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F&amp;O)'!$R$1:$R$343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130" i="6"/>
  <c r="M130" s="1"/>
  <c r="K129"/>
  <c r="M129" s="1"/>
  <c r="K128"/>
  <c r="M128" s="1"/>
  <c r="L53"/>
  <c r="M53" s="1"/>
  <c r="K53"/>
  <c r="L94"/>
  <c r="K94"/>
  <c r="L96"/>
  <c r="M96" s="1"/>
  <c r="K96"/>
  <c r="L17"/>
  <c r="K17"/>
  <c r="P23"/>
  <c r="K123"/>
  <c r="M123" s="1"/>
  <c r="L95"/>
  <c r="K95"/>
  <c r="M127"/>
  <c r="K127"/>
  <c r="L90"/>
  <c r="K90"/>
  <c r="L51"/>
  <c r="K51"/>
  <c r="L93"/>
  <c r="K93"/>
  <c r="K126"/>
  <c r="M126" s="1"/>
  <c r="K125"/>
  <c r="M125" s="1"/>
  <c r="K124"/>
  <c r="M124" s="1"/>
  <c r="K122"/>
  <c r="M122" s="1"/>
  <c r="L91"/>
  <c r="K91"/>
  <c r="L89"/>
  <c r="K89"/>
  <c r="L88"/>
  <c r="K88"/>
  <c r="L92"/>
  <c r="K92"/>
  <c r="L21"/>
  <c r="K21"/>
  <c r="L20"/>
  <c r="K20"/>
  <c r="L50"/>
  <c r="K50"/>
  <c r="P22"/>
  <c r="L135"/>
  <c r="K135"/>
  <c r="K120"/>
  <c r="M120" s="1"/>
  <c r="K119"/>
  <c r="M119" s="1"/>
  <c r="K121"/>
  <c r="M121" s="1"/>
  <c r="L72"/>
  <c r="K72"/>
  <c r="L87"/>
  <c r="K87"/>
  <c r="L86"/>
  <c r="K86"/>
  <c r="L84"/>
  <c r="K84"/>
  <c r="L79"/>
  <c r="K79"/>
  <c r="K117"/>
  <c r="M117" s="1"/>
  <c r="L18"/>
  <c r="K18"/>
  <c r="K118"/>
  <c r="M118" s="1"/>
  <c r="L85"/>
  <c r="K85"/>
  <c r="L80"/>
  <c r="K80"/>
  <c r="L83"/>
  <c r="K83"/>
  <c r="L82"/>
  <c r="K82"/>
  <c r="K49"/>
  <c r="L49"/>
  <c r="L48"/>
  <c r="K48"/>
  <c r="L47"/>
  <c r="K47"/>
  <c r="L19"/>
  <c r="K19"/>
  <c r="L15"/>
  <c r="K15"/>
  <c r="L46"/>
  <c r="K46"/>
  <c r="L81"/>
  <c r="K81"/>
  <c r="L78"/>
  <c r="K78"/>
  <c r="L16"/>
  <c r="K16"/>
  <c r="L42"/>
  <c r="K42"/>
  <c r="K116"/>
  <c r="M116" s="1"/>
  <c r="L77"/>
  <c r="K77"/>
  <c r="K115"/>
  <c r="M115" s="1"/>
  <c r="L75"/>
  <c r="K75"/>
  <c r="L45"/>
  <c r="K45"/>
  <c r="P137"/>
  <c r="L137"/>
  <c r="K137"/>
  <c r="K114"/>
  <c r="M114" s="1"/>
  <c r="L76"/>
  <c r="K76"/>
  <c r="K113"/>
  <c r="M113" s="1"/>
  <c r="L70"/>
  <c r="K70"/>
  <c r="L43"/>
  <c r="K43"/>
  <c r="K112"/>
  <c r="M112" s="1"/>
  <c r="L44"/>
  <c r="K44"/>
  <c r="L74"/>
  <c r="K74"/>
  <c r="L73"/>
  <c r="K73"/>
  <c r="L71"/>
  <c r="K71"/>
  <c r="L67"/>
  <c r="K67"/>
  <c r="L35"/>
  <c r="K35"/>
  <c r="L13"/>
  <c r="K13"/>
  <c r="P14"/>
  <c r="K111"/>
  <c r="M111" s="1"/>
  <c r="L69"/>
  <c r="K69"/>
  <c r="L41"/>
  <c r="K41"/>
  <c r="L40"/>
  <c r="K40"/>
  <c r="L38"/>
  <c r="K38"/>
  <c r="L11"/>
  <c r="K11"/>
  <c r="L68"/>
  <c r="K68"/>
  <c r="L36"/>
  <c r="K36"/>
  <c r="K110"/>
  <c r="M110" s="1"/>
  <c r="L66"/>
  <c r="K66"/>
  <c r="L12"/>
  <c r="K12"/>
  <c r="K109"/>
  <c r="M109" s="1"/>
  <c r="K108"/>
  <c r="M108" s="1"/>
  <c r="K107"/>
  <c r="M107" s="1"/>
  <c r="L65"/>
  <c r="L64"/>
  <c r="M94" l="1"/>
  <c r="M95"/>
  <c r="M17"/>
  <c r="M72"/>
  <c r="M21"/>
  <c r="M87"/>
  <c r="M20"/>
  <c r="M93"/>
  <c r="M88"/>
  <c r="M90"/>
  <c r="M51"/>
  <c r="M79"/>
  <c r="M86"/>
  <c r="M92"/>
  <c r="M91"/>
  <c r="M89"/>
  <c r="M50"/>
  <c r="M18"/>
  <c r="M135"/>
  <c r="M83"/>
  <c r="M67"/>
  <c r="M44"/>
  <c r="M76"/>
  <c r="M15"/>
  <c r="M47"/>
  <c r="M77"/>
  <c r="M82"/>
  <c r="M84"/>
  <c r="M42"/>
  <c r="M78"/>
  <c r="M19"/>
  <c r="M85"/>
  <c r="M48"/>
  <c r="M80"/>
  <c r="M49"/>
  <c r="M75"/>
  <c r="M137"/>
  <c r="M46"/>
  <c r="M35"/>
  <c r="M16"/>
  <c r="M45"/>
  <c r="M81"/>
  <c r="M11"/>
  <c r="M13"/>
  <c r="M73"/>
  <c r="M43"/>
  <c r="M70"/>
  <c r="M40"/>
  <c r="M38"/>
  <c r="M74"/>
  <c r="M71"/>
  <c r="M36"/>
  <c r="M69"/>
  <c r="M41"/>
  <c r="M68"/>
  <c r="M66"/>
  <c r="M12"/>
  <c r="K65"/>
  <c r="M65" s="1"/>
  <c r="L34"/>
  <c r="K34"/>
  <c r="L39"/>
  <c r="K39"/>
  <c r="L37"/>
  <c r="K37"/>
  <c r="K64"/>
  <c r="M64" s="1"/>
  <c r="L10"/>
  <c r="K10"/>
  <c r="P136"/>
  <c r="L136"/>
  <c r="K136"/>
  <c r="H331"/>
  <c r="M39" l="1"/>
  <c r="M34"/>
  <c r="M37"/>
  <c r="M10"/>
  <c r="M136"/>
  <c r="K331" l="1"/>
  <c r="L331" s="1"/>
  <c r="K320"/>
  <c r="L320" s="1"/>
  <c r="K310"/>
  <c r="L310" s="1"/>
  <c r="K326" l="1"/>
  <c r="L326" s="1"/>
  <c r="K327" l="1"/>
  <c r="L327" s="1"/>
  <c r="K324" l="1"/>
  <c r="L324" s="1"/>
  <c r="K303"/>
  <c r="L303" s="1"/>
  <c r="K323"/>
  <c r="L323" s="1"/>
  <c r="K322"/>
  <c r="L322" s="1"/>
  <c r="K321"/>
  <c r="L321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1"/>
  <c r="L301" s="1"/>
  <c r="K300"/>
  <c r="L300" s="1"/>
  <c r="F299"/>
  <c r="K299" s="1"/>
  <c r="L299" s="1"/>
  <c r="K298"/>
  <c r="L298" s="1"/>
  <c r="K297"/>
  <c r="L297" s="1"/>
  <c r="K296"/>
  <c r="L296" s="1"/>
  <c r="K295"/>
  <c r="L295" s="1"/>
  <c r="K294"/>
  <c r="L294" s="1"/>
  <c r="F293"/>
  <c r="K293" s="1"/>
  <c r="L293" s="1"/>
  <c r="F292"/>
  <c r="K292" s="1"/>
  <c r="L292" s="1"/>
  <c r="K291"/>
  <c r="L291" s="1"/>
  <c r="F290"/>
  <c r="K290" s="1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2"/>
  <c r="L272" s="1"/>
  <c r="K271"/>
  <c r="L271" s="1"/>
  <c r="F270"/>
  <c r="K270" s="1"/>
  <c r="L270" s="1"/>
  <c r="K269"/>
  <c r="L269" s="1"/>
  <c r="K266"/>
  <c r="L266" s="1"/>
  <c r="K265"/>
  <c r="L265" s="1"/>
  <c r="K264"/>
  <c r="L264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0"/>
  <c r="L240" s="1"/>
  <c r="K238"/>
  <c r="L238" s="1"/>
  <c r="K237"/>
  <c r="L237" s="1"/>
  <c r="K236"/>
  <c r="L236" s="1"/>
  <c r="K234"/>
  <c r="L234" s="1"/>
  <c r="K233"/>
  <c r="L233" s="1"/>
  <c r="K232"/>
  <c r="L232" s="1"/>
  <c r="K231"/>
  <c r="K230"/>
  <c r="L230" s="1"/>
  <c r="K229"/>
  <c r="L229" s="1"/>
  <c r="K227"/>
  <c r="L227" s="1"/>
  <c r="K226"/>
  <c r="L226" s="1"/>
  <c r="K225"/>
  <c r="L225" s="1"/>
  <c r="K224"/>
  <c r="L224" s="1"/>
  <c r="K223"/>
  <c r="L223" s="1"/>
  <c r="F222"/>
  <c r="K222" s="1"/>
  <c r="L222" s="1"/>
  <c r="H221"/>
  <c r="K221" s="1"/>
  <c r="L221" s="1"/>
  <c r="K218"/>
  <c r="L218" s="1"/>
  <c r="K217"/>
  <c r="L217" s="1"/>
  <c r="K216"/>
  <c r="L216" s="1"/>
  <c r="K215"/>
  <c r="L215" s="1"/>
  <c r="K214"/>
  <c r="L214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H187"/>
  <c r="K187" s="1"/>
  <c r="L187" s="1"/>
  <c r="F186"/>
  <c r="K186" s="1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M7"/>
  <c r="D7" i="5"/>
  <c r="K6" i="4"/>
  <c r="K6" i="3"/>
  <c r="L6" i="2"/>
</calcChain>
</file>

<file path=xl/sharedStrings.xml><?xml version="1.0" encoding="utf-8"?>
<sst xmlns="http://schemas.openxmlformats.org/spreadsheetml/2006/main" count="3136" uniqueCount="1189">
  <si>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</si>
  <si>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</si>
  <si>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</si>
  <si>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</si>
  <si>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</si>
  <si>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</si>
  <si>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</si>
  <si>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</si>
  <si>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</si>
  <si>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</si>
  <si>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</si>
  <si>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</si>
  <si>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</si>
  <si>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</si>
  <si>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</si>
  <si>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</si>
  <si>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</si>
  <si>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</si>
  <si>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</si>
  <si>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</si>
  <si>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</si>
  <si>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</si>
  <si>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</si>
  <si>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</si>
  <si>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</si>
  <si>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</si>
  <si>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</si>
  <si>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</si>
  <si>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</si>
  <si>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</si>
  <si>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</si>
  <si>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</si>
  <si>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</si>
  <si>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</si>
  <si>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</si>
  <si>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</si>
  <si>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</si>
  <si>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</si>
  <si>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</si>
  <si>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</si>
  <si>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</si>
  <si>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</si>
  <si>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</si>
  <si>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</si>
  <si>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</si>
  <si>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</si>
  <si>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</si>
  <si>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</si>
  <si>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</si>
  <si>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</si>
  <si>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</si>
  <si>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</si>
  <si>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</si>
  <si>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</si>
  <si>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</si>
  <si>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</si>
  <si>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</si>
  <si>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</si>
  <si>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</si>
  <si>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</si>
  <si>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</si>
  <si>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</si>
  <si>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</si>
  <si>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</si>
  <si>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</si>
  <si>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</si>
  <si>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</si>
  <si>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</si>
  <si>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</si>
  <si>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</si>
  <si>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</si>
  <si>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</si>
  <si>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</si>
  <si>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</si>
  <si>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</si>
  <si>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</si>
  <si>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</si>
  <si>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</si>
  <si>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</si>
  <si>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</si>
  <si>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</si>
  <si>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</si>
  <si>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</si>
  <si>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</si>
  <si>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</si>
  <si>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</si>
  <si>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</si>
  <si>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</si>
  <si>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</si>
  <si>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</si>
  <si>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</si>
  <si>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</si>
  <si>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</si>
  <si>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</si>
  <si>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</si>
  <si>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</si>
  <si>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</si>
  <si>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</si>
  <si>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</si>
  <si>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</si>
  <si>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</si>
  <si>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</si>
  <si>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</si>
  <si>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</si>
  <si>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</si>
  <si>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</si>
  <si>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</si>
  <si>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</si>
  <si>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</si>
  <si>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</si>
  <si>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</si>
  <si>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</si>
  <si>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</si>
  <si>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</si>
  <si>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</si>
  <si>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</si>
  <si>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</si>
  <si>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</si>
  <si>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</si>
  <si>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</si>
  <si>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</si>
  <si>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</si>
  <si>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</si>
  <si>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</si>
  <si>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</si>
  <si>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</si>
  <si>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</si>
  <si>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</si>
  <si>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</si>
  <si>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</si>
  <si>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</si>
  <si>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</si>
  <si>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</si>
  <si>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</si>
  <si>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</si>
  <si>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</si>
  <si>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</si>
  <si>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</si>
  <si>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</si>
  <si>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</si>
  <si>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</si>
  <si>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</si>
  <si>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</si>
  <si>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</si>
  <si>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</si>
  <si>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</si>
  <si>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</si>
  <si>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</si>
  <si>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</si>
  <si>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</si>
  <si>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</si>
  <si>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</si>
  <si>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</si>
  <si>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</si>
  <si>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</si>
  <si>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</si>
  <si>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</si>
  <si>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</si>
  <si>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</si>
  <si>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</si>
  <si>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</si>
  <si>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</si>
  <si>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</si>
  <si>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</si>
  <si>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</si>
  <si>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</si>
  <si>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</si>
  <si>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</si>
  <si>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</si>
  <si>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</si>
  <si>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</si>
  <si>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</si>
  <si>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</si>
  <si>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</si>
  <si>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</si>
  <si>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</si>
  <si>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</si>
  <si>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</si>
  <si>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</si>
  <si>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</si>
  <si>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</si>
  <si>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</si>
  <si>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</si>
  <si>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</si>
  <si>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</si>
  <si>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</si>
  <si>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</si>
  <si>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</si>
  <si>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</si>
  <si>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</si>
  <si>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</si>
  <si>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</si>
  <si>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</si>
  <si>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</si>
  <si>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</si>
  <si>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</si>
  <si>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</si>
  <si>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</si>
  <si>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</si>
  <si>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</si>
  <si>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</si>
  <si>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</si>
  <si>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</si>
  <si>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</si>
  <si>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</si>
  <si>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</si>
  <si>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</si>
  <si>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</si>
  <si>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</si>
  <si>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</si>
  <si>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</si>
  <si>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</si>
  <si>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</si>
  <si>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</si>
  <si>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</si>
  <si>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</si>
  <si>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</si>
  <si>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</si>
  <si>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</si>
  <si>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</si>
  <si>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</si>
  <si>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</si>
  <si>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</si>
  <si>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</si>
  <si>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</si>
  <si>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</si>
  <si>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</si>
  <si>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</si>
  <si>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</si>
  <si>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</si>
  <si>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</si>
  <si>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</si>
  <si>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</si>
  <si>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</si>
  <si>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</si>
  <si>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</si>
  <si>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</si>
  <si>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</si>
  <si>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</si>
  <si>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</si>
  <si>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</si>
  <si>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</si>
  <si>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</si>
  <si>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</si>
  <si>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</si>
  <si>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</si>
  <si>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</si>
  <si>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</si>
  <si>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</si>
  <si>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</si>
  <si>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</si>
  <si>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</si>
  <si>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</si>
  <si>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</si>
  <si>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</si>
  <si>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</si>
  <si>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</si>
  <si>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</si>
  <si>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</si>
  <si>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</si>
  <si>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</si>
  <si>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</si>
  <si>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</si>
  <si>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</si>
  <si>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</si>
  <si>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</si>
  <si>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</si>
  <si>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</si>
  <si>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</si>
  <si>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</si>
  <si>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</si>
  <si>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</si>
  <si>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</si>
  <si>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</si>
  <si>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</si>
  <si>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</si>
  <si>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</si>
  <si>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</si>
  <si>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</si>
  <si>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</si>
  <si>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</si>
  <si>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</si>
  <si>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</si>
  <si>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</si>
  <si>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</si>
  <si>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</si>
  <si>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</si>
  <si>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</si>
  <si>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</si>
  <si>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</si>
  <si>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</si>
  <si>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</si>
  <si>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</si>
  <si>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</si>
  <si>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</si>
  <si>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</si>
  <si>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</si>
  <si>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</si>
  <si>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</si>
  <si>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</si>
  <si>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</si>
  <si>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</si>
  <si>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</si>
  <si>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</si>
  <si>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</si>
  <si>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</si>
  <si>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</si>
  <si>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</si>
  <si>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</si>
  <si>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</si>
  <si>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</si>
  <si>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</si>
  <si>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</si>
  <si>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</si>
  <si>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</si>
  <si>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</si>
  <si>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</si>
  <si>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</si>
  <si>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</si>
  <si>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</si>
  <si>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</si>
  <si>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</si>
  <si>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</si>
  <si>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</si>
  <si>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</si>
  <si>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</si>
  <si>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</si>
  <si>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</si>
  <si>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</si>
  <si>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</si>
  <si>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</si>
  <si>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</si>
  <si>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</si>
  <si>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</si>
  <si>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</si>
  <si>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</si>
  <si>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</si>
  <si>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</si>
  <si>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</si>
  <si>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</si>
  <si>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</si>
  <si>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</si>
  <si>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</si>
  <si>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</si>
  <si>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</si>
  <si>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</si>
  <si>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</si>
  <si>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</si>
  <si>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</si>
  <si>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</si>
  <si>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</si>
  <si>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</si>
  <si>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</si>
  <si>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</si>
  <si>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</si>
  <si>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</si>
  <si>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</si>
  <si>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</si>
  <si>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</si>
  <si>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</si>
  <si>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</si>
  <si>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</si>
  <si>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</si>
  <si>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</si>
  <si>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</si>
  <si>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</si>
  <si>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</si>
  <si>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</si>
  <si>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</si>
  <si>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</si>
  <si>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</si>
  <si>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</si>
  <si>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</si>
  <si>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</si>
  <si>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</si>
  <si>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</si>
  <si>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</si>
  <si>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</si>
  <si>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</si>
  <si>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</si>
  <si>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</si>
  <si>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</si>
  <si>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</si>
  <si>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</si>
  <si>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</si>
  <si>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</si>
  <si>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</si>
  <si>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</si>
  <si>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</si>
  <si>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</si>
  <si>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</si>
  <si>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</si>
  <si>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</si>
  <si>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</si>
  <si>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</si>
  <si>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</si>
  <si>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</si>
  <si>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</si>
  <si>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</si>
  <si>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</si>
  <si>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</si>
  <si>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</si>
  <si>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</si>
  <si>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</si>
  <si>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</si>
  <si>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</si>
  <si>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</si>
  <si>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</si>
  <si>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</si>
  <si>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</si>
  <si>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</si>
  <si>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</si>
  <si>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</si>
  <si>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</si>
  <si>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</si>
  <si>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</si>
  <si>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</si>
  <si>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</si>
  <si>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</si>
  <si>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</si>
  <si>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</si>
  <si>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</si>
  <si>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</si>
  <si>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</si>
  <si>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</si>
  <si>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</si>
  <si>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</si>
  <si>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</si>
  <si>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</si>
  <si>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</si>
  <si>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</si>
  <si>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</si>
  <si>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</si>
  <si>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</si>
  <si>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</si>
  <si>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</si>
  <si>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</si>
  <si>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</si>
  <si>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</si>
  <si>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</si>
  <si>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</si>
  <si>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</si>
  <si>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</si>
  <si>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</si>
  <si>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</si>
  <si>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</si>
  <si>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</si>
  <si>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</si>
  <si>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</si>
  <si>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</si>
  <si>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</si>
  <si>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</si>
  <si>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</si>
  <si>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</si>
  <si>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</si>
  <si>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</si>
  <si>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</si>
  <si>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</si>
  <si>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</si>
  <si>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</si>
  <si>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</si>
  <si>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</si>
  <si>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</si>
  <si>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</si>
  <si>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</si>
  <si>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</si>
  <si>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</si>
  <si>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</si>
  <si>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</si>
  <si>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</si>
  <si>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</si>
  <si>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</si>
  <si>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</si>
  <si>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</si>
  <si>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</si>
  <si>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</si>
  <si>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</si>
  <si>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</si>
  <si>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</si>
  <si>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</si>
  <si>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</si>
  <si>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</si>
  <si>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</si>
  <si>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</si>
  <si>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</si>
  <si>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</si>
  <si>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</si>
  <si>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</si>
  <si>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</si>
  <si>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</si>
  <si>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</si>
  <si>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</si>
  <si>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</si>
  <si>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</si>
  <si>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</si>
  <si>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</si>
  <si>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</si>
  <si>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</si>
  <si>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</si>
  <si>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</si>
  <si>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</si>
  <si>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</si>
  <si>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</si>
  <si>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</si>
  <si>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</si>
  <si>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</si>
  <si>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</si>
  <si>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</si>
  <si>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</si>
  <si>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</si>
  <si>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</si>
  <si>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</si>
  <si>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</si>
  <si>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</si>
  <si>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</si>
  <si>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</si>
  <si>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</si>
  <si>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</si>
  <si>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</si>
  <si>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</si>
  <si>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</si>
  <si>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</si>
  <si>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</si>
  <si>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</si>
  <si>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</si>
  <si>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</si>
  <si>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</si>
  <si>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</si>
  <si>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</si>
  <si>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</si>
  <si>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</si>
  <si>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</si>
  <si>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</si>
  <si>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</si>
  <si>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</si>
  <si>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</si>
  <si>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</si>
  <si>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</si>
  <si>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</si>
  <si>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</si>
  <si>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</si>
  <si>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</si>
  <si>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</si>
  <si>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</si>
  <si>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</si>
  <si>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</si>
  <si>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</si>
  <si>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</si>
  <si>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</si>
  <si>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</si>
  <si>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</si>
  <si>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</si>
  <si>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</si>
  <si>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</si>
  <si>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</si>
  <si>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</si>
  <si>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</si>
  <si>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</si>
  <si>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</si>
  <si>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</si>
  <si>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</si>
  <si>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</si>
  <si>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</si>
  <si>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</si>
  <si>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</si>
  <si>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</si>
  <si>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</si>
  <si>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</si>
  <si>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</si>
  <si>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</si>
  <si>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</si>
  <si>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</si>
  <si>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</si>
  <si>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</si>
  <si>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</si>
  <si>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</si>
  <si>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</si>
  <si>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</si>
  <si>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</si>
  <si>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</si>
  <si>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</si>
  <si>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</si>
  <si>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</si>
  <si>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</si>
  <si>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</si>
  <si>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</si>
  <si>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</si>
  <si>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</si>
  <si>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</si>
  <si>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</si>
  <si>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</si>
  <si>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</si>
  <si>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</si>
  <si>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</si>
  <si>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</si>
  <si>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</si>
  <si>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</si>
  <si>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</si>
  <si>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</si>
  <si>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</si>
  <si>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</si>
  <si>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</si>
  <si>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</si>
  <si>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</si>
  <si>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</si>
  <si>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</si>
  <si>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</si>
  <si>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</si>
  <si>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</si>
  <si>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</si>
  <si>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</si>
  <si>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</si>
  <si>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</si>
  <si>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</si>
  <si>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</si>
  <si>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</si>
  <si>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</si>
  <si>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</si>
  <si>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</si>
  <si>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</si>
  <si>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</si>
  <si>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</si>
  <si>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</si>
  <si>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</si>
  <si>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</si>
  <si>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</si>
  <si>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</si>
  <si>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</si>
  <si>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</si>
  <si>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</si>
  <si>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</si>
  <si>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</si>
  <si>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</si>
  <si>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</si>
  <si>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</si>
  <si>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</si>
  <si>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</si>
  <si>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</si>
  <si>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</si>
  <si>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</si>
  <si>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</si>
  <si>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</si>
  <si>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</si>
  <si>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</si>
  <si>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</si>
  <si>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</si>
  <si>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</si>
  <si>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</si>
  <si>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</si>
  <si>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</si>
  <si>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</si>
  <si>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</si>
  <si>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</si>
  <si>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</si>
  <si>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</si>
  <si>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</si>
  <si>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</si>
  <si>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</si>
  <si>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</si>
  <si>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</si>
  <si>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</si>
  <si>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</si>
  <si>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</si>
  <si>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</si>
  <si>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</si>
  <si>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</si>
  <si>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</si>
  <si>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</si>
  <si>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</si>
  <si>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</si>
  <si>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</si>
  <si>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</si>
  <si>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</si>
  <si>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</si>
  <si>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</si>
  <si>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</si>
  <si>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</si>
  <si>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</si>
  <si>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</si>
  <si>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</si>
  <si>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</si>
  <si>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</si>
  <si>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</si>
  <si>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</si>
  <si>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</si>
  <si>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</si>
  <si>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</si>
  <si>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</si>
  <si>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</si>
  <si>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</si>
  <si>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</si>
  <si>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</si>
  <si>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</si>
  <si>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</si>
  <si>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</si>
  <si>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</si>
  <si>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</si>
  <si>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</si>
  <si>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</si>
  <si>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</si>
  <si>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</si>
  <si>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</si>
  <si>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</si>
  <si>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</si>
  <si>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</si>
  <si>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</si>
  <si>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</si>
  <si>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</si>
  <si>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</si>
  <si>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</si>
  <si>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</si>
  <si>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</si>
  <si>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</si>
  <si>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</si>
  <si>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</si>
  <si>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</si>
  <si>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</si>
  <si>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</si>
  <si>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</si>
  <si>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</si>
  <si>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</si>
  <si>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</si>
  <si>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</si>
  <si>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</si>
  <si>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</si>
  <si>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</si>
  <si>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</si>
  <si>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</si>
  <si>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</si>
  <si>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</si>
  <si>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</si>
  <si>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</si>
  <si>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</si>
  <si>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</si>
  <si>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</si>
  <si>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</si>
  <si>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</si>
  <si>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</si>
  <si>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</si>
  <si>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</si>
  <si>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</si>
  <si>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</si>
  <si>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</si>
  <si>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</si>
  <si>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</si>
  <si>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</si>
  <si>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</si>
  <si>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</si>
  <si>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</si>
  <si>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</si>
  <si>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</si>
  <si>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</si>
  <si>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</si>
  <si>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</si>
  <si>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</si>
  <si>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</si>
  <si>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</si>
  <si>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</si>
  <si>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</si>
  <si>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</si>
  <si>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</si>
  <si>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</si>
  <si>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</si>
  <si>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</si>
  <si>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</si>
  <si>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</si>
  <si>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</si>
  <si>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</si>
  <si>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</si>
  <si>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</si>
  <si>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</si>
  <si>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</si>
  <si>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</si>
  <si>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</si>
  <si>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</si>
  <si>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</si>
  <si>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</si>
  <si>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</si>
  <si>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</si>
  <si>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</si>
  <si>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</si>
  <si>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</si>
  <si>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</si>
  <si>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</si>
  <si>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</si>
  <si>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</si>
  <si>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</si>
  <si>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</si>
  <si>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</si>
  <si>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</si>
  <si>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</si>
  <si>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</si>
  <si>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</si>
  <si>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</si>
  <si>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</si>
  <si>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</si>
  <si>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</si>
  <si>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</si>
  <si>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</si>
  <si>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</si>
  <si>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</si>
  <si>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</si>
  <si>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</si>
  <si>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</si>
  <si>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</si>
  <si>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</si>
  <si>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</si>
  <si>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</si>
  <si>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</si>
  <si>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</si>
  <si>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</si>
  <si>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</si>
  <si>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</si>
  <si>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</si>
  <si>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</si>
  <si>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</si>
  <si>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</si>
  <si>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</si>
  <si>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</si>
  <si>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</si>
  <si>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</si>
  <si>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</si>
  <si>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</si>
  <si>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</si>
  <si>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</si>
  <si>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</si>
  <si>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</si>
  <si>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</si>
  <si>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</si>
  <si>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</si>
  <si>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</si>
  <si>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</si>
  <si>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</si>
  <si>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</si>
  <si>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</si>
  <si>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</si>
  <si>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</si>
  <si>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</si>
  <si>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</si>
  <si>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</si>
  <si>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</si>
  <si>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</si>
  <si>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</si>
  <si>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</si>
  <si>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</si>
  <si>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</si>
  <si>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</si>
  <si>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</si>
  <si>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</si>
  <si>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</si>
  <si>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</si>
  <si>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</si>
  <si>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</si>
  <si>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</si>
  <si>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</si>
  <si>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</si>
  <si>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</si>
  <si>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</si>
  <si>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</si>
  <si>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</si>
  <si>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</si>
  <si>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</si>
  <si>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</si>
  <si>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</si>
  <si>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</si>
  <si>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</si>
  <si>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</si>
  <si>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</si>
  <si>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</si>
  <si>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</si>
  <si>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</si>
  <si>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</si>
  <si>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</si>
  <si>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</si>
  <si>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</si>
  <si>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</si>
  <si>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</si>
  <si>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</si>
  <si>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</si>
  <si>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</si>
  <si>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</si>
  <si>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</si>
  <si>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</si>
  <si>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</si>
  <si>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</si>
  <si>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</si>
  <si>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</si>
  <si>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</si>
  <si>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</si>
  <si>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</si>
  <si>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</si>
  <si>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</si>
  <si>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</si>
  <si>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</si>
  <si>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</si>
  <si>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</si>
  <si>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</si>
  <si>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NIFTY 17000 CE 05-MAY</t>
  </si>
  <si>
    <t>150-170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</si>
  <si>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</si>
  <si>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</si>
  <si>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</si>
  <si>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</si>
  <si>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</si>
  <si>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</si>
  <si>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</si>
  <si>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</si>
  <si>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</si>
  <si>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</si>
  <si>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</si>
  <si>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</si>
  <si>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</si>
  <si>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</si>
  <si>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</si>
  <si>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</si>
  <si>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</si>
  <si>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</si>
  <si>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</si>
  <si>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</si>
  <si>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</si>
  <si>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</si>
  <si>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</si>
  <si>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MPHASIS MAY FUT</t>
  </si>
  <si>
    <t>2800-2850</t>
  </si>
  <si>
    <t>1680-1720</t>
  </si>
  <si>
    <t>NIFTY 16400 CE 12-MAY</t>
  </si>
  <si>
    <t>160-200</t>
  </si>
  <si>
    <t>PIDILITIND MAY FUT</t>
  </si>
  <si>
    <t>2250-2300</t>
  </si>
  <si>
    <t>TCS MAY FUT</t>
  </si>
  <si>
    <t>3540-3600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</si>
  <si>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</si>
  <si>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</si>
  <si>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</si>
  <si>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</si>
  <si>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</si>
  <si>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</si>
  <si>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</si>
  <si>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</si>
  <si>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</si>
  <si>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</si>
  <si>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NIFTY 16300 CE 12-MAY</t>
  </si>
  <si>
    <t>140-170</t>
  </si>
  <si>
    <t>NIFTY MAY FUT</t>
  </si>
  <si>
    <t>16200-16300</t>
  </si>
  <si>
    <t>BANKNIFTY 34600 CE 12-MAY</t>
  </si>
  <si>
    <t>300-400</t>
  </si>
  <si>
    <t>RELIANCE 2480 CE MAY</t>
  </si>
  <si>
    <t>70-90</t>
  </si>
  <si>
    <t>7300-7500</t>
  </si>
  <si>
    <t>Loss of Rs.26.50/-</t>
  </si>
  <si>
    <t>Profit of Rs.20/-</t>
  </si>
  <si>
    <t>Loss of Rs.50/-</t>
  </si>
  <si>
    <t>16100-16200</t>
  </si>
  <si>
    <t>Loss of Rs.155/-</t>
  </si>
  <si>
    <t>SBIN MAY FUT</t>
  </si>
  <si>
    <t>472-476</t>
  </si>
  <si>
    <t>1540-1560</t>
  </si>
  <si>
    <t>BANKNIFTY 34200 CE 12-MAY</t>
  </si>
  <si>
    <t>230-300</t>
  </si>
  <si>
    <t xml:space="preserve">INFY MAY FUT </t>
  </si>
  <si>
    <t>Loss of Rs.55/-</t>
  </si>
  <si>
    <t>270-275</t>
  </si>
  <si>
    <t>380-390</t>
  </si>
  <si>
    <t>2500-2550</t>
  </si>
  <si>
    <t>250-260</t>
  </si>
  <si>
    <t>2180-2200</t>
  </si>
  <si>
    <t>Profit of Rs.37/-</t>
  </si>
  <si>
    <t>Profit of Rs.565/-</t>
  </si>
  <si>
    <t>Profit of Rs.11.5/-</t>
  </si>
  <si>
    <t xml:space="preserve">TATASTEEL MAY FUT </t>
  </si>
  <si>
    <t>1150-1170</t>
  </si>
  <si>
    <t>1630-1650</t>
  </si>
  <si>
    <t>660-680</t>
  </si>
  <si>
    <t>Sell</t>
  </si>
  <si>
    <t>180-175</t>
  </si>
  <si>
    <t>2400-2500</t>
  </si>
  <si>
    <t>JSWSTEEL MAY FUT</t>
  </si>
  <si>
    <t>ESSEN-RE</t>
  </si>
  <si>
    <t>Integra Essentia Limited</t>
  </si>
  <si>
    <t>VISHESH GUPTA</t>
  </si>
  <si>
    <t>Profit of Rs.77.5/-</t>
  </si>
  <si>
    <t>Profit of Rs.18.5/-</t>
  </si>
  <si>
    <t>Loss of Rs.7.5/-</t>
  </si>
  <si>
    <t>HDFCBANK MAY FUT</t>
  </si>
  <si>
    <t>1335-1350</t>
  </si>
  <si>
    <t>M&amp;M 900 CE MAY</t>
  </si>
  <si>
    <t>30-35</t>
  </si>
  <si>
    <t>NIFTY 15900 PE 19-MAY</t>
  </si>
  <si>
    <t>140-160</t>
  </si>
  <si>
    <t>Profit of Rs.5.5/-</t>
  </si>
  <si>
    <t>Profit of Rs.33.5/-</t>
  </si>
  <si>
    <t>Profit of Rs.7.5/-</t>
  </si>
  <si>
    <t>Profit of Rs.105/-</t>
  </si>
  <si>
    <t>2600-2700</t>
  </si>
  <si>
    <t>990-1020</t>
  </si>
  <si>
    <t>Profit of Rs.8.5/-</t>
  </si>
  <si>
    <t>Profit of Rs.21.5/-</t>
  </si>
  <si>
    <t>Loss of Rs.75/-</t>
  </si>
  <si>
    <t>Loss of Rs.47.50/-</t>
  </si>
  <si>
    <t>Profit of Rs.50/-</t>
  </si>
  <si>
    <t>Loss of Rs.20/-</t>
  </si>
  <si>
    <t>Loss of Rs.100/-</t>
  </si>
  <si>
    <t>Loss of Rs.37.5/-</t>
  </si>
  <si>
    <t>Loss of Rs.52/-</t>
  </si>
  <si>
    <t>Profit of Rs.29/-</t>
  </si>
  <si>
    <t>Profit of Rs.17/-</t>
  </si>
  <si>
    <t>HDFC 2220 CE MAY</t>
  </si>
  <si>
    <t>55-65</t>
  </si>
  <si>
    <t xml:space="preserve">PEL 2000 CE MAY </t>
  </si>
  <si>
    <t>60-70</t>
  </si>
  <si>
    <t>Loss of Rs.90/-</t>
  </si>
  <si>
    <t>6000-6200</t>
  </si>
  <si>
    <t>677-685</t>
  </si>
  <si>
    <t>NIFTY 15800 CE 19 MAY</t>
  </si>
  <si>
    <t>80-100</t>
  </si>
  <si>
    <t>Loss of Rs.18/-</t>
  </si>
  <si>
    <t>Loss of Rs.18.5/-</t>
  </si>
  <si>
    <t>Part profit of Rs.37.75/-</t>
  </si>
  <si>
    <t>ITC&lt;&gt;</t>
  </si>
  <si>
    <t>Profit of Rs.27.5/-</t>
  </si>
  <si>
    <t>COPAL MAY FUT</t>
  </si>
  <si>
    <t>HDFCBANK JUNE FUT</t>
  </si>
  <si>
    <t>1350-1360</t>
  </si>
  <si>
    <t xml:space="preserve">INFY JUNE FUT </t>
  </si>
  <si>
    <t>1550-1520</t>
  </si>
  <si>
    <t>IFL</t>
  </si>
  <si>
    <t>PANTH</t>
  </si>
  <si>
    <t>Profit of Rs.24.50/-</t>
  </si>
  <si>
    <t>Part Profit of Rs.95/-</t>
  </si>
  <si>
    <t>Profit of Rs.9.5/-</t>
  </si>
  <si>
    <t>NIFTY 16400 CE 26 MAY</t>
  </si>
  <si>
    <t>110-130</t>
  </si>
  <si>
    <t>M&amp;M JUNE FUT</t>
  </si>
  <si>
    <t>950-965</t>
  </si>
  <si>
    <t>Profit of Rs.26/-</t>
  </si>
  <si>
    <t>Profit of Rs.12/-</t>
  </si>
  <si>
    <t>Profit of Rs.27/-</t>
  </si>
  <si>
    <t>150-153</t>
  </si>
  <si>
    <t xml:space="preserve">GSPL JUNE FUT </t>
  </si>
  <si>
    <t>275-280</t>
  </si>
  <si>
    <t xml:space="preserve">COLPAL JUNE FUT </t>
  </si>
  <si>
    <t>VITESSE</t>
  </si>
  <si>
    <t>ICICIBANK 740 CE JUNE</t>
  </si>
  <si>
    <t>20-22</t>
  </si>
  <si>
    <t>BANKNIFTY 34400 CE MAY</t>
  </si>
  <si>
    <t>400-500</t>
  </si>
  <si>
    <t>400-450</t>
  </si>
  <si>
    <t>Profit of Rs.65/-</t>
  </si>
  <si>
    <t>Profit of Rs.5/-</t>
  </si>
  <si>
    <t>HCLTECH JUN FUT</t>
  </si>
  <si>
    <t>1020-1030</t>
  </si>
  <si>
    <t>BCLENTERPR</t>
  </si>
  <si>
    <t>JETMALL</t>
  </si>
  <si>
    <t>BHARAT KUMAR PUKHRAJJI</t>
  </si>
  <si>
    <t>ALPHA LEON ENTERPRISES LLP</t>
  </si>
  <si>
    <t>L7 HITECH PRIVATE LIMITED</t>
  </si>
  <si>
    <t>Loss of Rs.4.5/-</t>
  </si>
  <si>
    <t>Profit of Rs.10/-</t>
  </si>
  <si>
    <t>NIFTY 16100 CE MAY</t>
  </si>
  <si>
    <t>110-140</t>
  </si>
  <si>
    <t>Loss of Rs.19/-</t>
  </si>
  <si>
    <t>BANKNIFTY 34600 CE MAY</t>
  </si>
  <si>
    <t>Profit of Rs.2.5/-</t>
  </si>
  <si>
    <t>Profit of Rs.22/-</t>
  </si>
  <si>
    <t>NIFTY JUNE FUT</t>
  </si>
  <si>
    <t>1585-1605</t>
  </si>
  <si>
    <t>1750-1800</t>
  </si>
  <si>
    <t>GGL</t>
  </si>
  <si>
    <t>MOHAMMED MOHSIN HAJIMOHAMMED AJMERWALA</t>
  </si>
  <si>
    <t>TARUNABEN LALJIBHAI TRIVEDI</t>
  </si>
  <si>
    <t>VIJAYAKUMAR</t>
  </si>
  <si>
    <t>OZONEWORLD</t>
  </si>
  <si>
    <t>PURAV BHARATBHAI PATEL</t>
  </si>
  <si>
    <t>HANSABEN BHARATKUMAR PATEL</t>
  </si>
  <si>
    <t>SAWABUSI</t>
  </si>
  <si>
    <t>LIBAS</t>
  </si>
  <si>
    <t>Libas Consu Products Ltd</t>
  </si>
  <si>
    <t>P S SHETH</t>
  </si>
  <si>
    <t>VISA CAPITAL PARTNERS</t>
  </si>
  <si>
    <t>Profit of Rs.2/-</t>
  </si>
  <si>
    <t>GSPL JUNE FUT</t>
  </si>
  <si>
    <t>261-262</t>
  </si>
  <si>
    <t xml:space="preserve">HINDUNILVR JUNE FUT </t>
  </si>
  <si>
    <t>2266-2276</t>
  </si>
  <si>
    <t>2340-2350</t>
  </si>
  <si>
    <t>635-638</t>
  </si>
  <si>
    <t>670-680</t>
  </si>
  <si>
    <t>435-445</t>
  </si>
  <si>
    <t>2580-2590</t>
  </si>
  <si>
    <t>2700-2750</t>
  </si>
  <si>
    <t>NIFTY 16000 CE MAY</t>
  </si>
  <si>
    <t>100-120</t>
  </si>
  <si>
    <t>959-963</t>
  </si>
  <si>
    <t>1000-1020</t>
  </si>
  <si>
    <t>NIFTY 16050 PE MAY</t>
  </si>
  <si>
    <t>Loss of Rs.29/-</t>
  </si>
  <si>
    <t>NEETESH KUMAR</t>
  </si>
  <si>
    <t>DHYAANI</t>
  </si>
  <si>
    <t>SUBRATA LAHA</t>
  </si>
  <si>
    <t>CHINTA DEBI</t>
  </si>
  <si>
    <t>DML</t>
  </si>
  <si>
    <t>GFIL</t>
  </si>
  <si>
    <t>RAHUL ANANTRAI MEHTA</t>
  </si>
  <si>
    <t>YACOOBALI AIYUB MOHAMMED</t>
  </si>
  <si>
    <t>GUJCOTEX</t>
  </si>
  <si>
    <t>SARLABEN SHAILESHBHAI PAREKH</t>
  </si>
  <si>
    <t>HCKKVENTURE</t>
  </si>
  <si>
    <t>AMARBHAI PANCHAL</t>
  </si>
  <si>
    <t>LALJIBHAI TRIVEDI</t>
  </si>
  <si>
    <t>ARTIBEN KIRANBHAI SHETH</t>
  </si>
  <si>
    <t>ASIF AMIN SEKHANI</t>
  </si>
  <si>
    <t>DIPAKKUMAR RAJUBHAI PARMAR</t>
  </si>
  <si>
    <t>PRIYANSHU JAIN</t>
  </si>
  <si>
    <t>KIRANKUMAR CHIHALA</t>
  </si>
  <si>
    <t>MNIL</t>
  </si>
  <si>
    <t>SEEMA</t>
  </si>
  <si>
    <t>SITA RAM</t>
  </si>
  <si>
    <t>MOONGIPASEC</t>
  </si>
  <si>
    <t>NISHA DEVI</t>
  </si>
  <si>
    <t>NXTDIGITAL</t>
  </si>
  <si>
    <t>HINDUJA GROUP LIMITED</t>
  </si>
  <si>
    <t>AASIA CORPORATION LLP</t>
  </si>
  <si>
    <t>ORIENTTR</t>
  </si>
  <si>
    <t>YUGAL KISHORE RAMETRA</t>
  </si>
  <si>
    <t>MARIYA BEGUM</t>
  </si>
  <si>
    <t>VIJAY KHANDELWAL</t>
  </si>
  <si>
    <t>POOJA</t>
  </si>
  <si>
    <t>SRG INVESTMENT</t>
  </si>
  <si>
    <t>EPITOME TRADING AND INVESTMENTS</t>
  </si>
  <si>
    <t>RFLL</t>
  </si>
  <si>
    <t>LINKPOINT BARTER PRIVATE LIMITED .</t>
  </si>
  <si>
    <t>TANMAY ASHOK KARWAL</t>
  </si>
  <si>
    <t>SANJIVIN</t>
  </si>
  <si>
    <t>WOODSTOCK SECURITIES PRIV ATE LTD</t>
  </si>
  <si>
    <t>B.W.TRADERS</t>
  </si>
  <si>
    <t>SIPTL</t>
  </si>
  <si>
    <t>HARSHAD BABUBHAI PATEL</t>
  </si>
  <si>
    <t>SKL</t>
  </si>
  <si>
    <t>NU HEIGHTS AGENCY PRIVATE LIMITED</t>
  </si>
  <si>
    <t>PARTON TRADERS PRIVATE LIMITED</t>
  </si>
  <si>
    <t>SUNEDISON</t>
  </si>
  <si>
    <t>KAMLESH JAIN</t>
  </si>
  <si>
    <t>HITESH KUMAR VEERCHANDJI JAIN</t>
  </si>
  <si>
    <t>THINKINK</t>
  </si>
  <si>
    <t>VAL</t>
  </si>
  <si>
    <t>MANISH NITIN THAKUR</t>
  </si>
  <si>
    <t>GAURANG JITENDRA PAREKH</t>
  </si>
  <si>
    <t>GAURANG JITENDRA PAREKH HUF</t>
  </si>
  <si>
    <t>BIL</t>
  </si>
  <si>
    <t>Bhartiya Intl Limited</t>
  </si>
  <si>
    <t>MARUTI NANDAN COLONIZERS PRIVATE LIMITED</t>
  </si>
  <si>
    <t>DYNPRO-RE</t>
  </si>
  <si>
    <t>Dynemic Products Limited</t>
  </si>
  <si>
    <t>RAJNISH MUDGAL</t>
  </si>
  <si>
    <t>GLOBUSSPR</t>
  </si>
  <si>
    <t>Globus Spirits Limited</t>
  </si>
  <si>
    <t>GRAVITON RESEARCH CAPITAL LLP</t>
  </si>
  <si>
    <t>NDRAUTO</t>
  </si>
  <si>
    <t>NDR Auto Components Ltd</t>
  </si>
  <si>
    <t>SHREEJI CAPITAL AND FINANCE LIMITED</t>
  </si>
  <si>
    <t>HRTI PRIVATE LIMITED</t>
  </si>
  <si>
    <t>MATHISYS ADVISORS LLP</t>
  </si>
  <si>
    <t>QE SECURITIES</t>
  </si>
  <si>
    <t>SEPOWER</t>
  </si>
  <si>
    <t>S.E. Power Limited</t>
  </si>
  <si>
    <t>SHIKHA AGARWAL</t>
  </si>
  <si>
    <t>VAISHALI</t>
  </si>
  <si>
    <t>Vaishali Pharma Limited</t>
  </si>
  <si>
    <t>KARAN SURESH MAJITHIA</t>
  </si>
  <si>
    <t>VCL</t>
  </si>
  <si>
    <t>Vaxtex Cotfab Limited</t>
  </si>
  <si>
    <t>ZENAB AIYUB YACOOBALI</t>
  </si>
  <si>
    <t>PREETI JAIN</t>
  </si>
  <si>
    <t>APOLSINHOT</t>
  </si>
  <si>
    <t>Apollo Sindoori Hotels Li</t>
  </si>
  <si>
    <t>ANMOL GOBINDRAM SEKHRI</t>
  </si>
  <si>
    <t>PRONOMZ VENTURES LLP</t>
  </si>
  <si>
    <t>EQUIRUS WEALTH PRIVATE LIMITED</t>
  </si>
  <si>
    <t>HINDMOTORS</t>
  </si>
  <si>
    <t>Hindustan Motors Limited</t>
  </si>
  <si>
    <t>JAIN SAMTA</t>
  </si>
  <si>
    <t>NBIFIN</t>
  </si>
  <si>
    <t>N.B.I. Ind. Fin. Co. Ltd</t>
  </si>
  <si>
    <t>CENTUARY FIBRE PLATES PRIVATE LIMITED</t>
  </si>
  <si>
    <t>ANUSTUP TRADING  PRIVATE LIMITED</t>
  </si>
  <si>
    <t>OM PRAKASH BANTHIA</t>
  </si>
  <si>
    <t>EQUILIBRATED VENTURE CFLOW PRIVATE LIMITED</t>
  </si>
  <si>
    <t xml:space="preserve"> Profit of Rs.220/-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</si>
</sst>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7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2" fillId="12" borderId="1" xfId="0" applyFont="1" applyFill="1" applyBorder="1"/>
    <xf numFmtId="0" fontId="32" fillId="14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16" fontId="32" fillId="6" borderId="5" xfId="0" applyNumberFormat="1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3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/>
    </xf>
    <xf numFmtId="0" fontId="0" fillId="21" borderId="21" xfId="0" applyFont="1" applyFill="1" applyBorder="1" applyAlignment="1"/>
    <xf numFmtId="0" fontId="1" fillId="0" borderId="5" xfId="0" applyFont="1" applyBorder="1"/>
    <xf numFmtId="0" fontId="1" fillId="0" borderId="23" xfId="0" applyFont="1" applyBorder="1"/>
    <xf numFmtId="2" fontId="1" fillId="0" borderId="23" xfId="0" applyNumberFormat="1" applyFont="1" applyBorder="1"/>
    <xf numFmtId="0" fontId="0" fillId="0" borderId="23" xfId="0" applyFont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0</xdr:rowOff>
    </xdr:from>
    <xdr:to>
      <xdr:col>12</xdr:col>
      <xdr:colOff>331694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509</xdr:row>
      <xdr:rowOff>11206</xdr:rowOff>
    </xdr:from>
    <xdr:to>
      <xdr:col>5</xdr:col>
      <xdr:colOff>224117</xdr:colOff>
      <xdr:row>513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27" sqref="D27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44708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44708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2" t="s">
        <v>16</v>
      </c>
      <c r="B9" s="464" t="s">
        <v>17</v>
      </c>
      <c r="C9" s="464" t="s">
        <v>18</v>
      </c>
      <c r="D9" s="464" t="s">
        <v>19</v>
      </c>
      <c r="E9" s="23" t="s">
        <v>20</v>
      </c>
      <c r="F9" s="23" t="s">
        <v>21</v>
      </c>
      <c r="G9" s="459" t="s">
        <v>22</v>
      </c>
      <c r="H9" s="460"/>
      <c r="I9" s="461"/>
      <c r="J9" s="459" t="s">
        <v>23</v>
      </c>
      <c r="K9" s="460"/>
      <c r="L9" s="461"/>
      <c r="M9" s="23"/>
      <c r="N9" s="24"/>
      <c r="O9" s="24"/>
      <c r="P9" s="24"/>
    </row>
    <row r="10" spans="1:16" ht="59.25" customHeight="1">
      <c r="A10" s="463"/>
      <c r="B10" s="465"/>
      <c r="C10" s="465"/>
      <c r="D10" s="46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16168.1</v>
      </c>
      <c r="F11" s="32">
        <v>16084.450000000003</v>
      </c>
      <c r="G11" s="33">
        <v>15975.600000000006</v>
      </c>
      <c r="H11" s="33">
        <v>15783.100000000004</v>
      </c>
      <c r="I11" s="33">
        <v>15674.250000000007</v>
      </c>
      <c r="J11" s="33">
        <v>16276.950000000004</v>
      </c>
      <c r="K11" s="33">
        <v>16385.8</v>
      </c>
      <c r="L11" s="33">
        <v>16578.300000000003</v>
      </c>
      <c r="M11" s="34">
        <v>16193.3</v>
      </c>
      <c r="N11" s="34">
        <v>15891.95</v>
      </c>
      <c r="O11" s="35">
        <v>12767250</v>
      </c>
      <c r="P11" s="36">
        <v>-8.0745498138774685E-2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35165.800000000003</v>
      </c>
      <c r="F12" s="37">
        <v>34975.683333333327</v>
      </c>
      <c r="G12" s="38">
        <v>34673.516666666656</v>
      </c>
      <c r="H12" s="38">
        <v>34181.23333333333</v>
      </c>
      <c r="I12" s="38">
        <v>33879.066666666658</v>
      </c>
      <c r="J12" s="38">
        <v>35467.966666666653</v>
      </c>
      <c r="K12" s="38">
        <v>35770.133333333324</v>
      </c>
      <c r="L12" s="38">
        <v>36262.41666666665</v>
      </c>
      <c r="M12" s="28">
        <v>35277.85</v>
      </c>
      <c r="N12" s="28">
        <v>34483.4</v>
      </c>
      <c r="O12" s="39">
        <v>2556100</v>
      </c>
      <c r="P12" s="40">
        <v>-0.13793074374172659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44740</v>
      </c>
      <c r="E13" s="37">
        <v>16259.45</v>
      </c>
      <c r="F13" s="37">
        <v>16136.449999999999</v>
      </c>
      <c r="G13" s="38">
        <v>15972.999999999998</v>
      </c>
      <c r="H13" s="38">
        <v>15686.55</v>
      </c>
      <c r="I13" s="38">
        <v>15523.099999999999</v>
      </c>
      <c r="J13" s="38">
        <v>16422.899999999998</v>
      </c>
      <c r="K13" s="38">
        <v>16586.349999999999</v>
      </c>
      <c r="L13" s="38">
        <v>16872.799999999996</v>
      </c>
      <c r="M13" s="28">
        <v>16299.9</v>
      </c>
      <c r="N13" s="28">
        <v>15850</v>
      </c>
      <c r="O13" s="39">
        <v>1880</v>
      </c>
      <c r="P13" s="40">
        <v>-0.75392670157068065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44740</v>
      </c>
      <c r="E14" s="37">
        <v>6550.05</v>
      </c>
      <c r="F14" s="37">
        <v>6490.083333333333</v>
      </c>
      <c r="G14" s="38">
        <v>6430.1166666666659</v>
      </c>
      <c r="H14" s="38">
        <v>6310.1833333333325</v>
      </c>
      <c r="I14" s="38">
        <v>6250.2166666666653</v>
      </c>
      <c r="J14" s="38">
        <v>6610.0166666666664</v>
      </c>
      <c r="K14" s="38">
        <v>6669.9833333333336</v>
      </c>
      <c r="L14" s="38">
        <v>6789.916666666667</v>
      </c>
      <c r="M14" s="28">
        <v>6550.05</v>
      </c>
      <c r="N14" s="28">
        <v>6370.15</v>
      </c>
      <c r="O14" s="39">
        <v>1800</v>
      </c>
      <c r="P14" s="40">
        <v>-0.29411764705882354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751.85</v>
      </c>
      <c r="F15" s="37">
        <v>742.44999999999993</v>
      </c>
      <c r="G15" s="38">
        <v>728.39999999999986</v>
      </c>
      <c r="H15" s="38">
        <v>704.94999999999993</v>
      </c>
      <c r="I15" s="38">
        <v>690.89999999999986</v>
      </c>
      <c r="J15" s="38">
        <v>765.89999999999986</v>
      </c>
      <c r="K15" s="38">
        <v>779.94999999999982</v>
      </c>
      <c r="L15" s="38">
        <v>803.39999999999986</v>
      </c>
      <c r="M15" s="28">
        <v>756.5</v>
      </c>
      <c r="N15" s="28">
        <v>719</v>
      </c>
      <c r="O15" s="39">
        <v>2500700</v>
      </c>
      <c r="P15" s="40">
        <v>-0.19639442775198032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44742</v>
      </c>
      <c r="E16" s="37">
        <v>2197.65</v>
      </c>
      <c r="F16" s="37">
        <v>2199.75</v>
      </c>
      <c r="G16" s="38">
        <v>2180.1</v>
      </c>
      <c r="H16" s="38">
        <v>2162.5499999999997</v>
      </c>
      <c r="I16" s="38">
        <v>2142.8999999999996</v>
      </c>
      <c r="J16" s="38">
        <v>2217.3000000000002</v>
      </c>
      <c r="K16" s="38">
        <v>2236.9499999999998</v>
      </c>
      <c r="L16" s="38">
        <v>2254.5000000000005</v>
      </c>
      <c r="M16" s="28">
        <v>2219.4</v>
      </c>
      <c r="N16" s="28">
        <v>2182.1999999999998</v>
      </c>
      <c r="O16" s="39">
        <v>348250</v>
      </c>
      <c r="P16" s="40">
        <v>-0.21565315315315314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44742</v>
      </c>
      <c r="E17" s="37">
        <v>17729.55</v>
      </c>
      <c r="F17" s="37">
        <v>17847.183333333334</v>
      </c>
      <c r="G17" s="38">
        <v>17499.366666666669</v>
      </c>
      <c r="H17" s="38">
        <v>17269.183333333334</v>
      </c>
      <c r="I17" s="38">
        <v>16921.366666666669</v>
      </c>
      <c r="J17" s="38">
        <v>18077.366666666669</v>
      </c>
      <c r="K17" s="38">
        <v>18425.183333333334</v>
      </c>
      <c r="L17" s="38">
        <v>18655.366666666669</v>
      </c>
      <c r="M17" s="28">
        <v>18195</v>
      </c>
      <c r="N17" s="28">
        <v>17617</v>
      </c>
      <c r="O17" s="39">
        <v>24360</v>
      </c>
      <c r="P17" s="40">
        <v>-0.33095303488052735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44742</v>
      </c>
      <c r="E18" s="37">
        <v>97.85</v>
      </c>
      <c r="F18" s="37">
        <v>96.966666666666654</v>
      </c>
      <c r="G18" s="38">
        <v>95.583333333333314</v>
      </c>
      <c r="H18" s="38">
        <v>93.316666666666663</v>
      </c>
      <c r="I18" s="38">
        <v>91.933333333333323</v>
      </c>
      <c r="J18" s="38">
        <v>99.233333333333306</v>
      </c>
      <c r="K18" s="38">
        <v>100.61666666666666</v>
      </c>
      <c r="L18" s="38">
        <v>102.8833333333333</v>
      </c>
      <c r="M18" s="28">
        <v>98.35</v>
      </c>
      <c r="N18" s="28">
        <v>94.7</v>
      </c>
      <c r="O18" s="39">
        <v>19225600</v>
      </c>
      <c r="P18" s="40">
        <v>-0.13338081371762395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257.7</v>
      </c>
      <c r="F19" s="37">
        <v>256.64999999999998</v>
      </c>
      <c r="G19" s="38">
        <v>251.14999999999998</v>
      </c>
      <c r="H19" s="38">
        <v>244.6</v>
      </c>
      <c r="I19" s="38">
        <v>239.1</v>
      </c>
      <c r="J19" s="38">
        <v>263.19999999999993</v>
      </c>
      <c r="K19" s="38">
        <v>268.69999999999993</v>
      </c>
      <c r="L19" s="38">
        <v>275.24999999999994</v>
      </c>
      <c r="M19" s="28">
        <v>262.14999999999998</v>
      </c>
      <c r="N19" s="28">
        <v>250.1</v>
      </c>
      <c r="O19" s="39">
        <v>12586600</v>
      </c>
      <c r="P19" s="40">
        <v>-8.8323917137476463E-2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2215.85</v>
      </c>
      <c r="F20" s="37">
        <v>2201.5666666666666</v>
      </c>
      <c r="G20" s="38">
        <v>2181.7833333333333</v>
      </c>
      <c r="H20" s="38">
        <v>2147.7166666666667</v>
      </c>
      <c r="I20" s="38">
        <v>2127.9333333333334</v>
      </c>
      <c r="J20" s="38">
        <v>2235.6333333333332</v>
      </c>
      <c r="K20" s="38">
        <v>2255.4166666666661</v>
      </c>
      <c r="L20" s="38">
        <v>2289.4833333333331</v>
      </c>
      <c r="M20" s="28">
        <v>2221.35</v>
      </c>
      <c r="N20" s="28">
        <v>2167.5</v>
      </c>
      <c r="O20" s="39">
        <v>2197250</v>
      </c>
      <c r="P20" s="40">
        <v>-9.5781893004115229E-2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2054.15</v>
      </c>
      <c r="F21" s="37">
        <v>2020.2666666666667</v>
      </c>
      <c r="G21" s="38">
        <v>1943.8833333333332</v>
      </c>
      <c r="H21" s="38">
        <v>1833.6166666666666</v>
      </c>
      <c r="I21" s="38">
        <v>1757.2333333333331</v>
      </c>
      <c r="J21" s="38">
        <v>2130.5333333333333</v>
      </c>
      <c r="K21" s="38">
        <v>2206.916666666667</v>
      </c>
      <c r="L21" s="38">
        <v>2317.1833333333334</v>
      </c>
      <c r="M21" s="28">
        <v>2096.65</v>
      </c>
      <c r="N21" s="28">
        <v>1910</v>
      </c>
      <c r="O21" s="39">
        <v>19962500</v>
      </c>
      <c r="P21" s="40">
        <v>5.1105181008005637E-3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702.1</v>
      </c>
      <c r="F22" s="37">
        <v>696.53333333333342</v>
      </c>
      <c r="G22" s="38">
        <v>673.36666666666679</v>
      </c>
      <c r="H22" s="38">
        <v>644.63333333333333</v>
      </c>
      <c r="I22" s="38">
        <v>621.4666666666667</v>
      </c>
      <c r="J22" s="38">
        <v>725.26666666666688</v>
      </c>
      <c r="K22" s="38">
        <v>748.43333333333362</v>
      </c>
      <c r="L22" s="38">
        <v>777.16666666666697</v>
      </c>
      <c r="M22" s="28">
        <v>719.7</v>
      </c>
      <c r="N22" s="28">
        <v>667.8</v>
      </c>
      <c r="O22" s="39">
        <v>76287500</v>
      </c>
      <c r="P22" s="40">
        <v>-4.9169600847536847E-2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3039.55</v>
      </c>
      <c r="F23" s="37">
        <v>3006.1166666666668</v>
      </c>
      <c r="G23" s="38">
        <v>2963.4333333333334</v>
      </c>
      <c r="H23" s="38">
        <v>2887.3166666666666</v>
      </c>
      <c r="I23" s="38">
        <v>2844.6333333333332</v>
      </c>
      <c r="J23" s="38">
        <v>3082.2333333333336</v>
      </c>
      <c r="K23" s="38">
        <v>3124.916666666667</v>
      </c>
      <c r="L23" s="38">
        <v>3201.0333333333338</v>
      </c>
      <c r="M23" s="28">
        <v>3048.8</v>
      </c>
      <c r="N23" s="28">
        <v>2930</v>
      </c>
      <c r="O23" s="39">
        <v>218800</v>
      </c>
      <c r="P23" s="40">
        <v>-0.13036565977742448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493.55</v>
      </c>
      <c r="F24" s="37">
        <v>488.31666666666666</v>
      </c>
      <c r="G24" s="38">
        <v>481.48333333333335</v>
      </c>
      <c r="H24" s="38">
        <v>469.41666666666669</v>
      </c>
      <c r="I24" s="38">
        <v>462.58333333333337</v>
      </c>
      <c r="J24" s="38">
        <v>500.38333333333333</v>
      </c>
      <c r="K24" s="38">
        <v>507.2166666666667</v>
      </c>
      <c r="L24" s="38">
        <v>519.2833333333333</v>
      </c>
      <c r="M24" s="28">
        <v>495.15</v>
      </c>
      <c r="N24" s="28">
        <v>476.25</v>
      </c>
      <c r="O24" s="39">
        <v>6540000</v>
      </c>
      <c r="P24" s="40">
        <v>-0.11201629327902241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366.1</v>
      </c>
      <c r="F25" s="37">
        <v>364.55</v>
      </c>
      <c r="G25" s="38">
        <v>362.20000000000005</v>
      </c>
      <c r="H25" s="38">
        <v>358.3</v>
      </c>
      <c r="I25" s="38">
        <v>355.95000000000005</v>
      </c>
      <c r="J25" s="38">
        <v>368.45000000000005</v>
      </c>
      <c r="K25" s="38">
        <v>370.80000000000007</v>
      </c>
      <c r="L25" s="38">
        <v>374.70000000000005</v>
      </c>
      <c r="M25" s="28">
        <v>366.9</v>
      </c>
      <c r="N25" s="28">
        <v>360.65</v>
      </c>
      <c r="O25" s="39">
        <v>48642300</v>
      </c>
      <c r="P25" s="40">
        <v>-8.9596738874103021E-2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741.25</v>
      </c>
      <c r="F26" s="37">
        <v>735.61666666666679</v>
      </c>
      <c r="G26" s="38">
        <v>729.0833333333336</v>
      </c>
      <c r="H26" s="38">
        <v>716.91666666666686</v>
      </c>
      <c r="I26" s="38">
        <v>710.38333333333367</v>
      </c>
      <c r="J26" s="38">
        <v>747.78333333333353</v>
      </c>
      <c r="K26" s="38">
        <v>754.31666666666683</v>
      </c>
      <c r="L26" s="38">
        <v>766.48333333333346</v>
      </c>
      <c r="M26" s="28">
        <v>742.15</v>
      </c>
      <c r="N26" s="28">
        <v>723.45</v>
      </c>
      <c r="O26" s="39">
        <v>1193500</v>
      </c>
      <c r="P26" s="40">
        <v>-0.12429378531073447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3666.85</v>
      </c>
      <c r="F27" s="37">
        <v>3579.0333333333328</v>
      </c>
      <c r="G27" s="38">
        <v>3464.7666666666655</v>
      </c>
      <c r="H27" s="38">
        <v>3262.6833333333325</v>
      </c>
      <c r="I27" s="38">
        <v>3148.4166666666652</v>
      </c>
      <c r="J27" s="38">
        <v>3781.1166666666659</v>
      </c>
      <c r="K27" s="38">
        <v>3895.3833333333332</v>
      </c>
      <c r="L27" s="38">
        <v>4097.4666666666662</v>
      </c>
      <c r="M27" s="28">
        <v>3693.3</v>
      </c>
      <c r="N27" s="28">
        <v>3376.95</v>
      </c>
      <c r="O27" s="39">
        <v>2344250</v>
      </c>
      <c r="P27" s="40">
        <v>-1.9690277260390613E-3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213.75</v>
      </c>
      <c r="F28" s="37">
        <v>211.78333333333333</v>
      </c>
      <c r="G28" s="38">
        <v>209.06666666666666</v>
      </c>
      <c r="H28" s="38">
        <v>204.38333333333333</v>
      </c>
      <c r="I28" s="38">
        <v>201.66666666666666</v>
      </c>
      <c r="J28" s="38">
        <v>216.46666666666667</v>
      </c>
      <c r="K28" s="38">
        <v>219.18333333333331</v>
      </c>
      <c r="L28" s="38">
        <v>223.86666666666667</v>
      </c>
      <c r="M28" s="28">
        <v>214.5</v>
      </c>
      <c r="N28" s="28">
        <v>207.1</v>
      </c>
      <c r="O28" s="39">
        <v>12869500</v>
      </c>
      <c r="P28" s="40">
        <v>6.9072935703605245E-2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137.94999999999999</v>
      </c>
      <c r="F29" s="37">
        <v>138.28333333333333</v>
      </c>
      <c r="G29" s="38">
        <v>136.21666666666667</v>
      </c>
      <c r="H29" s="38">
        <v>134.48333333333335</v>
      </c>
      <c r="I29" s="38">
        <v>132.41666666666669</v>
      </c>
      <c r="J29" s="38">
        <v>140.01666666666665</v>
      </c>
      <c r="K29" s="38">
        <v>142.08333333333331</v>
      </c>
      <c r="L29" s="38">
        <v>143.81666666666663</v>
      </c>
      <c r="M29" s="28">
        <v>140.35</v>
      </c>
      <c r="N29" s="28">
        <v>136.55000000000001</v>
      </c>
      <c r="O29" s="39">
        <v>30343000</v>
      </c>
      <c r="P29" s="40">
        <v>-0.10381593714927048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2834.9</v>
      </c>
      <c r="F30" s="37">
        <v>2799.2833333333333</v>
      </c>
      <c r="G30" s="38">
        <v>2748.6166666666668</v>
      </c>
      <c r="H30" s="38">
        <v>2662.3333333333335</v>
      </c>
      <c r="I30" s="38">
        <v>2611.666666666667</v>
      </c>
      <c r="J30" s="38">
        <v>2885.5666666666666</v>
      </c>
      <c r="K30" s="38">
        <v>2936.2333333333336</v>
      </c>
      <c r="L30" s="38">
        <v>3022.5166666666664</v>
      </c>
      <c r="M30" s="28">
        <v>2849.95</v>
      </c>
      <c r="N30" s="28">
        <v>2713</v>
      </c>
      <c r="O30" s="39">
        <v>6121000</v>
      </c>
      <c r="P30" s="40">
        <v>-8.2791918471832922E-3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44742</v>
      </c>
      <c r="E31" s="37">
        <v>1669.9</v>
      </c>
      <c r="F31" s="37">
        <v>1656.5666666666668</v>
      </c>
      <c r="G31" s="38">
        <v>1625.9833333333336</v>
      </c>
      <c r="H31" s="38">
        <v>1582.0666666666668</v>
      </c>
      <c r="I31" s="38">
        <v>1551.4833333333336</v>
      </c>
      <c r="J31" s="38">
        <v>1700.4833333333336</v>
      </c>
      <c r="K31" s="38">
        <v>1731.0666666666671</v>
      </c>
      <c r="L31" s="38">
        <v>1774.9833333333336</v>
      </c>
      <c r="M31" s="28">
        <v>1687.15</v>
      </c>
      <c r="N31" s="28">
        <v>1612.65</v>
      </c>
      <c r="O31" s="39">
        <v>628100</v>
      </c>
      <c r="P31" s="40">
        <v>-6.3934426229508193E-2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44742</v>
      </c>
      <c r="E32" s="37">
        <v>7963.55</v>
      </c>
      <c r="F32" s="37">
        <v>7892.1500000000005</v>
      </c>
      <c r="G32" s="38">
        <v>7801.4000000000015</v>
      </c>
      <c r="H32" s="38">
        <v>7639.2500000000009</v>
      </c>
      <c r="I32" s="38">
        <v>7548.5000000000018</v>
      </c>
      <c r="J32" s="38">
        <v>8054.3000000000011</v>
      </c>
      <c r="K32" s="38">
        <v>8145.0499999999993</v>
      </c>
      <c r="L32" s="38">
        <v>8307.2000000000007</v>
      </c>
      <c r="M32" s="28">
        <v>7982.9</v>
      </c>
      <c r="N32" s="28">
        <v>7730</v>
      </c>
      <c r="O32" s="39">
        <v>120375</v>
      </c>
      <c r="P32" s="40">
        <v>-0.14536741214057508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1289.95</v>
      </c>
      <c r="F33" s="37">
        <v>1286.6499999999999</v>
      </c>
      <c r="G33" s="38">
        <v>1272.2999999999997</v>
      </c>
      <c r="H33" s="38">
        <v>1254.6499999999999</v>
      </c>
      <c r="I33" s="38">
        <v>1240.2999999999997</v>
      </c>
      <c r="J33" s="38">
        <v>1304.2999999999997</v>
      </c>
      <c r="K33" s="38">
        <v>1318.6499999999996</v>
      </c>
      <c r="L33" s="38">
        <v>1336.2999999999997</v>
      </c>
      <c r="M33" s="28">
        <v>1301</v>
      </c>
      <c r="N33" s="28">
        <v>1269</v>
      </c>
      <c r="O33" s="39">
        <v>2343500</v>
      </c>
      <c r="P33" s="40">
        <v>-9.4649410855707938E-2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534.35</v>
      </c>
      <c r="F34" s="37">
        <v>529.68333333333339</v>
      </c>
      <c r="G34" s="38">
        <v>521.51666666666677</v>
      </c>
      <c r="H34" s="38">
        <v>508.68333333333339</v>
      </c>
      <c r="I34" s="38">
        <v>500.51666666666677</v>
      </c>
      <c r="J34" s="38">
        <v>542.51666666666677</v>
      </c>
      <c r="K34" s="38">
        <v>550.68333333333328</v>
      </c>
      <c r="L34" s="38">
        <v>563.51666666666677</v>
      </c>
      <c r="M34" s="28">
        <v>537.85</v>
      </c>
      <c r="N34" s="28">
        <v>516.85</v>
      </c>
      <c r="O34" s="39">
        <v>15250500</v>
      </c>
      <c r="P34" s="40">
        <v>-4.4843891898662828E-2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684.25</v>
      </c>
      <c r="F35" s="37">
        <v>679.9666666666667</v>
      </c>
      <c r="G35" s="38">
        <v>673.38333333333344</v>
      </c>
      <c r="H35" s="38">
        <v>662.51666666666677</v>
      </c>
      <c r="I35" s="38">
        <v>655.93333333333351</v>
      </c>
      <c r="J35" s="38">
        <v>690.83333333333337</v>
      </c>
      <c r="K35" s="38">
        <v>697.41666666666663</v>
      </c>
      <c r="L35" s="38">
        <v>708.2833333333333</v>
      </c>
      <c r="M35" s="28">
        <v>686.55</v>
      </c>
      <c r="N35" s="28">
        <v>669.1</v>
      </c>
      <c r="O35" s="39">
        <v>58002000</v>
      </c>
      <c r="P35" s="40">
        <v>-2.4835572771657991E-2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3672.25</v>
      </c>
      <c r="F36" s="37">
        <v>3646.7999999999997</v>
      </c>
      <c r="G36" s="38">
        <v>3606.6499999999996</v>
      </c>
      <c r="H36" s="38">
        <v>3541.0499999999997</v>
      </c>
      <c r="I36" s="38">
        <v>3500.8999999999996</v>
      </c>
      <c r="J36" s="38">
        <v>3712.3999999999996</v>
      </c>
      <c r="K36" s="38">
        <v>3752.55</v>
      </c>
      <c r="L36" s="38">
        <v>3818.1499999999996</v>
      </c>
      <c r="M36" s="28">
        <v>3686.95</v>
      </c>
      <c r="N36" s="28">
        <v>3581.2</v>
      </c>
      <c r="O36" s="39">
        <v>2535000</v>
      </c>
      <c r="P36" s="40">
        <v>-9.1804746977160775E-2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12539.3</v>
      </c>
      <c r="F37" s="37">
        <v>12421.166666666666</v>
      </c>
      <c r="G37" s="38">
        <v>12210.483333333332</v>
      </c>
      <c r="H37" s="38">
        <v>11881.666666666666</v>
      </c>
      <c r="I37" s="38">
        <v>11670.983333333332</v>
      </c>
      <c r="J37" s="38">
        <v>12749.983333333332</v>
      </c>
      <c r="K37" s="38">
        <v>12960.666666666666</v>
      </c>
      <c r="L37" s="38">
        <v>13289.483333333332</v>
      </c>
      <c r="M37" s="28">
        <v>12631.85</v>
      </c>
      <c r="N37" s="28">
        <v>12092.35</v>
      </c>
      <c r="O37" s="39">
        <v>1022700</v>
      </c>
      <c r="P37" s="40">
        <v>-2.6139122982431082E-2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5822.75</v>
      </c>
      <c r="F38" s="37">
        <v>5778.0333333333328</v>
      </c>
      <c r="G38" s="38">
        <v>5694.7166666666653</v>
      </c>
      <c r="H38" s="38">
        <v>5566.6833333333325</v>
      </c>
      <c r="I38" s="38">
        <v>5483.366666666665</v>
      </c>
      <c r="J38" s="38">
        <v>5906.0666666666657</v>
      </c>
      <c r="K38" s="38">
        <v>5989.3833333333332</v>
      </c>
      <c r="L38" s="38">
        <v>6117.4166666666661</v>
      </c>
      <c r="M38" s="28">
        <v>5861.35</v>
      </c>
      <c r="N38" s="28">
        <v>5650</v>
      </c>
      <c r="O38" s="39">
        <v>5103000</v>
      </c>
      <c r="P38" s="40">
        <v>-6.143093617803936E-2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2200.4499999999998</v>
      </c>
      <c r="F39" s="37">
        <v>2186.35</v>
      </c>
      <c r="G39" s="38">
        <v>2159.1499999999996</v>
      </c>
      <c r="H39" s="38">
        <v>2117.85</v>
      </c>
      <c r="I39" s="38">
        <v>2090.6499999999996</v>
      </c>
      <c r="J39" s="38">
        <v>2227.6499999999996</v>
      </c>
      <c r="K39" s="38">
        <v>2254.8499999999995</v>
      </c>
      <c r="L39" s="38">
        <v>2296.1499999999996</v>
      </c>
      <c r="M39" s="28">
        <v>2213.5500000000002</v>
      </c>
      <c r="N39" s="28">
        <v>2145.0500000000002</v>
      </c>
      <c r="O39" s="39">
        <v>1229600</v>
      </c>
      <c r="P39" s="40">
        <v>-7.20700324503811E-2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44742</v>
      </c>
      <c r="E40" s="37">
        <v>375.65</v>
      </c>
      <c r="F40" s="37">
        <v>367.0333333333333</v>
      </c>
      <c r="G40" s="38">
        <v>356.31666666666661</v>
      </c>
      <c r="H40" s="38">
        <v>336.98333333333329</v>
      </c>
      <c r="I40" s="38">
        <v>326.26666666666659</v>
      </c>
      <c r="J40" s="38">
        <v>386.36666666666662</v>
      </c>
      <c r="K40" s="38">
        <v>397.08333333333331</v>
      </c>
      <c r="L40" s="38">
        <v>416.41666666666663</v>
      </c>
      <c r="M40" s="28">
        <v>377.75</v>
      </c>
      <c r="N40" s="28">
        <v>347.7</v>
      </c>
      <c r="O40" s="39">
        <v>6646400</v>
      </c>
      <c r="P40" s="40">
        <v>-0.12932299308321107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315.85000000000002</v>
      </c>
      <c r="F41" s="37">
        <v>312.18333333333334</v>
      </c>
      <c r="G41" s="38">
        <v>305.81666666666666</v>
      </c>
      <c r="H41" s="38">
        <v>295.7833333333333</v>
      </c>
      <c r="I41" s="38">
        <v>289.41666666666663</v>
      </c>
      <c r="J41" s="38">
        <v>322.2166666666667</v>
      </c>
      <c r="K41" s="38">
        <v>328.58333333333337</v>
      </c>
      <c r="L41" s="38">
        <v>338.61666666666673</v>
      </c>
      <c r="M41" s="28">
        <v>318.55</v>
      </c>
      <c r="N41" s="28">
        <v>302.14999999999998</v>
      </c>
      <c r="O41" s="39">
        <v>36829800</v>
      </c>
      <c r="P41" s="40">
        <v>-4.601827676240209E-2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96.6</v>
      </c>
      <c r="F42" s="37">
        <v>94.933333333333337</v>
      </c>
      <c r="G42" s="38">
        <v>92.866666666666674</v>
      </c>
      <c r="H42" s="38">
        <v>89.13333333333334</v>
      </c>
      <c r="I42" s="38">
        <v>87.066666666666677</v>
      </c>
      <c r="J42" s="38">
        <v>98.666666666666671</v>
      </c>
      <c r="K42" s="38">
        <v>100.73333333333333</v>
      </c>
      <c r="L42" s="38">
        <v>104.46666666666667</v>
      </c>
      <c r="M42" s="28">
        <v>97</v>
      </c>
      <c r="N42" s="28">
        <v>91.2</v>
      </c>
      <c r="O42" s="39">
        <v>103527450</v>
      </c>
      <c r="P42" s="40">
        <v>-0.18254884752182549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1769.95</v>
      </c>
      <c r="F43" s="37">
        <v>1743.6666666666667</v>
      </c>
      <c r="G43" s="38">
        <v>1701.2833333333335</v>
      </c>
      <c r="H43" s="38">
        <v>1632.6166666666668</v>
      </c>
      <c r="I43" s="38">
        <v>1590.2333333333336</v>
      </c>
      <c r="J43" s="38">
        <v>1812.3333333333335</v>
      </c>
      <c r="K43" s="38">
        <v>1854.7166666666667</v>
      </c>
      <c r="L43" s="38">
        <v>1923.3833333333334</v>
      </c>
      <c r="M43" s="28">
        <v>1786.05</v>
      </c>
      <c r="N43" s="28">
        <v>1675</v>
      </c>
      <c r="O43" s="39">
        <v>1384625</v>
      </c>
      <c r="P43" s="40">
        <v>-0.20746104202738863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227.05</v>
      </c>
      <c r="F44" s="37">
        <v>226.56666666666669</v>
      </c>
      <c r="G44" s="38">
        <v>223.48333333333338</v>
      </c>
      <c r="H44" s="38">
        <v>219.91666666666669</v>
      </c>
      <c r="I44" s="38">
        <v>216.83333333333337</v>
      </c>
      <c r="J44" s="38">
        <v>230.13333333333338</v>
      </c>
      <c r="K44" s="38">
        <v>233.2166666666667</v>
      </c>
      <c r="L44" s="38">
        <v>236.78333333333339</v>
      </c>
      <c r="M44" s="28">
        <v>229.65</v>
      </c>
      <c r="N44" s="28">
        <v>223</v>
      </c>
      <c r="O44" s="39">
        <v>27204200</v>
      </c>
      <c r="P44" s="40">
        <v>-0.12737688932228181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568.4</v>
      </c>
      <c r="F45" s="37">
        <v>560.86666666666667</v>
      </c>
      <c r="G45" s="38">
        <v>550.73333333333335</v>
      </c>
      <c r="H45" s="38">
        <v>533.06666666666672</v>
      </c>
      <c r="I45" s="38">
        <v>522.93333333333339</v>
      </c>
      <c r="J45" s="38">
        <v>578.5333333333333</v>
      </c>
      <c r="K45" s="38">
        <v>588.66666666666674</v>
      </c>
      <c r="L45" s="38">
        <v>606.33333333333326</v>
      </c>
      <c r="M45" s="28">
        <v>571</v>
      </c>
      <c r="N45" s="28">
        <v>543.20000000000005</v>
      </c>
      <c r="O45" s="39">
        <v>5800300</v>
      </c>
      <c r="P45" s="40">
        <v>1.2869765655013446E-2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669.45</v>
      </c>
      <c r="F46" s="37">
        <v>665.76666666666677</v>
      </c>
      <c r="G46" s="38">
        <v>656.53333333333353</v>
      </c>
      <c r="H46" s="38">
        <v>643.61666666666679</v>
      </c>
      <c r="I46" s="38">
        <v>634.38333333333355</v>
      </c>
      <c r="J46" s="38">
        <v>678.68333333333351</v>
      </c>
      <c r="K46" s="38">
        <v>687.91666666666686</v>
      </c>
      <c r="L46" s="38">
        <v>700.83333333333348</v>
      </c>
      <c r="M46" s="28">
        <v>675</v>
      </c>
      <c r="N46" s="28">
        <v>652.85</v>
      </c>
      <c r="O46" s="39">
        <v>5765500</v>
      </c>
      <c r="P46" s="40">
        <v>-4.7575782605104484E-2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692.85</v>
      </c>
      <c r="F47" s="37">
        <v>688.4</v>
      </c>
      <c r="G47" s="38">
        <v>680.94999999999993</v>
      </c>
      <c r="H47" s="38">
        <v>669.05</v>
      </c>
      <c r="I47" s="38">
        <v>661.59999999999991</v>
      </c>
      <c r="J47" s="38">
        <v>700.3</v>
      </c>
      <c r="K47" s="38">
        <v>707.75</v>
      </c>
      <c r="L47" s="38">
        <v>719.65</v>
      </c>
      <c r="M47" s="28">
        <v>695.85</v>
      </c>
      <c r="N47" s="28">
        <v>676.5</v>
      </c>
      <c r="O47" s="39">
        <v>56036700</v>
      </c>
      <c r="P47" s="40">
        <v>-6.2240663900414939E-2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50.3</v>
      </c>
      <c r="F48" s="37">
        <v>49.6</v>
      </c>
      <c r="G48" s="38">
        <v>48.6</v>
      </c>
      <c r="H48" s="38">
        <v>46.9</v>
      </c>
      <c r="I48" s="38">
        <v>45.9</v>
      </c>
      <c r="J48" s="38">
        <v>51.300000000000004</v>
      </c>
      <c r="K48" s="38">
        <v>52.300000000000004</v>
      </c>
      <c r="L48" s="38">
        <v>54.000000000000007</v>
      </c>
      <c r="M48" s="28">
        <v>50.6</v>
      </c>
      <c r="N48" s="28">
        <v>47.9</v>
      </c>
      <c r="O48" s="39">
        <v>92610000</v>
      </c>
      <c r="P48" s="40">
        <v>-7.6439790575916225E-2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326.55</v>
      </c>
      <c r="F49" s="37">
        <v>325.13333333333333</v>
      </c>
      <c r="G49" s="38">
        <v>322.26666666666665</v>
      </c>
      <c r="H49" s="38">
        <v>317.98333333333335</v>
      </c>
      <c r="I49" s="38">
        <v>315.11666666666667</v>
      </c>
      <c r="J49" s="38">
        <v>329.41666666666663</v>
      </c>
      <c r="K49" s="38">
        <v>332.2833333333333</v>
      </c>
      <c r="L49" s="38">
        <v>336.56666666666661</v>
      </c>
      <c r="M49" s="28">
        <v>328</v>
      </c>
      <c r="N49" s="28">
        <v>320.85000000000002</v>
      </c>
      <c r="O49" s="39">
        <v>11578200</v>
      </c>
      <c r="P49" s="40">
        <v>-5.5002815843814529E-2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13907.6</v>
      </c>
      <c r="F50" s="37">
        <v>13826.233333333332</v>
      </c>
      <c r="G50" s="38">
        <v>13587.116666666663</v>
      </c>
      <c r="H50" s="38">
        <v>13266.633333333331</v>
      </c>
      <c r="I50" s="38">
        <v>13027.516666666663</v>
      </c>
      <c r="J50" s="38">
        <v>14146.716666666664</v>
      </c>
      <c r="K50" s="38">
        <v>14385.833333333332</v>
      </c>
      <c r="L50" s="38">
        <v>14706.316666666664</v>
      </c>
      <c r="M50" s="28">
        <v>14065.35</v>
      </c>
      <c r="N50" s="28">
        <v>13505.75</v>
      </c>
      <c r="O50" s="39">
        <v>105950</v>
      </c>
      <c r="P50" s="40">
        <v>-7.0614035087719296E-2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324.25</v>
      </c>
      <c r="F51" s="37">
        <v>321.25</v>
      </c>
      <c r="G51" s="38">
        <v>316</v>
      </c>
      <c r="H51" s="38">
        <v>307.75</v>
      </c>
      <c r="I51" s="38">
        <v>302.5</v>
      </c>
      <c r="J51" s="38">
        <v>329.5</v>
      </c>
      <c r="K51" s="38">
        <v>334.75</v>
      </c>
      <c r="L51" s="38">
        <v>343</v>
      </c>
      <c r="M51" s="28">
        <v>326.5</v>
      </c>
      <c r="N51" s="28">
        <v>313</v>
      </c>
      <c r="O51" s="39">
        <v>16732800</v>
      </c>
      <c r="P51" s="40">
        <v>-0.17712667079755687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3500.4</v>
      </c>
      <c r="F52" s="37">
        <v>3495.5</v>
      </c>
      <c r="G52" s="38">
        <v>3465</v>
      </c>
      <c r="H52" s="38">
        <v>3429.6</v>
      </c>
      <c r="I52" s="38">
        <v>3399.1</v>
      </c>
      <c r="J52" s="38">
        <v>3530.9</v>
      </c>
      <c r="K52" s="38">
        <v>3561.4</v>
      </c>
      <c r="L52" s="38">
        <v>3596.8</v>
      </c>
      <c r="M52" s="28">
        <v>3526</v>
      </c>
      <c r="N52" s="28">
        <v>3460.1</v>
      </c>
      <c r="O52" s="39">
        <v>1709200</v>
      </c>
      <c r="P52" s="40">
        <v>-6.5500273373428106E-2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44742</v>
      </c>
      <c r="E53" s="37">
        <v>354.75</v>
      </c>
      <c r="F53" s="37">
        <v>349.83333333333331</v>
      </c>
      <c r="G53" s="38">
        <v>343.46666666666664</v>
      </c>
      <c r="H53" s="38">
        <v>332.18333333333334</v>
      </c>
      <c r="I53" s="38">
        <v>325.81666666666666</v>
      </c>
      <c r="J53" s="38">
        <v>361.11666666666662</v>
      </c>
      <c r="K53" s="38">
        <v>367.48333333333329</v>
      </c>
      <c r="L53" s="38">
        <v>378.76666666666659</v>
      </c>
      <c r="M53" s="28">
        <v>356.2</v>
      </c>
      <c r="N53" s="28">
        <v>338.55</v>
      </c>
      <c r="O53" s="39">
        <v>3105700</v>
      </c>
      <c r="P53" s="40">
        <v>-9.5760787282361842E-2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190.15</v>
      </c>
      <c r="F54" s="37">
        <v>186.44999999999996</v>
      </c>
      <c r="G54" s="38">
        <v>181.39999999999992</v>
      </c>
      <c r="H54" s="38">
        <v>172.64999999999995</v>
      </c>
      <c r="I54" s="38">
        <v>167.59999999999991</v>
      </c>
      <c r="J54" s="38">
        <v>195.19999999999993</v>
      </c>
      <c r="K54" s="38">
        <v>200.24999999999994</v>
      </c>
      <c r="L54" s="38">
        <v>208.99999999999994</v>
      </c>
      <c r="M54" s="28">
        <v>191.5</v>
      </c>
      <c r="N54" s="28">
        <v>177.7</v>
      </c>
      <c r="O54" s="39">
        <v>48243600</v>
      </c>
      <c r="P54" s="40">
        <v>-1.840355985277152E-2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44742</v>
      </c>
      <c r="E55" s="37">
        <v>459.4</v>
      </c>
      <c r="F55" s="37">
        <v>454.5333333333333</v>
      </c>
      <c r="G55" s="38">
        <v>446.71666666666658</v>
      </c>
      <c r="H55" s="38">
        <v>434.0333333333333</v>
      </c>
      <c r="I55" s="38">
        <v>426.21666666666658</v>
      </c>
      <c r="J55" s="38">
        <v>467.21666666666658</v>
      </c>
      <c r="K55" s="38">
        <v>475.0333333333333</v>
      </c>
      <c r="L55" s="38">
        <v>487.71666666666658</v>
      </c>
      <c r="M55" s="28">
        <v>462.35</v>
      </c>
      <c r="N55" s="28">
        <v>441.85</v>
      </c>
      <c r="O55" s="39">
        <v>3069300</v>
      </c>
      <c r="P55" s="40">
        <v>-0.14964883846569421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44742</v>
      </c>
      <c r="E56" s="37">
        <v>347.55</v>
      </c>
      <c r="F56" s="37">
        <v>349.76666666666671</v>
      </c>
      <c r="G56" s="38">
        <v>333.13333333333344</v>
      </c>
      <c r="H56" s="38">
        <v>318.71666666666675</v>
      </c>
      <c r="I56" s="38">
        <v>302.08333333333348</v>
      </c>
      <c r="J56" s="38">
        <v>364.18333333333339</v>
      </c>
      <c r="K56" s="38">
        <v>380.81666666666672</v>
      </c>
      <c r="L56" s="38">
        <v>395.23333333333335</v>
      </c>
      <c r="M56" s="28">
        <v>366.4</v>
      </c>
      <c r="N56" s="28">
        <v>335.35</v>
      </c>
      <c r="O56" s="39">
        <v>2892000</v>
      </c>
      <c r="P56" s="40">
        <v>-0.12681159420289856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640.4</v>
      </c>
      <c r="F57" s="37">
        <v>633.4</v>
      </c>
      <c r="G57" s="38">
        <v>622.75</v>
      </c>
      <c r="H57" s="38">
        <v>605.1</v>
      </c>
      <c r="I57" s="38">
        <v>594.45000000000005</v>
      </c>
      <c r="J57" s="38">
        <v>651.04999999999995</v>
      </c>
      <c r="K57" s="38">
        <v>661.69999999999982</v>
      </c>
      <c r="L57" s="38">
        <v>679.34999999999991</v>
      </c>
      <c r="M57" s="28">
        <v>644.04999999999995</v>
      </c>
      <c r="N57" s="28">
        <v>615.75</v>
      </c>
      <c r="O57" s="39">
        <v>7708750</v>
      </c>
      <c r="P57" s="40">
        <v>-0.14489739323349973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967.1</v>
      </c>
      <c r="F58" s="37">
        <v>969.46666666666658</v>
      </c>
      <c r="G58" s="38">
        <v>958.93333333333317</v>
      </c>
      <c r="H58" s="38">
        <v>950.76666666666654</v>
      </c>
      <c r="I58" s="38">
        <v>940.23333333333312</v>
      </c>
      <c r="J58" s="38">
        <v>977.63333333333321</v>
      </c>
      <c r="K58" s="38">
        <v>988.16666666666674</v>
      </c>
      <c r="L58" s="38">
        <v>996.33333333333326</v>
      </c>
      <c r="M58" s="28">
        <v>980</v>
      </c>
      <c r="N58" s="28">
        <v>961.3</v>
      </c>
      <c r="O58" s="39">
        <v>8450000</v>
      </c>
      <c r="P58" s="40">
        <v>-7.8275666477595013E-2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183.45</v>
      </c>
      <c r="F59" s="37">
        <v>182.38333333333333</v>
      </c>
      <c r="G59" s="38">
        <v>178.81666666666666</v>
      </c>
      <c r="H59" s="38">
        <v>174.18333333333334</v>
      </c>
      <c r="I59" s="38">
        <v>170.61666666666667</v>
      </c>
      <c r="J59" s="38">
        <v>187.01666666666665</v>
      </c>
      <c r="K59" s="38">
        <v>190.58333333333331</v>
      </c>
      <c r="L59" s="38">
        <v>195.21666666666664</v>
      </c>
      <c r="M59" s="28">
        <v>185.95</v>
      </c>
      <c r="N59" s="28">
        <v>177.75</v>
      </c>
      <c r="O59" s="39">
        <v>29563800</v>
      </c>
      <c r="P59" s="40">
        <v>-0.20111224605606629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3481.9</v>
      </c>
      <c r="F60" s="37">
        <v>3465.3833333333337</v>
      </c>
      <c r="G60" s="38">
        <v>3383.0666666666675</v>
      </c>
      <c r="H60" s="38">
        <v>3284.233333333334</v>
      </c>
      <c r="I60" s="38">
        <v>3201.9166666666679</v>
      </c>
      <c r="J60" s="38">
        <v>3564.2166666666672</v>
      </c>
      <c r="K60" s="38">
        <v>3646.5333333333338</v>
      </c>
      <c r="L60" s="38">
        <v>3745.3666666666668</v>
      </c>
      <c r="M60" s="28">
        <v>3547.7</v>
      </c>
      <c r="N60" s="28">
        <v>3366.55</v>
      </c>
      <c r="O60" s="39">
        <v>561800</v>
      </c>
      <c r="P60" s="40">
        <v>-0.11121657965511786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1615.25</v>
      </c>
      <c r="F61" s="37">
        <v>1595.7166666666665</v>
      </c>
      <c r="G61" s="38">
        <v>1570.6833333333329</v>
      </c>
      <c r="H61" s="38">
        <v>1526.1166666666666</v>
      </c>
      <c r="I61" s="38">
        <v>1501.083333333333</v>
      </c>
      <c r="J61" s="38">
        <v>1640.2833333333328</v>
      </c>
      <c r="K61" s="38">
        <v>1665.3166666666662</v>
      </c>
      <c r="L61" s="38">
        <v>1709.8833333333328</v>
      </c>
      <c r="M61" s="28">
        <v>1620.75</v>
      </c>
      <c r="N61" s="28">
        <v>1551.15</v>
      </c>
      <c r="O61" s="39">
        <v>2671200</v>
      </c>
      <c r="P61" s="40">
        <v>-3.8548752834467119E-2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642.79999999999995</v>
      </c>
      <c r="F62" s="37">
        <v>637.35</v>
      </c>
      <c r="G62" s="38">
        <v>628.45000000000005</v>
      </c>
      <c r="H62" s="38">
        <v>614.1</v>
      </c>
      <c r="I62" s="38">
        <v>605.20000000000005</v>
      </c>
      <c r="J62" s="38">
        <v>651.70000000000005</v>
      </c>
      <c r="K62" s="38">
        <v>660.59999999999991</v>
      </c>
      <c r="L62" s="38">
        <v>674.95</v>
      </c>
      <c r="M62" s="28">
        <v>646.25</v>
      </c>
      <c r="N62" s="28">
        <v>623</v>
      </c>
      <c r="O62" s="39">
        <v>7033800</v>
      </c>
      <c r="P62" s="40">
        <v>-0.14173804817336555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919.5</v>
      </c>
      <c r="F63" s="37">
        <v>908.66666666666663</v>
      </c>
      <c r="G63" s="38">
        <v>892.83333333333326</v>
      </c>
      <c r="H63" s="38">
        <v>866.16666666666663</v>
      </c>
      <c r="I63" s="38">
        <v>850.33333333333326</v>
      </c>
      <c r="J63" s="38">
        <v>935.33333333333326</v>
      </c>
      <c r="K63" s="38">
        <v>951.16666666666652</v>
      </c>
      <c r="L63" s="38">
        <v>977.83333333333326</v>
      </c>
      <c r="M63" s="28">
        <v>924.5</v>
      </c>
      <c r="N63" s="28">
        <v>882</v>
      </c>
      <c r="O63" s="39">
        <v>1205350</v>
      </c>
      <c r="P63" s="40">
        <v>-0.13124797289992432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44742</v>
      </c>
      <c r="E64" s="37">
        <v>330.55</v>
      </c>
      <c r="F64" s="37">
        <v>328.9666666666667</v>
      </c>
      <c r="G64" s="38">
        <v>325.58333333333337</v>
      </c>
      <c r="H64" s="38">
        <v>320.61666666666667</v>
      </c>
      <c r="I64" s="38">
        <v>317.23333333333335</v>
      </c>
      <c r="J64" s="38">
        <v>333.93333333333339</v>
      </c>
      <c r="K64" s="38">
        <v>337.31666666666672</v>
      </c>
      <c r="L64" s="38">
        <v>342.28333333333342</v>
      </c>
      <c r="M64" s="28">
        <v>332.35</v>
      </c>
      <c r="N64" s="28">
        <v>324</v>
      </c>
      <c r="O64" s="39">
        <v>2900200</v>
      </c>
      <c r="P64" s="40">
        <v>-0.14952640685023899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127</v>
      </c>
      <c r="F65" s="37">
        <v>125.68333333333334</v>
      </c>
      <c r="G65" s="38">
        <v>123.31666666666666</v>
      </c>
      <c r="H65" s="38">
        <v>119.63333333333333</v>
      </c>
      <c r="I65" s="38">
        <v>117.26666666666665</v>
      </c>
      <c r="J65" s="38">
        <v>129.36666666666667</v>
      </c>
      <c r="K65" s="38">
        <v>131.73333333333335</v>
      </c>
      <c r="L65" s="38">
        <v>135.41666666666669</v>
      </c>
      <c r="M65" s="28">
        <v>128.05000000000001</v>
      </c>
      <c r="N65" s="28">
        <v>122</v>
      </c>
      <c r="O65" s="39">
        <v>11000600</v>
      </c>
      <c r="P65" s="40">
        <v>-3.7163463221650386E-2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1028.25</v>
      </c>
      <c r="F66" s="37">
        <v>1017.3333333333334</v>
      </c>
      <c r="G66" s="38">
        <v>1003.5166666666667</v>
      </c>
      <c r="H66" s="38">
        <v>978.7833333333333</v>
      </c>
      <c r="I66" s="38">
        <v>964.96666666666658</v>
      </c>
      <c r="J66" s="38">
        <v>1042.0666666666666</v>
      </c>
      <c r="K66" s="38">
        <v>1055.8833333333337</v>
      </c>
      <c r="L66" s="38">
        <v>1080.6166666666668</v>
      </c>
      <c r="M66" s="28">
        <v>1031.1500000000001</v>
      </c>
      <c r="N66" s="28">
        <v>992.6</v>
      </c>
      <c r="O66" s="39">
        <v>1197000</v>
      </c>
      <c r="P66" s="40">
        <v>-7.1229050279329603E-2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499</v>
      </c>
      <c r="F67" s="37">
        <v>496.4666666666667</v>
      </c>
      <c r="G67" s="38">
        <v>492.68333333333339</v>
      </c>
      <c r="H67" s="38">
        <v>486.36666666666667</v>
      </c>
      <c r="I67" s="38">
        <v>482.58333333333337</v>
      </c>
      <c r="J67" s="38">
        <v>502.78333333333342</v>
      </c>
      <c r="K67" s="38">
        <v>506.56666666666672</v>
      </c>
      <c r="L67" s="38">
        <v>512.88333333333344</v>
      </c>
      <c r="M67" s="28">
        <v>500.25</v>
      </c>
      <c r="N67" s="28">
        <v>490.15</v>
      </c>
      <c r="O67" s="39">
        <v>14337500</v>
      </c>
      <c r="P67" s="40">
        <v>-3.0840726658217153E-2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44742</v>
      </c>
      <c r="E68" s="37">
        <v>1337.35</v>
      </c>
      <c r="F68" s="37">
        <v>1314.3500000000001</v>
      </c>
      <c r="G68" s="38">
        <v>1281.7000000000003</v>
      </c>
      <c r="H68" s="38">
        <v>1226.0500000000002</v>
      </c>
      <c r="I68" s="38">
        <v>1193.4000000000003</v>
      </c>
      <c r="J68" s="38">
        <v>1370.0000000000002</v>
      </c>
      <c r="K68" s="38">
        <v>1402.6500000000003</v>
      </c>
      <c r="L68" s="38">
        <v>1458.3000000000002</v>
      </c>
      <c r="M68" s="28">
        <v>1347</v>
      </c>
      <c r="N68" s="28">
        <v>1258.7</v>
      </c>
      <c r="O68" s="39">
        <v>1006000</v>
      </c>
      <c r="P68" s="40">
        <v>-9.5730337078651681E-2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1847.5</v>
      </c>
      <c r="F69" s="37">
        <v>1827.4333333333334</v>
      </c>
      <c r="G69" s="38">
        <v>1792.6166666666668</v>
      </c>
      <c r="H69" s="38">
        <v>1737.7333333333333</v>
      </c>
      <c r="I69" s="38">
        <v>1702.9166666666667</v>
      </c>
      <c r="J69" s="38">
        <v>1882.3166666666668</v>
      </c>
      <c r="K69" s="38">
        <v>1917.1333333333334</v>
      </c>
      <c r="L69" s="38">
        <v>1972.0166666666669</v>
      </c>
      <c r="M69" s="28">
        <v>1862.25</v>
      </c>
      <c r="N69" s="28">
        <v>1772.55</v>
      </c>
      <c r="O69" s="39">
        <v>1064500</v>
      </c>
      <c r="P69" s="40">
        <v>-0.19340784239439288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44742</v>
      </c>
      <c r="E70" s="37">
        <v>216.2</v>
      </c>
      <c r="F70" s="37">
        <v>212.83333333333334</v>
      </c>
      <c r="G70" s="38">
        <v>207.9666666666667</v>
      </c>
      <c r="H70" s="38">
        <v>199.73333333333335</v>
      </c>
      <c r="I70" s="38">
        <v>194.8666666666667</v>
      </c>
      <c r="J70" s="38">
        <v>221.06666666666669</v>
      </c>
      <c r="K70" s="38">
        <v>225.93333333333331</v>
      </c>
      <c r="L70" s="38">
        <v>234.16666666666669</v>
      </c>
      <c r="M70" s="28">
        <v>217.7</v>
      </c>
      <c r="N70" s="28">
        <v>204.6</v>
      </c>
      <c r="O70" s="39">
        <v>12323400</v>
      </c>
      <c r="P70" s="40">
        <v>-0.1279296875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3463.35</v>
      </c>
      <c r="F71" s="37">
        <v>3471.8166666666671</v>
      </c>
      <c r="G71" s="38">
        <v>3369.733333333334</v>
      </c>
      <c r="H71" s="38">
        <v>3276.1166666666668</v>
      </c>
      <c r="I71" s="38">
        <v>3174.0333333333338</v>
      </c>
      <c r="J71" s="38">
        <v>3565.4333333333343</v>
      </c>
      <c r="K71" s="38">
        <v>3667.5166666666673</v>
      </c>
      <c r="L71" s="38">
        <v>3761.1333333333346</v>
      </c>
      <c r="M71" s="28">
        <v>3573.9</v>
      </c>
      <c r="N71" s="28">
        <v>3378.2</v>
      </c>
      <c r="O71" s="39">
        <v>3341400</v>
      </c>
      <c r="P71" s="40">
        <v>9.9633060734207621E-2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44742</v>
      </c>
      <c r="E72" s="37">
        <v>3341.1</v>
      </c>
      <c r="F72" s="37">
        <v>3296.7666666666664</v>
      </c>
      <c r="G72" s="38">
        <v>3228.7833333333328</v>
      </c>
      <c r="H72" s="38">
        <v>3116.4666666666662</v>
      </c>
      <c r="I72" s="38">
        <v>3048.4833333333327</v>
      </c>
      <c r="J72" s="38">
        <v>3409.083333333333</v>
      </c>
      <c r="K72" s="38">
        <v>3477.0666666666666</v>
      </c>
      <c r="L72" s="38">
        <v>3589.3833333333332</v>
      </c>
      <c r="M72" s="28">
        <v>3364.75</v>
      </c>
      <c r="N72" s="28">
        <v>3184.45</v>
      </c>
      <c r="O72" s="39">
        <v>649000</v>
      </c>
      <c r="P72" s="40">
        <v>-0.20270270270270271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320</v>
      </c>
      <c r="F73" s="37">
        <v>314.90000000000003</v>
      </c>
      <c r="G73" s="38">
        <v>307.85000000000008</v>
      </c>
      <c r="H73" s="38">
        <v>295.70000000000005</v>
      </c>
      <c r="I73" s="38">
        <v>288.65000000000009</v>
      </c>
      <c r="J73" s="38">
        <v>327.05000000000007</v>
      </c>
      <c r="K73" s="38">
        <v>334.1</v>
      </c>
      <c r="L73" s="38">
        <v>346.25000000000006</v>
      </c>
      <c r="M73" s="28">
        <v>321.95</v>
      </c>
      <c r="N73" s="28">
        <v>302.75</v>
      </c>
      <c r="O73" s="39">
        <v>42466050</v>
      </c>
      <c r="P73" s="40">
        <v>-6.5332655432887854E-2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4322.25</v>
      </c>
      <c r="F74" s="37">
        <v>4328.0666666666666</v>
      </c>
      <c r="G74" s="38">
        <v>4295.333333333333</v>
      </c>
      <c r="H74" s="38">
        <v>4268.4166666666661</v>
      </c>
      <c r="I74" s="38">
        <v>4235.6833333333325</v>
      </c>
      <c r="J74" s="38">
        <v>4354.9833333333336</v>
      </c>
      <c r="K74" s="38">
        <v>4387.7166666666672</v>
      </c>
      <c r="L74" s="38">
        <v>4414.6333333333341</v>
      </c>
      <c r="M74" s="28">
        <v>4360.8</v>
      </c>
      <c r="N74" s="28">
        <v>4301.1499999999996</v>
      </c>
      <c r="O74" s="39">
        <v>2444875</v>
      </c>
      <c r="P74" s="40">
        <v>-9.5663029406325137E-2</v>
      </c>
    </row>
    <row r="75" spans="1:16" ht="12.75" customHeight="1">
      <c r="A75" s="28">
        <v>65</v>
      </c>
      <c r="B75" s="29" t="s">
        <v>49</v>
      </c>
      <c r="C75" s="284" t="s">
        <v>99</v>
      </c>
      <c r="D75" s="31">
        <v>44742</v>
      </c>
      <c r="E75" s="37">
        <v>2726.75</v>
      </c>
      <c r="F75" s="37">
        <v>2710.9666666666667</v>
      </c>
      <c r="G75" s="38">
        <v>2684.5333333333333</v>
      </c>
      <c r="H75" s="38">
        <v>2642.3166666666666</v>
      </c>
      <c r="I75" s="38">
        <v>2615.8833333333332</v>
      </c>
      <c r="J75" s="38">
        <v>2753.1833333333334</v>
      </c>
      <c r="K75" s="38">
        <v>2779.6166666666668</v>
      </c>
      <c r="L75" s="38">
        <v>2821.8333333333335</v>
      </c>
      <c r="M75" s="28">
        <v>2737.4</v>
      </c>
      <c r="N75" s="28">
        <v>2668.75</v>
      </c>
      <c r="O75" s="39">
        <v>3503150</v>
      </c>
      <c r="P75" s="40">
        <v>-9.7800612943933662E-2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1612.9</v>
      </c>
      <c r="F76" s="37">
        <v>1598.05</v>
      </c>
      <c r="G76" s="38">
        <v>1579.35</v>
      </c>
      <c r="H76" s="38">
        <v>1545.8</v>
      </c>
      <c r="I76" s="38">
        <v>1527.1</v>
      </c>
      <c r="J76" s="38">
        <v>1631.6</v>
      </c>
      <c r="K76" s="38">
        <v>1650.3000000000002</v>
      </c>
      <c r="L76" s="38">
        <v>1683.85</v>
      </c>
      <c r="M76" s="28">
        <v>1616.75</v>
      </c>
      <c r="N76" s="28">
        <v>1564.5</v>
      </c>
      <c r="O76" s="39">
        <v>2750550</v>
      </c>
      <c r="P76" s="40">
        <v>-0.16774837743384924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142.5</v>
      </c>
      <c r="F77" s="37">
        <v>140.45000000000002</v>
      </c>
      <c r="G77" s="38">
        <v>137.70000000000005</v>
      </c>
      <c r="H77" s="38">
        <v>132.90000000000003</v>
      </c>
      <c r="I77" s="38">
        <v>130.15000000000006</v>
      </c>
      <c r="J77" s="38">
        <v>145.25000000000003</v>
      </c>
      <c r="K77" s="38">
        <v>147.99999999999997</v>
      </c>
      <c r="L77" s="38">
        <v>152.80000000000001</v>
      </c>
      <c r="M77" s="28">
        <v>143.19999999999999</v>
      </c>
      <c r="N77" s="28">
        <v>135.65</v>
      </c>
      <c r="O77" s="39">
        <v>19774800</v>
      </c>
      <c r="P77" s="40">
        <v>-9.6843143702729367E-2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84.7</v>
      </c>
      <c r="F78" s="37">
        <v>83.983333333333334</v>
      </c>
      <c r="G78" s="38">
        <v>82.816666666666663</v>
      </c>
      <c r="H78" s="38">
        <v>80.933333333333323</v>
      </c>
      <c r="I78" s="38">
        <v>79.766666666666652</v>
      </c>
      <c r="J78" s="38">
        <v>85.866666666666674</v>
      </c>
      <c r="K78" s="38">
        <v>87.033333333333331</v>
      </c>
      <c r="L78" s="38">
        <v>88.916666666666686</v>
      </c>
      <c r="M78" s="28">
        <v>85.15</v>
      </c>
      <c r="N78" s="28">
        <v>82.1</v>
      </c>
      <c r="O78" s="39">
        <v>72670000</v>
      </c>
      <c r="P78" s="40">
        <v>-0.16805953062392673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44742</v>
      </c>
      <c r="E79" s="37">
        <v>102.85</v>
      </c>
      <c r="F79" s="37">
        <v>101.95</v>
      </c>
      <c r="G79" s="38">
        <v>100.25</v>
      </c>
      <c r="H79" s="38">
        <v>97.649999999999991</v>
      </c>
      <c r="I79" s="38">
        <v>95.949999999999989</v>
      </c>
      <c r="J79" s="38">
        <v>104.55000000000001</v>
      </c>
      <c r="K79" s="38">
        <v>106.25000000000003</v>
      </c>
      <c r="L79" s="38">
        <v>108.85000000000002</v>
      </c>
      <c r="M79" s="28">
        <v>103.65</v>
      </c>
      <c r="N79" s="28">
        <v>99.35</v>
      </c>
      <c r="O79" s="39">
        <v>10821200</v>
      </c>
      <c r="P79" s="40">
        <v>-0.12746331236897274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150.4</v>
      </c>
      <c r="F80" s="37">
        <v>150.25</v>
      </c>
      <c r="G80" s="38">
        <v>147.85</v>
      </c>
      <c r="H80" s="38">
        <v>145.29999999999998</v>
      </c>
      <c r="I80" s="38">
        <v>142.89999999999998</v>
      </c>
      <c r="J80" s="38">
        <v>152.80000000000001</v>
      </c>
      <c r="K80" s="38">
        <v>155.19999999999999</v>
      </c>
      <c r="L80" s="38">
        <v>157.75000000000003</v>
      </c>
      <c r="M80" s="28">
        <v>152.65</v>
      </c>
      <c r="N80" s="28">
        <v>147.69999999999999</v>
      </c>
      <c r="O80" s="39">
        <v>30670800</v>
      </c>
      <c r="P80" s="40">
        <v>-0.14124679760888129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393.95</v>
      </c>
      <c r="F81" s="37">
        <v>389.23333333333335</v>
      </c>
      <c r="G81" s="38">
        <v>383.51666666666671</v>
      </c>
      <c r="H81" s="38">
        <v>373.08333333333337</v>
      </c>
      <c r="I81" s="38">
        <v>367.36666666666673</v>
      </c>
      <c r="J81" s="38">
        <v>399.66666666666669</v>
      </c>
      <c r="K81" s="38">
        <v>405.38333333333338</v>
      </c>
      <c r="L81" s="38">
        <v>415.81666666666666</v>
      </c>
      <c r="M81" s="28">
        <v>394.95</v>
      </c>
      <c r="N81" s="28">
        <v>378.8</v>
      </c>
      <c r="O81" s="39">
        <v>6314650</v>
      </c>
      <c r="P81" s="40">
        <v>-4.9671166493596403E-2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37</v>
      </c>
      <c r="F82" s="37">
        <v>36.616666666666667</v>
      </c>
      <c r="G82" s="38">
        <v>36.033333333333331</v>
      </c>
      <c r="H82" s="38">
        <v>35.066666666666663</v>
      </c>
      <c r="I82" s="38">
        <v>34.483333333333327</v>
      </c>
      <c r="J82" s="38">
        <v>37.583333333333336</v>
      </c>
      <c r="K82" s="38">
        <v>38.166666666666664</v>
      </c>
      <c r="L82" s="38">
        <v>39.13333333333334</v>
      </c>
      <c r="M82" s="28">
        <v>37.200000000000003</v>
      </c>
      <c r="N82" s="28">
        <v>35.65</v>
      </c>
      <c r="O82" s="39">
        <v>103095000</v>
      </c>
      <c r="P82" s="40">
        <v>-0.22404741744284504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44742</v>
      </c>
      <c r="E83" s="37">
        <v>599.1</v>
      </c>
      <c r="F83" s="37">
        <v>591.56666666666661</v>
      </c>
      <c r="G83" s="38">
        <v>578.13333333333321</v>
      </c>
      <c r="H83" s="38">
        <v>557.16666666666663</v>
      </c>
      <c r="I83" s="38">
        <v>543.73333333333323</v>
      </c>
      <c r="J83" s="38">
        <v>612.53333333333319</v>
      </c>
      <c r="K83" s="38">
        <v>625.96666666666658</v>
      </c>
      <c r="L83" s="38">
        <v>646.93333333333317</v>
      </c>
      <c r="M83" s="28">
        <v>605</v>
      </c>
      <c r="N83" s="28">
        <v>570.6</v>
      </c>
      <c r="O83" s="39">
        <v>2685800</v>
      </c>
      <c r="P83" s="40">
        <v>-0.32943849399545599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780.6</v>
      </c>
      <c r="F84" s="37">
        <v>771.86666666666667</v>
      </c>
      <c r="G84" s="38">
        <v>760.73333333333335</v>
      </c>
      <c r="H84" s="38">
        <v>740.86666666666667</v>
      </c>
      <c r="I84" s="38">
        <v>729.73333333333335</v>
      </c>
      <c r="J84" s="38">
        <v>791.73333333333335</v>
      </c>
      <c r="K84" s="38">
        <v>802.86666666666679</v>
      </c>
      <c r="L84" s="38">
        <v>822.73333333333335</v>
      </c>
      <c r="M84" s="28">
        <v>783</v>
      </c>
      <c r="N84" s="28">
        <v>752</v>
      </c>
      <c r="O84" s="39">
        <v>6174000</v>
      </c>
      <c r="P84" s="40">
        <v>-5.8769723302080953E-2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1292.45</v>
      </c>
      <c r="F85" s="37">
        <v>1276.3833333333334</v>
      </c>
      <c r="G85" s="38">
        <v>1247.166666666667</v>
      </c>
      <c r="H85" s="38">
        <v>1201.8833333333334</v>
      </c>
      <c r="I85" s="38">
        <v>1172.666666666667</v>
      </c>
      <c r="J85" s="38">
        <v>1321.666666666667</v>
      </c>
      <c r="K85" s="38">
        <v>1350.8833333333337</v>
      </c>
      <c r="L85" s="38">
        <v>1396.166666666667</v>
      </c>
      <c r="M85" s="28">
        <v>1305.5999999999999</v>
      </c>
      <c r="N85" s="28">
        <v>1231.0999999999999</v>
      </c>
      <c r="O85" s="39">
        <v>3920150</v>
      </c>
      <c r="P85" s="40">
        <v>-7.2724477244772448E-2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258.89999999999998</v>
      </c>
      <c r="F86" s="37">
        <v>256.86666666666667</v>
      </c>
      <c r="G86" s="38">
        <v>253.38333333333333</v>
      </c>
      <c r="H86" s="38">
        <v>247.86666666666665</v>
      </c>
      <c r="I86" s="38">
        <v>244.3833333333333</v>
      </c>
      <c r="J86" s="38">
        <v>262.38333333333333</v>
      </c>
      <c r="K86" s="38">
        <v>265.86666666666667</v>
      </c>
      <c r="L86" s="38">
        <v>271.38333333333338</v>
      </c>
      <c r="M86" s="28">
        <v>260.35000000000002</v>
      </c>
      <c r="N86" s="28">
        <v>251.35</v>
      </c>
      <c r="O86" s="39">
        <v>8692150</v>
      </c>
      <c r="P86" s="40">
        <v>-5.6887413266496316E-2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1393.1</v>
      </c>
      <c r="F87" s="37">
        <v>1381.6499999999999</v>
      </c>
      <c r="G87" s="38">
        <v>1357.4499999999998</v>
      </c>
      <c r="H87" s="38">
        <v>1321.8</v>
      </c>
      <c r="I87" s="38">
        <v>1297.5999999999999</v>
      </c>
      <c r="J87" s="38">
        <v>1417.2999999999997</v>
      </c>
      <c r="K87" s="38">
        <v>1441.5</v>
      </c>
      <c r="L87" s="38">
        <v>1477.1499999999996</v>
      </c>
      <c r="M87" s="28">
        <v>1405.85</v>
      </c>
      <c r="N87" s="28">
        <v>1346</v>
      </c>
      <c r="O87" s="39">
        <v>10493700</v>
      </c>
      <c r="P87" s="40">
        <v>1.2236573759347384E-3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44742</v>
      </c>
      <c r="E88" s="37">
        <v>262.14999999999998</v>
      </c>
      <c r="F88" s="37">
        <v>259.4666666666667</v>
      </c>
      <c r="G88" s="38">
        <v>255.88333333333338</v>
      </c>
      <c r="H88" s="38">
        <v>249.61666666666667</v>
      </c>
      <c r="I88" s="38">
        <v>246.03333333333336</v>
      </c>
      <c r="J88" s="38">
        <v>265.73333333333341</v>
      </c>
      <c r="K88" s="38">
        <v>269.31666666666666</v>
      </c>
      <c r="L88" s="38">
        <v>275.58333333333343</v>
      </c>
      <c r="M88" s="28">
        <v>263.05</v>
      </c>
      <c r="N88" s="28">
        <v>253.2</v>
      </c>
      <c r="O88" s="39">
        <v>1865000</v>
      </c>
      <c r="P88" s="40">
        <v>-0.19840110031806069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543.1</v>
      </c>
      <c r="F89" s="37">
        <v>541.61666666666667</v>
      </c>
      <c r="G89" s="38">
        <v>538.23333333333335</v>
      </c>
      <c r="H89" s="38">
        <v>533.36666666666667</v>
      </c>
      <c r="I89" s="38">
        <v>529.98333333333335</v>
      </c>
      <c r="J89" s="38">
        <v>546.48333333333335</v>
      </c>
      <c r="K89" s="38">
        <v>549.86666666666679</v>
      </c>
      <c r="L89" s="38">
        <v>554.73333333333335</v>
      </c>
      <c r="M89" s="28">
        <v>545</v>
      </c>
      <c r="N89" s="28">
        <v>536.75</v>
      </c>
      <c r="O89" s="39">
        <v>1736250</v>
      </c>
      <c r="P89" s="40">
        <v>-0.25522788203753349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44742</v>
      </c>
      <c r="E90" s="37">
        <v>1767.55</v>
      </c>
      <c r="F90" s="37">
        <v>1751.55</v>
      </c>
      <c r="G90" s="38">
        <v>1726.1499999999999</v>
      </c>
      <c r="H90" s="38">
        <v>1684.75</v>
      </c>
      <c r="I90" s="38">
        <v>1659.35</v>
      </c>
      <c r="J90" s="38">
        <v>1792.9499999999998</v>
      </c>
      <c r="K90" s="38">
        <v>1818.35</v>
      </c>
      <c r="L90" s="38">
        <v>1859.7499999999998</v>
      </c>
      <c r="M90" s="28">
        <v>1776.95</v>
      </c>
      <c r="N90" s="28">
        <v>1710.15</v>
      </c>
      <c r="O90" s="39">
        <v>2166000</v>
      </c>
      <c r="P90" s="40">
        <v>-7.3547338480292559E-2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1169.7</v>
      </c>
      <c r="F91" s="37">
        <v>1190.2666666666667</v>
      </c>
      <c r="G91" s="38">
        <v>1143.2333333333333</v>
      </c>
      <c r="H91" s="38">
        <v>1116.7666666666667</v>
      </c>
      <c r="I91" s="38">
        <v>1069.7333333333333</v>
      </c>
      <c r="J91" s="38">
        <v>1216.7333333333333</v>
      </c>
      <c r="K91" s="38">
        <v>1263.7666666666667</v>
      </c>
      <c r="L91" s="38">
        <v>1290.2333333333333</v>
      </c>
      <c r="M91" s="28">
        <v>1237.3</v>
      </c>
      <c r="N91" s="28">
        <v>1163.8</v>
      </c>
      <c r="O91" s="39">
        <v>4817000</v>
      </c>
      <c r="P91" s="40">
        <v>3.8706199460916441E-2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985.1</v>
      </c>
      <c r="F92" s="37">
        <v>982.15000000000009</v>
      </c>
      <c r="G92" s="38">
        <v>975.35000000000014</v>
      </c>
      <c r="H92" s="38">
        <v>965.6</v>
      </c>
      <c r="I92" s="38">
        <v>958.80000000000007</v>
      </c>
      <c r="J92" s="38">
        <v>991.9000000000002</v>
      </c>
      <c r="K92" s="38">
        <v>998.70000000000016</v>
      </c>
      <c r="L92" s="38">
        <v>1008.4500000000003</v>
      </c>
      <c r="M92" s="28">
        <v>988.95</v>
      </c>
      <c r="N92" s="28">
        <v>972.4</v>
      </c>
      <c r="O92" s="39">
        <v>22865500</v>
      </c>
      <c r="P92" s="40">
        <v>-1.385702209878034E-2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2266.35</v>
      </c>
      <c r="F93" s="37">
        <v>2254.6833333333334</v>
      </c>
      <c r="G93" s="38">
        <v>2234.3666666666668</v>
      </c>
      <c r="H93" s="38">
        <v>2202.3833333333332</v>
      </c>
      <c r="I93" s="38">
        <v>2182.0666666666666</v>
      </c>
      <c r="J93" s="38">
        <v>2286.666666666667</v>
      </c>
      <c r="K93" s="38">
        <v>2306.9833333333336</v>
      </c>
      <c r="L93" s="38">
        <v>2338.9666666666672</v>
      </c>
      <c r="M93" s="28">
        <v>2275</v>
      </c>
      <c r="N93" s="28">
        <v>2222.6999999999998</v>
      </c>
      <c r="O93" s="39">
        <v>21815400</v>
      </c>
      <c r="P93" s="40">
        <v>-5.9640501745764907E-2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1703.75</v>
      </c>
      <c r="F94" s="37">
        <v>1687.25</v>
      </c>
      <c r="G94" s="38">
        <v>1664.5</v>
      </c>
      <c r="H94" s="38">
        <v>1625.25</v>
      </c>
      <c r="I94" s="38">
        <v>1602.5</v>
      </c>
      <c r="J94" s="38">
        <v>1726.5</v>
      </c>
      <c r="K94" s="38">
        <v>1749.25</v>
      </c>
      <c r="L94" s="38">
        <v>1788.5</v>
      </c>
      <c r="M94" s="28">
        <v>1710</v>
      </c>
      <c r="N94" s="28">
        <v>1648</v>
      </c>
      <c r="O94" s="39">
        <v>4525800</v>
      </c>
      <c r="P94" s="40">
        <v>-3.3134653592257902E-2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1367.9</v>
      </c>
      <c r="F95" s="37">
        <v>1361</v>
      </c>
      <c r="G95" s="38">
        <v>1350.4</v>
      </c>
      <c r="H95" s="38">
        <v>1332.9</v>
      </c>
      <c r="I95" s="38">
        <v>1322.3000000000002</v>
      </c>
      <c r="J95" s="38">
        <v>1378.5</v>
      </c>
      <c r="K95" s="38">
        <v>1389.1</v>
      </c>
      <c r="L95" s="38">
        <v>1406.6</v>
      </c>
      <c r="M95" s="28">
        <v>1371.6</v>
      </c>
      <c r="N95" s="28">
        <v>1343.5</v>
      </c>
      <c r="O95" s="39">
        <v>71706800</v>
      </c>
      <c r="P95" s="40">
        <v>-0.10045192672577362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577.35</v>
      </c>
      <c r="F96" s="37">
        <v>573.7166666666667</v>
      </c>
      <c r="G96" s="38">
        <v>566.98333333333335</v>
      </c>
      <c r="H96" s="38">
        <v>556.61666666666667</v>
      </c>
      <c r="I96" s="38">
        <v>549.88333333333333</v>
      </c>
      <c r="J96" s="38">
        <v>584.08333333333337</v>
      </c>
      <c r="K96" s="38">
        <v>590.81666666666672</v>
      </c>
      <c r="L96" s="38">
        <v>601.18333333333339</v>
      </c>
      <c r="M96" s="28">
        <v>580.45000000000005</v>
      </c>
      <c r="N96" s="28">
        <v>563.35</v>
      </c>
      <c r="O96" s="39">
        <v>22319000</v>
      </c>
      <c r="P96" s="40">
        <v>-1.4378703973574275E-2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2639.75</v>
      </c>
      <c r="F97" s="37">
        <v>2623.1666666666665</v>
      </c>
      <c r="G97" s="38">
        <v>2597.333333333333</v>
      </c>
      <c r="H97" s="38">
        <v>2554.9166666666665</v>
      </c>
      <c r="I97" s="38">
        <v>2529.083333333333</v>
      </c>
      <c r="J97" s="38">
        <v>2665.583333333333</v>
      </c>
      <c r="K97" s="38">
        <v>2691.4166666666661</v>
      </c>
      <c r="L97" s="38">
        <v>2733.833333333333</v>
      </c>
      <c r="M97" s="28">
        <v>2649</v>
      </c>
      <c r="N97" s="28">
        <v>2580.75</v>
      </c>
      <c r="O97" s="39">
        <v>3567900</v>
      </c>
      <c r="P97" s="40">
        <v>-3.8561034761519807E-2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408.05</v>
      </c>
      <c r="F98" s="37">
        <v>403.95</v>
      </c>
      <c r="G98" s="38">
        <v>396.9</v>
      </c>
      <c r="H98" s="38">
        <v>385.75</v>
      </c>
      <c r="I98" s="38">
        <v>378.7</v>
      </c>
      <c r="J98" s="38">
        <v>415.09999999999997</v>
      </c>
      <c r="K98" s="38">
        <v>422.15000000000003</v>
      </c>
      <c r="L98" s="38">
        <v>433.29999999999995</v>
      </c>
      <c r="M98" s="28">
        <v>411</v>
      </c>
      <c r="N98" s="28">
        <v>392.8</v>
      </c>
      <c r="O98" s="39">
        <v>42806500</v>
      </c>
      <c r="P98" s="40">
        <v>-4.9551269810960474E-2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44742</v>
      </c>
      <c r="E99" s="37">
        <v>96.65</v>
      </c>
      <c r="F99" s="37">
        <v>94.833333333333329</v>
      </c>
      <c r="G99" s="38">
        <v>92.466666666666654</v>
      </c>
      <c r="H99" s="38">
        <v>88.283333333333331</v>
      </c>
      <c r="I99" s="38">
        <v>85.916666666666657</v>
      </c>
      <c r="J99" s="38">
        <v>99.016666666666652</v>
      </c>
      <c r="K99" s="38">
        <v>101.38333333333333</v>
      </c>
      <c r="L99" s="38">
        <v>105.56666666666665</v>
      </c>
      <c r="M99" s="28">
        <v>97.2</v>
      </c>
      <c r="N99" s="28">
        <v>90.65</v>
      </c>
      <c r="O99" s="39">
        <v>11438000</v>
      </c>
      <c r="P99" s="40">
        <v>-0.15902624091052797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235.55</v>
      </c>
      <c r="F100" s="37">
        <v>233.1</v>
      </c>
      <c r="G100" s="38">
        <v>228.89999999999998</v>
      </c>
      <c r="H100" s="38">
        <v>222.24999999999997</v>
      </c>
      <c r="I100" s="38">
        <v>218.04999999999995</v>
      </c>
      <c r="J100" s="38">
        <v>239.75</v>
      </c>
      <c r="K100" s="38">
        <v>243.95</v>
      </c>
      <c r="L100" s="38">
        <v>250.60000000000002</v>
      </c>
      <c r="M100" s="28">
        <v>237.3</v>
      </c>
      <c r="N100" s="28">
        <v>226.45</v>
      </c>
      <c r="O100" s="39">
        <v>15562800</v>
      </c>
      <c r="P100" s="40">
        <v>-5.7399836467702373E-2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2270.1999999999998</v>
      </c>
      <c r="F101" s="37">
        <v>2266.2999999999997</v>
      </c>
      <c r="G101" s="38">
        <v>2249.8499999999995</v>
      </c>
      <c r="H101" s="38">
        <v>2229.4999999999995</v>
      </c>
      <c r="I101" s="38">
        <v>2213.0499999999993</v>
      </c>
      <c r="J101" s="38">
        <v>2286.6499999999996</v>
      </c>
      <c r="K101" s="38">
        <v>2303.0999999999995</v>
      </c>
      <c r="L101" s="38">
        <v>2323.4499999999998</v>
      </c>
      <c r="M101" s="28">
        <v>2282.75</v>
      </c>
      <c r="N101" s="28">
        <v>2245.9499999999998</v>
      </c>
      <c r="O101" s="39">
        <v>12504000</v>
      </c>
      <c r="P101" s="40">
        <v>-2.8189046142367506E-2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44742</v>
      </c>
      <c r="E102" s="37">
        <v>30471.65</v>
      </c>
      <c r="F102" s="37">
        <v>30449.316666666666</v>
      </c>
      <c r="G102" s="38">
        <v>30032.383333333331</v>
      </c>
      <c r="H102" s="38">
        <v>29593.116666666665</v>
      </c>
      <c r="I102" s="38">
        <v>29176.183333333331</v>
      </c>
      <c r="J102" s="38">
        <v>30888.583333333332</v>
      </c>
      <c r="K102" s="38">
        <v>31305.516666666666</v>
      </c>
      <c r="L102" s="38">
        <v>31744.783333333333</v>
      </c>
      <c r="M102" s="28">
        <v>30866.25</v>
      </c>
      <c r="N102" s="28">
        <v>30010.05</v>
      </c>
      <c r="O102" s="39">
        <v>11190</v>
      </c>
      <c r="P102" s="40">
        <v>-0.23955147808358818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116.9</v>
      </c>
      <c r="F103" s="37">
        <v>113.85000000000001</v>
      </c>
      <c r="G103" s="38">
        <v>109.50000000000001</v>
      </c>
      <c r="H103" s="38">
        <v>102.10000000000001</v>
      </c>
      <c r="I103" s="38">
        <v>97.750000000000014</v>
      </c>
      <c r="J103" s="38">
        <v>121.25000000000001</v>
      </c>
      <c r="K103" s="38">
        <v>125.60000000000001</v>
      </c>
      <c r="L103" s="38">
        <v>133</v>
      </c>
      <c r="M103" s="28">
        <v>118.2</v>
      </c>
      <c r="N103" s="28">
        <v>106.45</v>
      </c>
      <c r="O103" s="39">
        <v>31464600</v>
      </c>
      <c r="P103" s="40">
        <v>-7.837095271849609E-2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732.1</v>
      </c>
      <c r="F104" s="37">
        <v>728.56666666666661</v>
      </c>
      <c r="G104" s="38">
        <v>721.63333333333321</v>
      </c>
      <c r="H104" s="38">
        <v>711.16666666666663</v>
      </c>
      <c r="I104" s="38">
        <v>704.23333333333323</v>
      </c>
      <c r="J104" s="38">
        <v>739.03333333333319</v>
      </c>
      <c r="K104" s="38">
        <v>745.96666666666658</v>
      </c>
      <c r="L104" s="38">
        <v>756.43333333333317</v>
      </c>
      <c r="M104" s="28">
        <v>735.5</v>
      </c>
      <c r="N104" s="28">
        <v>718.1</v>
      </c>
      <c r="O104" s="39">
        <v>87114500</v>
      </c>
      <c r="P104" s="40">
        <v>-5.1358069056389066E-2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1269.0999999999999</v>
      </c>
      <c r="F105" s="37">
        <v>1264.1833333333332</v>
      </c>
      <c r="G105" s="38">
        <v>1254.0666666666664</v>
      </c>
      <c r="H105" s="38">
        <v>1239.0333333333333</v>
      </c>
      <c r="I105" s="38">
        <v>1228.9166666666665</v>
      </c>
      <c r="J105" s="38">
        <v>1279.2166666666662</v>
      </c>
      <c r="K105" s="38">
        <v>1289.333333333333</v>
      </c>
      <c r="L105" s="38">
        <v>1304.3666666666661</v>
      </c>
      <c r="M105" s="28">
        <v>1274.3</v>
      </c>
      <c r="N105" s="28">
        <v>1249.1500000000001</v>
      </c>
      <c r="O105" s="39">
        <v>2283100</v>
      </c>
      <c r="P105" s="40">
        <v>-0.2681198910081744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528.29999999999995</v>
      </c>
      <c r="F106" s="37">
        <v>522.4</v>
      </c>
      <c r="G106" s="38">
        <v>514.09999999999991</v>
      </c>
      <c r="H106" s="38">
        <v>499.89999999999992</v>
      </c>
      <c r="I106" s="38">
        <v>491.59999999999985</v>
      </c>
      <c r="J106" s="38">
        <v>536.59999999999991</v>
      </c>
      <c r="K106" s="38">
        <v>544.89999999999986</v>
      </c>
      <c r="L106" s="38">
        <v>559.1</v>
      </c>
      <c r="M106" s="28">
        <v>530.70000000000005</v>
      </c>
      <c r="N106" s="28">
        <v>508.2</v>
      </c>
      <c r="O106" s="39">
        <v>5877750</v>
      </c>
      <c r="P106" s="40">
        <v>-5.1210653753026636E-2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8.6999999999999993</v>
      </c>
      <c r="F107" s="37">
        <v>8.7166666666666668</v>
      </c>
      <c r="G107" s="38">
        <v>8.4333333333333336</v>
      </c>
      <c r="H107" s="38">
        <v>8.1666666666666661</v>
      </c>
      <c r="I107" s="38">
        <v>7.8833333333333329</v>
      </c>
      <c r="J107" s="38">
        <v>8.9833333333333343</v>
      </c>
      <c r="K107" s="38">
        <v>9.2666666666666693</v>
      </c>
      <c r="L107" s="38">
        <v>9.533333333333335</v>
      </c>
      <c r="M107" s="28">
        <v>9</v>
      </c>
      <c r="N107" s="28">
        <v>8.4499999999999993</v>
      </c>
      <c r="O107" s="39">
        <v>621810000</v>
      </c>
      <c r="P107" s="40">
        <v>-0.22263061170911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44742</v>
      </c>
      <c r="E108" s="37">
        <v>47.85</v>
      </c>
      <c r="F108" s="37">
        <v>47.25</v>
      </c>
      <c r="G108" s="38">
        <v>46.25</v>
      </c>
      <c r="H108" s="38">
        <v>44.65</v>
      </c>
      <c r="I108" s="38">
        <v>43.65</v>
      </c>
      <c r="J108" s="38">
        <v>48.85</v>
      </c>
      <c r="K108" s="38">
        <v>49.85</v>
      </c>
      <c r="L108" s="38">
        <v>51.45</v>
      </c>
      <c r="M108" s="28">
        <v>48.25</v>
      </c>
      <c r="N108" s="28">
        <v>45.65</v>
      </c>
      <c r="O108" s="39">
        <v>100230000</v>
      </c>
      <c r="P108" s="40">
        <v>-8.0543069443170356E-2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34.5</v>
      </c>
      <c r="F109" s="37">
        <v>34.116666666666667</v>
      </c>
      <c r="G109" s="38">
        <v>33.533333333333331</v>
      </c>
      <c r="H109" s="38">
        <v>32.566666666666663</v>
      </c>
      <c r="I109" s="38">
        <v>31.983333333333327</v>
      </c>
      <c r="J109" s="38">
        <v>35.083333333333336</v>
      </c>
      <c r="K109" s="38">
        <v>35.666666666666664</v>
      </c>
      <c r="L109" s="38">
        <v>36.63333333333334</v>
      </c>
      <c r="M109" s="28">
        <v>34.700000000000003</v>
      </c>
      <c r="N109" s="28">
        <v>33.15</v>
      </c>
      <c r="O109" s="39">
        <v>216611700</v>
      </c>
      <c r="P109" s="40">
        <v>-0.13833612384376801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44742</v>
      </c>
      <c r="E110" s="37">
        <v>180.8</v>
      </c>
      <c r="F110" s="37">
        <v>181.71666666666667</v>
      </c>
      <c r="G110" s="38">
        <v>176.48333333333335</v>
      </c>
      <c r="H110" s="38">
        <v>172.16666666666669</v>
      </c>
      <c r="I110" s="38">
        <v>166.93333333333337</v>
      </c>
      <c r="J110" s="38">
        <v>186.03333333333333</v>
      </c>
      <c r="K110" s="38">
        <v>191.26666666666662</v>
      </c>
      <c r="L110" s="38">
        <v>195.58333333333331</v>
      </c>
      <c r="M110" s="28">
        <v>186.95</v>
      </c>
      <c r="N110" s="28">
        <v>177.4</v>
      </c>
      <c r="O110" s="39">
        <v>40545000</v>
      </c>
      <c r="P110" s="40">
        <v>-5.6791415859722583E-2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370.45</v>
      </c>
      <c r="F111" s="37">
        <v>368.5</v>
      </c>
      <c r="G111" s="38">
        <v>364.25</v>
      </c>
      <c r="H111" s="38">
        <v>358.05</v>
      </c>
      <c r="I111" s="38">
        <v>353.8</v>
      </c>
      <c r="J111" s="38">
        <v>374.7</v>
      </c>
      <c r="K111" s="38">
        <v>378.95</v>
      </c>
      <c r="L111" s="38">
        <v>385.15</v>
      </c>
      <c r="M111" s="28">
        <v>372.75</v>
      </c>
      <c r="N111" s="28">
        <v>362.3</v>
      </c>
      <c r="O111" s="39">
        <v>12053250</v>
      </c>
      <c r="P111" s="40">
        <v>-7.1889888830068818E-2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220.35</v>
      </c>
      <c r="F112" s="37">
        <v>218.30000000000004</v>
      </c>
      <c r="G112" s="38">
        <v>212.60000000000008</v>
      </c>
      <c r="H112" s="38">
        <v>204.85000000000005</v>
      </c>
      <c r="I112" s="38">
        <v>199.15000000000009</v>
      </c>
      <c r="J112" s="38">
        <v>226.05000000000007</v>
      </c>
      <c r="K112" s="38">
        <v>231.75000000000006</v>
      </c>
      <c r="L112" s="38">
        <v>239.50000000000006</v>
      </c>
      <c r="M112" s="28">
        <v>224</v>
      </c>
      <c r="N112" s="28">
        <v>210.55</v>
      </c>
      <c r="O112" s="39">
        <v>22289924</v>
      </c>
      <c r="P112" s="40">
        <v>-0.12254591513616213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44742</v>
      </c>
      <c r="E113" s="37">
        <v>169.15</v>
      </c>
      <c r="F113" s="37">
        <v>163.46666666666667</v>
      </c>
      <c r="G113" s="38">
        <v>156.33333333333334</v>
      </c>
      <c r="H113" s="38">
        <v>143.51666666666668</v>
      </c>
      <c r="I113" s="38">
        <v>136.38333333333335</v>
      </c>
      <c r="J113" s="38">
        <v>176.28333333333333</v>
      </c>
      <c r="K113" s="38">
        <v>183.41666666666666</v>
      </c>
      <c r="L113" s="38">
        <v>196.23333333333332</v>
      </c>
      <c r="M113" s="28">
        <v>170.6</v>
      </c>
      <c r="N113" s="28">
        <v>150.65</v>
      </c>
      <c r="O113" s="39">
        <v>11046100</v>
      </c>
      <c r="P113" s="40">
        <v>-0.14385255113508655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44742</v>
      </c>
      <c r="E114" s="37">
        <v>4133.7</v>
      </c>
      <c r="F114" s="37">
        <v>4067.9166666666665</v>
      </c>
      <c r="G114" s="38">
        <v>3916.833333333333</v>
      </c>
      <c r="H114" s="38">
        <v>3699.9666666666667</v>
      </c>
      <c r="I114" s="38">
        <v>3548.8833333333332</v>
      </c>
      <c r="J114" s="38">
        <v>4284.7833333333328</v>
      </c>
      <c r="K114" s="38">
        <v>4435.8666666666659</v>
      </c>
      <c r="L114" s="38">
        <v>4652.7333333333327</v>
      </c>
      <c r="M114" s="28">
        <v>4219</v>
      </c>
      <c r="N114" s="28">
        <v>3851.05</v>
      </c>
      <c r="O114" s="39">
        <v>265725</v>
      </c>
      <c r="P114" s="40">
        <v>-0.15137724550898204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1820.4</v>
      </c>
      <c r="F115" s="37">
        <v>1769.8666666666668</v>
      </c>
      <c r="G115" s="38">
        <v>1709.7333333333336</v>
      </c>
      <c r="H115" s="38">
        <v>1599.0666666666668</v>
      </c>
      <c r="I115" s="38">
        <v>1538.9333333333336</v>
      </c>
      <c r="J115" s="38">
        <v>1880.5333333333335</v>
      </c>
      <c r="K115" s="38">
        <v>1940.6666666666667</v>
      </c>
      <c r="L115" s="38">
        <v>2051.3333333333335</v>
      </c>
      <c r="M115" s="28">
        <v>1830</v>
      </c>
      <c r="N115" s="28">
        <v>1659.2</v>
      </c>
      <c r="O115" s="39">
        <v>2970850</v>
      </c>
      <c r="P115" s="40">
        <v>4.9288312789178119E-2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901.35</v>
      </c>
      <c r="F116" s="37">
        <v>896.73333333333323</v>
      </c>
      <c r="G116" s="38">
        <v>885.81666666666649</v>
      </c>
      <c r="H116" s="38">
        <v>870.2833333333333</v>
      </c>
      <c r="I116" s="38">
        <v>859.36666666666656</v>
      </c>
      <c r="J116" s="38">
        <v>912.26666666666642</v>
      </c>
      <c r="K116" s="38">
        <v>923.18333333333317</v>
      </c>
      <c r="L116" s="38">
        <v>938.71666666666636</v>
      </c>
      <c r="M116" s="28">
        <v>907.65</v>
      </c>
      <c r="N116" s="28">
        <v>881.2</v>
      </c>
      <c r="O116" s="39">
        <v>24662700</v>
      </c>
      <c r="P116" s="40">
        <v>-3.6801405975395433E-2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203.7</v>
      </c>
      <c r="F117" s="37">
        <v>202.03333333333333</v>
      </c>
      <c r="G117" s="38">
        <v>199.41666666666666</v>
      </c>
      <c r="H117" s="38">
        <v>195.13333333333333</v>
      </c>
      <c r="I117" s="38">
        <v>192.51666666666665</v>
      </c>
      <c r="J117" s="38">
        <v>206.31666666666666</v>
      </c>
      <c r="K117" s="38">
        <v>208.93333333333334</v>
      </c>
      <c r="L117" s="38">
        <v>213.21666666666667</v>
      </c>
      <c r="M117" s="28">
        <v>204.65</v>
      </c>
      <c r="N117" s="28">
        <v>197.75</v>
      </c>
      <c r="O117" s="39">
        <v>15346800</v>
      </c>
      <c r="P117" s="40">
        <v>-5.3531341737178377E-2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1413</v>
      </c>
      <c r="F118" s="37">
        <v>1409.2</v>
      </c>
      <c r="G118" s="38">
        <v>1398.8000000000002</v>
      </c>
      <c r="H118" s="38">
        <v>1384.6000000000001</v>
      </c>
      <c r="I118" s="38">
        <v>1374.2000000000003</v>
      </c>
      <c r="J118" s="38">
        <v>1423.4</v>
      </c>
      <c r="K118" s="38">
        <v>1433.8000000000002</v>
      </c>
      <c r="L118" s="38">
        <v>1448</v>
      </c>
      <c r="M118" s="28">
        <v>1419.6</v>
      </c>
      <c r="N118" s="28">
        <v>1395</v>
      </c>
      <c r="O118" s="39">
        <v>50501700</v>
      </c>
      <c r="P118" s="40">
        <v>2.4944898381656335E-2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44742</v>
      </c>
      <c r="E119" s="37">
        <v>604.1</v>
      </c>
      <c r="F119" s="37">
        <v>597</v>
      </c>
      <c r="G119" s="38">
        <v>587.1</v>
      </c>
      <c r="H119" s="38">
        <v>570.1</v>
      </c>
      <c r="I119" s="38">
        <v>560.20000000000005</v>
      </c>
      <c r="J119" s="38">
        <v>614</v>
      </c>
      <c r="K119" s="38">
        <v>623.90000000000009</v>
      </c>
      <c r="L119" s="38">
        <v>640.9</v>
      </c>
      <c r="M119" s="28">
        <v>606.9</v>
      </c>
      <c r="N119" s="28">
        <v>580</v>
      </c>
      <c r="O119" s="39">
        <v>910500</v>
      </c>
      <c r="P119" s="40">
        <v>-0.14866760168302945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114.2</v>
      </c>
      <c r="F120" s="37">
        <v>113.78333333333335</v>
      </c>
      <c r="G120" s="38">
        <v>112.16666666666669</v>
      </c>
      <c r="H120" s="38">
        <v>110.13333333333334</v>
      </c>
      <c r="I120" s="38">
        <v>108.51666666666668</v>
      </c>
      <c r="J120" s="38">
        <v>115.81666666666669</v>
      </c>
      <c r="K120" s="38">
        <v>117.43333333333334</v>
      </c>
      <c r="L120" s="38">
        <v>119.4666666666667</v>
      </c>
      <c r="M120" s="28">
        <v>115.4</v>
      </c>
      <c r="N120" s="28">
        <v>111.75</v>
      </c>
      <c r="O120" s="39">
        <v>35886500</v>
      </c>
      <c r="P120" s="40">
        <v>-0.28962943901183735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44742</v>
      </c>
      <c r="E121" s="37">
        <v>918.2</v>
      </c>
      <c r="F121" s="37">
        <v>920.1</v>
      </c>
      <c r="G121" s="38">
        <v>905.75</v>
      </c>
      <c r="H121" s="38">
        <v>893.3</v>
      </c>
      <c r="I121" s="38">
        <v>878.94999999999993</v>
      </c>
      <c r="J121" s="38">
        <v>932.55000000000007</v>
      </c>
      <c r="K121" s="38">
        <v>946.9000000000002</v>
      </c>
      <c r="L121" s="38">
        <v>959.35000000000014</v>
      </c>
      <c r="M121" s="28">
        <v>934.45</v>
      </c>
      <c r="N121" s="28">
        <v>907.65</v>
      </c>
      <c r="O121" s="39">
        <v>689200</v>
      </c>
      <c r="P121" s="40">
        <v>-0.10073068893528184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614.85</v>
      </c>
      <c r="F122" s="37">
        <v>605.65</v>
      </c>
      <c r="G122" s="38">
        <v>593.4</v>
      </c>
      <c r="H122" s="38">
        <v>571.95000000000005</v>
      </c>
      <c r="I122" s="38">
        <v>559.70000000000005</v>
      </c>
      <c r="J122" s="38">
        <v>627.09999999999991</v>
      </c>
      <c r="K122" s="38">
        <v>639.34999999999991</v>
      </c>
      <c r="L122" s="38">
        <v>660.79999999999984</v>
      </c>
      <c r="M122" s="28">
        <v>617.9</v>
      </c>
      <c r="N122" s="28">
        <v>584.20000000000005</v>
      </c>
      <c r="O122" s="39">
        <v>12700625</v>
      </c>
      <c r="P122" s="40">
        <v>-8.6072283087772317E-2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266.95</v>
      </c>
      <c r="F123" s="37">
        <v>266.55</v>
      </c>
      <c r="G123" s="38">
        <v>264.90000000000003</v>
      </c>
      <c r="H123" s="38">
        <v>262.85000000000002</v>
      </c>
      <c r="I123" s="38">
        <v>261.20000000000005</v>
      </c>
      <c r="J123" s="38">
        <v>268.60000000000002</v>
      </c>
      <c r="K123" s="38">
        <v>270.25</v>
      </c>
      <c r="L123" s="38">
        <v>272.3</v>
      </c>
      <c r="M123" s="28">
        <v>268.2</v>
      </c>
      <c r="N123" s="28">
        <v>264.5</v>
      </c>
      <c r="O123" s="39">
        <v>89081600</v>
      </c>
      <c r="P123" s="40">
        <v>-8.3763946944014747E-2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394.4</v>
      </c>
      <c r="F124" s="37">
        <v>387.81666666666666</v>
      </c>
      <c r="G124" s="38">
        <v>378.13333333333333</v>
      </c>
      <c r="H124" s="38">
        <v>361.86666666666667</v>
      </c>
      <c r="I124" s="38">
        <v>352.18333333333334</v>
      </c>
      <c r="J124" s="38">
        <v>404.08333333333331</v>
      </c>
      <c r="K124" s="38">
        <v>413.76666666666659</v>
      </c>
      <c r="L124" s="38">
        <v>430.0333333333333</v>
      </c>
      <c r="M124" s="28">
        <v>397.5</v>
      </c>
      <c r="N124" s="28">
        <v>371.55</v>
      </c>
      <c r="O124" s="39">
        <v>28000000</v>
      </c>
      <c r="P124" s="40">
        <v>-0.11504424778761062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44742</v>
      </c>
      <c r="E125" s="37">
        <v>2352.1999999999998</v>
      </c>
      <c r="F125" s="37">
        <v>2292.25</v>
      </c>
      <c r="G125" s="38">
        <v>2220.1999999999998</v>
      </c>
      <c r="H125" s="38">
        <v>2088.1999999999998</v>
      </c>
      <c r="I125" s="38">
        <v>2016.1499999999996</v>
      </c>
      <c r="J125" s="38">
        <v>2424.25</v>
      </c>
      <c r="K125" s="38">
        <v>2496.3000000000002</v>
      </c>
      <c r="L125" s="38">
        <v>2628.3</v>
      </c>
      <c r="M125" s="28">
        <v>2364.3000000000002</v>
      </c>
      <c r="N125" s="28">
        <v>2160.25</v>
      </c>
      <c r="O125" s="39">
        <v>226350</v>
      </c>
      <c r="P125" s="40">
        <v>-0.19741157698785569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553.45000000000005</v>
      </c>
      <c r="F126" s="37">
        <v>544.56666666666672</v>
      </c>
      <c r="G126" s="38">
        <v>531.13333333333344</v>
      </c>
      <c r="H126" s="38">
        <v>508.81666666666672</v>
      </c>
      <c r="I126" s="38">
        <v>495.38333333333344</v>
      </c>
      <c r="J126" s="38">
        <v>566.88333333333344</v>
      </c>
      <c r="K126" s="38">
        <v>580.31666666666661</v>
      </c>
      <c r="L126" s="38">
        <v>602.63333333333344</v>
      </c>
      <c r="M126" s="28">
        <v>558</v>
      </c>
      <c r="N126" s="28">
        <v>522.25</v>
      </c>
      <c r="O126" s="39">
        <v>36205650</v>
      </c>
      <c r="P126" s="40">
        <v>-2.8508295298123595E-2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488.45</v>
      </c>
      <c r="F127" s="37">
        <v>482.16666666666669</v>
      </c>
      <c r="G127" s="38">
        <v>472.38333333333338</v>
      </c>
      <c r="H127" s="38">
        <v>456.31666666666672</v>
      </c>
      <c r="I127" s="38">
        <v>446.53333333333342</v>
      </c>
      <c r="J127" s="38">
        <v>498.23333333333335</v>
      </c>
      <c r="K127" s="38">
        <v>508.01666666666665</v>
      </c>
      <c r="L127" s="38">
        <v>524.08333333333326</v>
      </c>
      <c r="M127" s="28">
        <v>491.95</v>
      </c>
      <c r="N127" s="28">
        <v>466.1</v>
      </c>
      <c r="O127" s="39">
        <v>11742500</v>
      </c>
      <c r="P127" s="40">
        <v>3.4180730613116855E-3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1908.25</v>
      </c>
      <c r="F128" s="37">
        <v>1918.5666666666666</v>
      </c>
      <c r="G128" s="38">
        <v>1875.9333333333332</v>
      </c>
      <c r="H128" s="38">
        <v>1843.6166666666666</v>
      </c>
      <c r="I128" s="38">
        <v>1800.9833333333331</v>
      </c>
      <c r="J128" s="38">
        <v>1950.8833333333332</v>
      </c>
      <c r="K128" s="38">
        <v>1993.5166666666664</v>
      </c>
      <c r="L128" s="38">
        <v>2025.8333333333333</v>
      </c>
      <c r="M128" s="28">
        <v>1961.2</v>
      </c>
      <c r="N128" s="28">
        <v>1886.25</v>
      </c>
      <c r="O128" s="39">
        <v>13453200</v>
      </c>
      <c r="P128" s="40">
        <v>-0.14469903110139104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74.3</v>
      </c>
      <c r="F129" s="37">
        <v>73.149999999999991</v>
      </c>
      <c r="G129" s="38">
        <v>71.59999999999998</v>
      </c>
      <c r="H129" s="38">
        <v>68.899999999999991</v>
      </c>
      <c r="I129" s="38">
        <v>67.34999999999998</v>
      </c>
      <c r="J129" s="38">
        <v>75.84999999999998</v>
      </c>
      <c r="K129" s="38">
        <v>77.399999999999991</v>
      </c>
      <c r="L129" s="38">
        <v>80.09999999999998</v>
      </c>
      <c r="M129" s="28">
        <v>74.7</v>
      </c>
      <c r="N129" s="28">
        <v>70.45</v>
      </c>
      <c r="O129" s="39">
        <v>46297712</v>
      </c>
      <c r="P129" s="40">
        <v>-8.7583538515652481E-2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1944.2</v>
      </c>
      <c r="F130" s="37">
        <v>1886.3833333333334</v>
      </c>
      <c r="G130" s="38">
        <v>1819.8666666666668</v>
      </c>
      <c r="H130" s="38">
        <v>1695.5333333333333</v>
      </c>
      <c r="I130" s="38">
        <v>1629.0166666666667</v>
      </c>
      <c r="J130" s="38">
        <v>2010.7166666666669</v>
      </c>
      <c r="K130" s="38">
        <v>2077.2333333333336</v>
      </c>
      <c r="L130" s="38">
        <v>2201.5666666666671</v>
      </c>
      <c r="M130" s="28">
        <v>1952.9</v>
      </c>
      <c r="N130" s="28">
        <v>1762.05</v>
      </c>
      <c r="O130" s="39">
        <v>1183500</v>
      </c>
      <c r="P130" s="40">
        <v>-9.3363975869003163E-2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44742</v>
      </c>
      <c r="E131" s="37">
        <v>562.20000000000005</v>
      </c>
      <c r="F131" s="37">
        <v>554.86666666666667</v>
      </c>
      <c r="G131" s="38">
        <v>543.68333333333339</v>
      </c>
      <c r="H131" s="38">
        <v>525.16666666666674</v>
      </c>
      <c r="I131" s="38">
        <v>513.98333333333346</v>
      </c>
      <c r="J131" s="38">
        <v>573.38333333333333</v>
      </c>
      <c r="K131" s="38">
        <v>584.56666666666649</v>
      </c>
      <c r="L131" s="38">
        <v>603.08333333333326</v>
      </c>
      <c r="M131" s="28">
        <v>566.04999999999995</v>
      </c>
      <c r="N131" s="28">
        <v>536.35</v>
      </c>
      <c r="O131" s="39">
        <v>6113700</v>
      </c>
      <c r="P131" s="40">
        <v>-5.7313349986122676E-2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376.9</v>
      </c>
      <c r="F132" s="37">
        <v>374.31666666666666</v>
      </c>
      <c r="G132" s="38">
        <v>369.63333333333333</v>
      </c>
      <c r="H132" s="38">
        <v>362.36666666666667</v>
      </c>
      <c r="I132" s="38">
        <v>357.68333333333334</v>
      </c>
      <c r="J132" s="38">
        <v>381.58333333333331</v>
      </c>
      <c r="K132" s="38">
        <v>386.26666666666659</v>
      </c>
      <c r="L132" s="38">
        <v>393.5333333333333</v>
      </c>
      <c r="M132" s="28">
        <v>379</v>
      </c>
      <c r="N132" s="28">
        <v>367.05</v>
      </c>
      <c r="O132" s="39">
        <v>18854000</v>
      </c>
      <c r="P132" s="40">
        <v>-4.507698541329011E-2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1571.5</v>
      </c>
      <c r="F133" s="37">
        <v>1566.3333333333333</v>
      </c>
      <c r="G133" s="38">
        <v>1547.6666666666665</v>
      </c>
      <c r="H133" s="38">
        <v>1523.8333333333333</v>
      </c>
      <c r="I133" s="38">
        <v>1505.1666666666665</v>
      </c>
      <c r="J133" s="38">
        <v>1590.1666666666665</v>
      </c>
      <c r="K133" s="38">
        <v>1608.833333333333</v>
      </c>
      <c r="L133" s="38">
        <v>1632.6666666666665</v>
      </c>
      <c r="M133" s="28">
        <v>1585</v>
      </c>
      <c r="N133" s="28">
        <v>1542.5</v>
      </c>
      <c r="O133" s="39">
        <v>15568325</v>
      </c>
      <c r="P133" s="40">
        <v>2.0950760221262587E-2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3874.75</v>
      </c>
      <c r="F134" s="37">
        <v>3837.3166666666671</v>
      </c>
      <c r="G134" s="38">
        <v>3775.6833333333343</v>
      </c>
      <c r="H134" s="38">
        <v>3676.6166666666672</v>
      </c>
      <c r="I134" s="38">
        <v>3614.9833333333345</v>
      </c>
      <c r="J134" s="38">
        <v>3936.3833333333341</v>
      </c>
      <c r="K134" s="38">
        <v>3998.0166666666664</v>
      </c>
      <c r="L134" s="38">
        <v>4097.0833333333339</v>
      </c>
      <c r="M134" s="28">
        <v>3898.95</v>
      </c>
      <c r="N134" s="28">
        <v>3738.25</v>
      </c>
      <c r="O134" s="39">
        <v>1821900</v>
      </c>
      <c r="P134" s="40">
        <v>-0.14150409951936668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3327.6</v>
      </c>
      <c r="F135" s="37">
        <v>3294.4</v>
      </c>
      <c r="G135" s="38">
        <v>3240</v>
      </c>
      <c r="H135" s="38">
        <v>3152.4</v>
      </c>
      <c r="I135" s="38">
        <v>3098</v>
      </c>
      <c r="J135" s="38">
        <v>3382</v>
      </c>
      <c r="K135" s="38">
        <v>3436.4000000000005</v>
      </c>
      <c r="L135" s="38">
        <v>3524</v>
      </c>
      <c r="M135" s="28">
        <v>3348.8</v>
      </c>
      <c r="N135" s="28">
        <v>3206.8</v>
      </c>
      <c r="O135" s="39">
        <v>975600</v>
      </c>
      <c r="P135" s="40">
        <v>-0.10016602102933038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602.54999999999995</v>
      </c>
      <c r="F136" s="37">
        <v>597.58333333333337</v>
      </c>
      <c r="G136" s="38">
        <v>590.66666666666674</v>
      </c>
      <c r="H136" s="38">
        <v>578.78333333333342</v>
      </c>
      <c r="I136" s="38">
        <v>571.86666666666679</v>
      </c>
      <c r="J136" s="38">
        <v>609.4666666666667</v>
      </c>
      <c r="K136" s="38">
        <v>616.38333333333344</v>
      </c>
      <c r="L136" s="38">
        <v>628.26666666666665</v>
      </c>
      <c r="M136" s="28">
        <v>604.5</v>
      </c>
      <c r="N136" s="28">
        <v>585.70000000000005</v>
      </c>
      <c r="O136" s="39">
        <v>9528500</v>
      </c>
      <c r="P136" s="40">
        <v>-5.9563758389261742E-2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931.35</v>
      </c>
      <c r="F137" s="37">
        <v>922.4666666666667</v>
      </c>
      <c r="G137" s="38">
        <v>908.88333333333344</v>
      </c>
      <c r="H137" s="38">
        <v>886.41666666666674</v>
      </c>
      <c r="I137" s="38">
        <v>872.83333333333348</v>
      </c>
      <c r="J137" s="38">
        <v>944.93333333333339</v>
      </c>
      <c r="K137" s="38">
        <v>958.51666666666665</v>
      </c>
      <c r="L137" s="38">
        <v>980.98333333333335</v>
      </c>
      <c r="M137" s="28">
        <v>936.05</v>
      </c>
      <c r="N137" s="28">
        <v>900</v>
      </c>
      <c r="O137" s="39">
        <v>13549900</v>
      </c>
      <c r="P137" s="40">
        <v>-7.0759925111612498E-2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165.95</v>
      </c>
      <c r="F138" s="37">
        <v>164.21666666666667</v>
      </c>
      <c r="G138" s="38">
        <v>161.03333333333333</v>
      </c>
      <c r="H138" s="38">
        <v>156.11666666666667</v>
      </c>
      <c r="I138" s="38">
        <v>152.93333333333334</v>
      </c>
      <c r="J138" s="38">
        <v>169.13333333333333</v>
      </c>
      <c r="K138" s="38">
        <v>172.31666666666666</v>
      </c>
      <c r="L138" s="38">
        <v>177.23333333333332</v>
      </c>
      <c r="M138" s="28">
        <v>167.4</v>
      </c>
      <c r="N138" s="28">
        <v>159.30000000000001</v>
      </c>
      <c r="O138" s="39">
        <v>22180000</v>
      </c>
      <c r="P138" s="40">
        <v>-0.24444747240768497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90.85</v>
      </c>
      <c r="F139" s="37">
        <v>89.3</v>
      </c>
      <c r="G139" s="38">
        <v>87.149999999999991</v>
      </c>
      <c r="H139" s="38">
        <v>83.449999999999989</v>
      </c>
      <c r="I139" s="38">
        <v>81.299999999999983</v>
      </c>
      <c r="J139" s="38">
        <v>93</v>
      </c>
      <c r="K139" s="38">
        <v>95.15</v>
      </c>
      <c r="L139" s="38">
        <v>98.850000000000009</v>
      </c>
      <c r="M139" s="28">
        <v>91.45</v>
      </c>
      <c r="N139" s="28">
        <v>85.6</v>
      </c>
      <c r="O139" s="39">
        <v>26904000</v>
      </c>
      <c r="P139" s="40">
        <v>-0.11627906976744186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530.45000000000005</v>
      </c>
      <c r="F140" s="37">
        <v>526.83333333333337</v>
      </c>
      <c r="G140" s="38">
        <v>521.31666666666672</v>
      </c>
      <c r="H140" s="38">
        <v>512.18333333333339</v>
      </c>
      <c r="I140" s="38">
        <v>506.66666666666674</v>
      </c>
      <c r="J140" s="38">
        <v>535.9666666666667</v>
      </c>
      <c r="K140" s="38">
        <v>541.48333333333335</v>
      </c>
      <c r="L140" s="38">
        <v>550.61666666666667</v>
      </c>
      <c r="M140" s="28">
        <v>532.35</v>
      </c>
      <c r="N140" s="28">
        <v>517.70000000000005</v>
      </c>
      <c r="O140" s="39">
        <v>9711400</v>
      </c>
      <c r="P140" s="40">
        <v>-1.9228827081944698E-2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7824.4</v>
      </c>
      <c r="F141" s="37">
        <v>7775.833333333333</v>
      </c>
      <c r="G141" s="38">
        <v>7693.5666666666657</v>
      </c>
      <c r="H141" s="38">
        <v>7562.7333333333327</v>
      </c>
      <c r="I141" s="38">
        <v>7480.4666666666653</v>
      </c>
      <c r="J141" s="38">
        <v>7906.6666666666661</v>
      </c>
      <c r="K141" s="38">
        <v>7988.9333333333343</v>
      </c>
      <c r="L141" s="38">
        <v>8119.7666666666664</v>
      </c>
      <c r="M141" s="28">
        <v>7858.1</v>
      </c>
      <c r="N141" s="28">
        <v>7645</v>
      </c>
      <c r="O141" s="39">
        <v>3401700</v>
      </c>
      <c r="P141" s="40">
        <v>-4.1909590198563586E-2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762.3</v>
      </c>
      <c r="F142" s="37">
        <v>753.68333333333328</v>
      </c>
      <c r="G142" s="38">
        <v>739.96666666666658</v>
      </c>
      <c r="H142" s="38">
        <v>717.63333333333333</v>
      </c>
      <c r="I142" s="38">
        <v>703.91666666666663</v>
      </c>
      <c r="J142" s="38">
        <v>776.01666666666654</v>
      </c>
      <c r="K142" s="38">
        <v>789.73333333333323</v>
      </c>
      <c r="L142" s="38">
        <v>812.06666666666649</v>
      </c>
      <c r="M142" s="28">
        <v>767.4</v>
      </c>
      <c r="N142" s="28">
        <v>731.35</v>
      </c>
      <c r="O142" s="39">
        <v>13456250</v>
      </c>
      <c r="P142" s="40">
        <v>1.3022044460980374E-3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44742</v>
      </c>
      <c r="E143" s="37">
        <v>1266.9000000000001</v>
      </c>
      <c r="F143" s="37">
        <v>1254.25</v>
      </c>
      <c r="G143" s="38">
        <v>1226.75</v>
      </c>
      <c r="H143" s="38">
        <v>1186.5999999999999</v>
      </c>
      <c r="I143" s="38">
        <v>1159.0999999999999</v>
      </c>
      <c r="J143" s="38">
        <v>1294.4000000000001</v>
      </c>
      <c r="K143" s="38">
        <v>1321.9</v>
      </c>
      <c r="L143" s="38">
        <v>1362.0500000000002</v>
      </c>
      <c r="M143" s="28">
        <v>1281.75</v>
      </c>
      <c r="N143" s="28">
        <v>1214.0999999999999</v>
      </c>
      <c r="O143" s="39">
        <v>2884900</v>
      </c>
      <c r="P143" s="40">
        <v>8.9003129972547168E-3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1600.3</v>
      </c>
      <c r="F144" s="37">
        <v>1566.8166666666668</v>
      </c>
      <c r="G144" s="38">
        <v>1493.6333333333337</v>
      </c>
      <c r="H144" s="38">
        <v>1386.9666666666669</v>
      </c>
      <c r="I144" s="38">
        <v>1313.7833333333338</v>
      </c>
      <c r="J144" s="38">
        <v>1673.4833333333336</v>
      </c>
      <c r="K144" s="38">
        <v>1746.6666666666665</v>
      </c>
      <c r="L144" s="38">
        <v>1853.3333333333335</v>
      </c>
      <c r="M144" s="28">
        <v>1640</v>
      </c>
      <c r="N144" s="28">
        <v>1460.15</v>
      </c>
      <c r="O144" s="39">
        <v>554500</v>
      </c>
      <c r="P144" s="40">
        <v>-0.18706934467086939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770.1</v>
      </c>
      <c r="F145" s="37">
        <v>759.51666666666677</v>
      </c>
      <c r="G145" s="38">
        <v>746.08333333333348</v>
      </c>
      <c r="H145" s="38">
        <v>722.06666666666672</v>
      </c>
      <c r="I145" s="38">
        <v>708.63333333333344</v>
      </c>
      <c r="J145" s="38">
        <v>783.53333333333353</v>
      </c>
      <c r="K145" s="38">
        <v>796.9666666666667</v>
      </c>
      <c r="L145" s="38">
        <v>820.98333333333358</v>
      </c>
      <c r="M145" s="28">
        <v>772.95</v>
      </c>
      <c r="N145" s="28">
        <v>735.5</v>
      </c>
      <c r="O145" s="39">
        <v>1651650</v>
      </c>
      <c r="P145" s="40">
        <v>-8.7612208258527821E-2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744.35</v>
      </c>
      <c r="F146" s="37">
        <v>734.6</v>
      </c>
      <c r="G146" s="38">
        <v>722.7</v>
      </c>
      <c r="H146" s="38">
        <v>701.05000000000007</v>
      </c>
      <c r="I146" s="38">
        <v>689.15000000000009</v>
      </c>
      <c r="J146" s="38">
        <v>756.25</v>
      </c>
      <c r="K146" s="38">
        <v>768.14999999999986</v>
      </c>
      <c r="L146" s="38">
        <v>789.8</v>
      </c>
      <c r="M146" s="28">
        <v>746.5</v>
      </c>
      <c r="N146" s="28">
        <v>712.95</v>
      </c>
      <c r="O146" s="39">
        <v>2494000</v>
      </c>
      <c r="P146" s="40">
        <v>-9.2694994179278234E-2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2755.05</v>
      </c>
      <c r="F147" s="37">
        <v>2735.5833333333335</v>
      </c>
      <c r="G147" s="38">
        <v>2681.4666666666672</v>
      </c>
      <c r="H147" s="38">
        <v>2607.8833333333337</v>
      </c>
      <c r="I147" s="38">
        <v>2553.7666666666673</v>
      </c>
      <c r="J147" s="38">
        <v>2809.166666666667</v>
      </c>
      <c r="K147" s="38">
        <v>2863.2833333333328</v>
      </c>
      <c r="L147" s="38">
        <v>2936.8666666666668</v>
      </c>
      <c r="M147" s="28">
        <v>2789.7</v>
      </c>
      <c r="N147" s="28">
        <v>2662</v>
      </c>
      <c r="O147" s="39">
        <v>2526400</v>
      </c>
      <c r="P147" s="40">
        <v>-5.1366776809852806E-2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44742</v>
      </c>
      <c r="E148" s="37">
        <v>122.75</v>
      </c>
      <c r="F148" s="37">
        <v>120.95</v>
      </c>
      <c r="G148" s="38">
        <v>118.5</v>
      </c>
      <c r="H148" s="38">
        <v>114.25</v>
      </c>
      <c r="I148" s="38">
        <v>111.8</v>
      </c>
      <c r="J148" s="38">
        <v>125.2</v>
      </c>
      <c r="K148" s="38">
        <v>127.65000000000002</v>
      </c>
      <c r="L148" s="38">
        <v>131.9</v>
      </c>
      <c r="M148" s="28">
        <v>123.4</v>
      </c>
      <c r="N148" s="28">
        <v>116.7</v>
      </c>
      <c r="O148" s="39">
        <v>29790000</v>
      </c>
      <c r="P148" s="40">
        <v>-3.7681908484486298E-2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44742</v>
      </c>
      <c r="E149" s="37">
        <v>2402.8000000000002</v>
      </c>
      <c r="F149" s="37">
        <v>2378.7833333333333</v>
      </c>
      <c r="G149" s="38">
        <v>2343.0166666666664</v>
      </c>
      <c r="H149" s="38">
        <v>2283.2333333333331</v>
      </c>
      <c r="I149" s="38">
        <v>2247.4666666666662</v>
      </c>
      <c r="J149" s="38">
        <v>2438.5666666666666</v>
      </c>
      <c r="K149" s="38">
        <v>2474.3333333333339</v>
      </c>
      <c r="L149" s="38">
        <v>2534.1166666666668</v>
      </c>
      <c r="M149" s="28">
        <v>2414.5500000000002</v>
      </c>
      <c r="N149" s="28">
        <v>2319</v>
      </c>
      <c r="O149" s="39">
        <v>1732675</v>
      </c>
      <c r="P149" s="40">
        <v>-6.0180351210251545E-2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44742</v>
      </c>
      <c r="E150" s="37">
        <v>73413</v>
      </c>
      <c r="F150" s="37">
        <v>72565.05</v>
      </c>
      <c r="G150" s="38">
        <v>71395.100000000006</v>
      </c>
      <c r="H150" s="38">
        <v>69377.2</v>
      </c>
      <c r="I150" s="38">
        <v>68207.25</v>
      </c>
      <c r="J150" s="38">
        <v>74582.950000000012</v>
      </c>
      <c r="K150" s="38">
        <v>75752.899999999994</v>
      </c>
      <c r="L150" s="38">
        <v>77770.800000000017</v>
      </c>
      <c r="M150" s="28">
        <v>73735</v>
      </c>
      <c r="N150" s="28">
        <v>70547.149999999994</v>
      </c>
      <c r="O150" s="39">
        <v>108600</v>
      </c>
      <c r="P150" s="40">
        <v>-5.3594771241830062E-2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44742</v>
      </c>
      <c r="E151" s="37">
        <v>1139.45</v>
      </c>
      <c r="F151" s="37">
        <v>1132.45</v>
      </c>
      <c r="G151" s="38">
        <v>1118.95</v>
      </c>
      <c r="H151" s="38">
        <v>1098.45</v>
      </c>
      <c r="I151" s="38">
        <v>1084.95</v>
      </c>
      <c r="J151" s="38">
        <v>1152.95</v>
      </c>
      <c r="K151" s="38">
        <v>1166.45</v>
      </c>
      <c r="L151" s="38">
        <v>1186.95</v>
      </c>
      <c r="M151" s="28">
        <v>1145.95</v>
      </c>
      <c r="N151" s="28">
        <v>1111.95</v>
      </c>
      <c r="O151" s="39">
        <v>3447375</v>
      </c>
      <c r="P151" s="40">
        <v>-8.627197239296884E-3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44742</v>
      </c>
      <c r="E152" s="37">
        <v>264.64999999999998</v>
      </c>
      <c r="F152" s="37">
        <v>261.83333333333331</v>
      </c>
      <c r="G152" s="38">
        <v>257.91666666666663</v>
      </c>
      <c r="H152" s="38">
        <v>251.18333333333331</v>
      </c>
      <c r="I152" s="38">
        <v>247.26666666666662</v>
      </c>
      <c r="J152" s="38">
        <v>268.56666666666661</v>
      </c>
      <c r="K152" s="38">
        <v>272.48333333333323</v>
      </c>
      <c r="L152" s="38">
        <v>279.21666666666664</v>
      </c>
      <c r="M152" s="28">
        <v>265.75</v>
      </c>
      <c r="N152" s="28">
        <v>255.1</v>
      </c>
      <c r="O152" s="39">
        <v>2915200</v>
      </c>
      <c r="P152" s="40">
        <v>-7.3716319267920688E-2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44742</v>
      </c>
      <c r="E153" s="37">
        <v>93.45</v>
      </c>
      <c r="F153" s="37">
        <v>93.350000000000009</v>
      </c>
      <c r="G153" s="38">
        <v>90.350000000000023</v>
      </c>
      <c r="H153" s="38">
        <v>87.250000000000014</v>
      </c>
      <c r="I153" s="38">
        <v>84.250000000000028</v>
      </c>
      <c r="J153" s="38">
        <v>96.450000000000017</v>
      </c>
      <c r="K153" s="38">
        <v>99.449999999999989</v>
      </c>
      <c r="L153" s="38">
        <v>102.55000000000001</v>
      </c>
      <c r="M153" s="28">
        <v>96.35</v>
      </c>
      <c r="N153" s="28">
        <v>90.25</v>
      </c>
      <c r="O153" s="39">
        <v>46813750</v>
      </c>
      <c r="P153" s="40">
        <v>-8.7482395824703837E-2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44742</v>
      </c>
      <c r="E154" s="37">
        <v>3553</v>
      </c>
      <c r="F154" s="37">
        <v>3480.15</v>
      </c>
      <c r="G154" s="38">
        <v>3392.15</v>
      </c>
      <c r="H154" s="38">
        <v>3231.3</v>
      </c>
      <c r="I154" s="38">
        <v>3143.3</v>
      </c>
      <c r="J154" s="38">
        <v>3641</v>
      </c>
      <c r="K154" s="38">
        <v>3729</v>
      </c>
      <c r="L154" s="38">
        <v>3889.85</v>
      </c>
      <c r="M154" s="28">
        <v>3568.15</v>
      </c>
      <c r="N154" s="28">
        <v>3319.3</v>
      </c>
      <c r="O154" s="39">
        <v>1780000</v>
      </c>
      <c r="P154" s="40">
        <v>-7.3700643986209582E-2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44742</v>
      </c>
      <c r="E155" s="37">
        <v>3601.45</v>
      </c>
      <c r="F155" s="37">
        <v>3571.15</v>
      </c>
      <c r="G155" s="38">
        <v>3477.3</v>
      </c>
      <c r="H155" s="38">
        <v>3353.15</v>
      </c>
      <c r="I155" s="38">
        <v>3259.3</v>
      </c>
      <c r="J155" s="38">
        <v>3695.3</v>
      </c>
      <c r="K155" s="38">
        <v>3789.1499999999996</v>
      </c>
      <c r="L155" s="38">
        <v>3913.3</v>
      </c>
      <c r="M155" s="28">
        <v>3665</v>
      </c>
      <c r="N155" s="28">
        <v>3447</v>
      </c>
      <c r="O155" s="39">
        <v>354600</v>
      </c>
      <c r="P155" s="40">
        <v>-9.9428571428571422E-2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44742</v>
      </c>
      <c r="E156" s="37">
        <v>32.1</v>
      </c>
      <c r="F156" s="37">
        <v>31.866666666666671</v>
      </c>
      <c r="G156" s="38">
        <v>31.033333333333339</v>
      </c>
      <c r="H156" s="38">
        <v>29.966666666666669</v>
      </c>
      <c r="I156" s="38">
        <v>29.133333333333336</v>
      </c>
      <c r="J156" s="38">
        <v>32.933333333333337</v>
      </c>
      <c r="K156" s="38">
        <v>33.76666666666668</v>
      </c>
      <c r="L156" s="38">
        <v>34.833333333333343</v>
      </c>
      <c r="M156" s="28">
        <v>32.700000000000003</v>
      </c>
      <c r="N156" s="28">
        <v>30.8</v>
      </c>
      <c r="O156" s="39">
        <v>24486000</v>
      </c>
      <c r="P156" s="40">
        <v>-0.12293144208037825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44742</v>
      </c>
      <c r="E157" s="37">
        <v>17681.2</v>
      </c>
      <c r="F157" s="37">
        <v>17596.633333333335</v>
      </c>
      <c r="G157" s="38">
        <v>17439.716666666671</v>
      </c>
      <c r="H157" s="38">
        <v>17198.233333333337</v>
      </c>
      <c r="I157" s="38">
        <v>17041.316666666673</v>
      </c>
      <c r="J157" s="38">
        <v>17838.116666666669</v>
      </c>
      <c r="K157" s="38">
        <v>17995.033333333333</v>
      </c>
      <c r="L157" s="38">
        <v>18236.516666666666</v>
      </c>
      <c r="M157" s="28">
        <v>17753.55</v>
      </c>
      <c r="N157" s="28">
        <v>17355.150000000001</v>
      </c>
      <c r="O157" s="39">
        <v>402290</v>
      </c>
      <c r="P157" s="40">
        <v>2.0509633312616533E-2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44742</v>
      </c>
      <c r="E158" s="37">
        <v>126.35</v>
      </c>
      <c r="F158" s="37">
        <v>124.23333333333333</v>
      </c>
      <c r="G158" s="38">
        <v>121.21666666666667</v>
      </c>
      <c r="H158" s="38">
        <v>116.08333333333333</v>
      </c>
      <c r="I158" s="38">
        <v>113.06666666666666</v>
      </c>
      <c r="J158" s="38">
        <v>129.36666666666667</v>
      </c>
      <c r="K158" s="38">
        <v>132.38333333333335</v>
      </c>
      <c r="L158" s="38">
        <v>137.51666666666668</v>
      </c>
      <c r="M158" s="28">
        <v>127.25</v>
      </c>
      <c r="N158" s="28">
        <v>119.1</v>
      </c>
      <c r="O158" s="39">
        <v>46618600</v>
      </c>
      <c r="P158" s="40">
        <v>-0.1162199923790169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44742</v>
      </c>
      <c r="E159" s="37">
        <v>151.1</v>
      </c>
      <c r="F159" s="37">
        <v>150.86666666666665</v>
      </c>
      <c r="G159" s="38">
        <v>149.43333333333328</v>
      </c>
      <c r="H159" s="38">
        <v>147.76666666666662</v>
      </c>
      <c r="I159" s="38">
        <v>146.33333333333326</v>
      </c>
      <c r="J159" s="38">
        <v>152.5333333333333</v>
      </c>
      <c r="K159" s="38">
        <v>153.96666666666664</v>
      </c>
      <c r="L159" s="38">
        <v>155.63333333333333</v>
      </c>
      <c r="M159" s="28">
        <v>152.30000000000001</v>
      </c>
      <c r="N159" s="28">
        <v>149.19999999999999</v>
      </c>
      <c r="O159" s="39">
        <v>88002300</v>
      </c>
      <c r="P159" s="40">
        <v>-1.1524425379345669E-2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44742</v>
      </c>
      <c r="E160" s="37">
        <v>769.8</v>
      </c>
      <c r="F160" s="37">
        <v>759.25</v>
      </c>
      <c r="G160" s="38">
        <v>740.6</v>
      </c>
      <c r="H160" s="38">
        <v>711.4</v>
      </c>
      <c r="I160" s="38">
        <v>692.75</v>
      </c>
      <c r="J160" s="38">
        <v>788.45</v>
      </c>
      <c r="K160" s="38">
        <v>807.10000000000014</v>
      </c>
      <c r="L160" s="38">
        <v>836.30000000000007</v>
      </c>
      <c r="M160" s="28">
        <v>777.9</v>
      </c>
      <c r="N160" s="28">
        <v>730.05</v>
      </c>
      <c r="O160" s="39">
        <v>4830000</v>
      </c>
      <c r="P160" s="40">
        <v>-1.9468523518544834E-2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44742</v>
      </c>
      <c r="E161" s="37">
        <v>3095.7</v>
      </c>
      <c r="F161" s="37">
        <v>3083.1833333333329</v>
      </c>
      <c r="G161" s="38">
        <v>3038.4166666666661</v>
      </c>
      <c r="H161" s="38">
        <v>2981.1333333333332</v>
      </c>
      <c r="I161" s="38">
        <v>2936.3666666666663</v>
      </c>
      <c r="J161" s="38">
        <v>3140.4666666666658</v>
      </c>
      <c r="K161" s="38">
        <v>3185.2333333333331</v>
      </c>
      <c r="L161" s="38">
        <v>3242.5166666666655</v>
      </c>
      <c r="M161" s="28">
        <v>3127.95</v>
      </c>
      <c r="N161" s="28">
        <v>3025.9</v>
      </c>
      <c r="O161" s="39">
        <v>273625</v>
      </c>
      <c r="P161" s="40">
        <v>-4.1677611417564139E-2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44742</v>
      </c>
      <c r="E162" s="37">
        <v>152.05000000000001</v>
      </c>
      <c r="F162" s="37">
        <v>151.21666666666667</v>
      </c>
      <c r="G162" s="38">
        <v>149.13333333333333</v>
      </c>
      <c r="H162" s="38">
        <v>146.21666666666667</v>
      </c>
      <c r="I162" s="38">
        <v>144.13333333333333</v>
      </c>
      <c r="J162" s="38">
        <v>154.13333333333333</v>
      </c>
      <c r="K162" s="38">
        <v>156.21666666666664</v>
      </c>
      <c r="L162" s="38">
        <v>159.13333333333333</v>
      </c>
      <c r="M162" s="28">
        <v>153.30000000000001</v>
      </c>
      <c r="N162" s="28">
        <v>148.30000000000001</v>
      </c>
      <c r="O162" s="39">
        <v>35608650</v>
      </c>
      <c r="P162" s="40">
        <v>-0.22034898423670235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44742</v>
      </c>
      <c r="E163" s="37">
        <v>41721.199999999997</v>
      </c>
      <c r="F163" s="37">
        <v>41539.48333333333</v>
      </c>
      <c r="G163" s="38">
        <v>40533.366666666661</v>
      </c>
      <c r="H163" s="38">
        <v>39345.533333333333</v>
      </c>
      <c r="I163" s="38">
        <v>38339.416666666664</v>
      </c>
      <c r="J163" s="38">
        <v>42727.316666666658</v>
      </c>
      <c r="K163" s="38">
        <v>43733.433333333327</v>
      </c>
      <c r="L163" s="38">
        <v>44921.266666666656</v>
      </c>
      <c r="M163" s="28">
        <v>42545.599999999999</v>
      </c>
      <c r="N163" s="28">
        <v>40351.65</v>
      </c>
      <c r="O163" s="39">
        <v>87180</v>
      </c>
      <c r="P163" s="40">
        <v>-0.13137049768345538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44742</v>
      </c>
      <c r="E164" s="37">
        <v>1866.8</v>
      </c>
      <c r="F164" s="37">
        <v>1844.6000000000001</v>
      </c>
      <c r="G164" s="38">
        <v>1813.2500000000002</v>
      </c>
      <c r="H164" s="38">
        <v>1759.7</v>
      </c>
      <c r="I164" s="38">
        <v>1728.3500000000001</v>
      </c>
      <c r="J164" s="38">
        <v>1898.1500000000003</v>
      </c>
      <c r="K164" s="38">
        <v>1929.5000000000002</v>
      </c>
      <c r="L164" s="38">
        <v>1983.0500000000004</v>
      </c>
      <c r="M164" s="28">
        <v>1875.95</v>
      </c>
      <c r="N164" s="28">
        <v>1791.05</v>
      </c>
      <c r="O164" s="39">
        <v>2907300</v>
      </c>
      <c r="P164" s="40">
        <v>-0.22161684582535709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44742</v>
      </c>
      <c r="E165" s="37">
        <v>3459.75</v>
      </c>
      <c r="F165" s="37">
        <v>3426.2000000000003</v>
      </c>
      <c r="G165" s="38">
        <v>3352.6500000000005</v>
      </c>
      <c r="H165" s="38">
        <v>3245.55</v>
      </c>
      <c r="I165" s="38">
        <v>3172.0000000000005</v>
      </c>
      <c r="J165" s="38">
        <v>3533.3000000000006</v>
      </c>
      <c r="K165" s="38">
        <v>3606.8500000000008</v>
      </c>
      <c r="L165" s="38">
        <v>3713.9500000000007</v>
      </c>
      <c r="M165" s="28">
        <v>3499.75</v>
      </c>
      <c r="N165" s="28">
        <v>3319.1</v>
      </c>
      <c r="O165" s="39">
        <v>369750</v>
      </c>
      <c r="P165" s="40">
        <v>-0.1736506872276232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44742</v>
      </c>
      <c r="E166" s="37">
        <v>217.15</v>
      </c>
      <c r="F166" s="37">
        <v>216.29999999999998</v>
      </c>
      <c r="G166" s="38">
        <v>214.24999999999997</v>
      </c>
      <c r="H166" s="38">
        <v>211.35</v>
      </c>
      <c r="I166" s="38">
        <v>209.29999999999998</v>
      </c>
      <c r="J166" s="38">
        <v>219.19999999999996</v>
      </c>
      <c r="K166" s="38">
        <v>221.24999999999997</v>
      </c>
      <c r="L166" s="38">
        <v>224.14999999999995</v>
      </c>
      <c r="M166" s="28">
        <v>218.35</v>
      </c>
      <c r="N166" s="28">
        <v>213.4</v>
      </c>
      <c r="O166" s="39">
        <v>16410000</v>
      </c>
      <c r="P166" s="40">
        <v>-0.16844025539677712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44742</v>
      </c>
      <c r="E167" s="37">
        <v>107.25</v>
      </c>
      <c r="F167" s="37">
        <v>106.21666666666665</v>
      </c>
      <c r="G167" s="38">
        <v>104.5333333333333</v>
      </c>
      <c r="H167" s="38">
        <v>101.81666666666665</v>
      </c>
      <c r="I167" s="38">
        <v>100.1333333333333</v>
      </c>
      <c r="J167" s="38">
        <v>108.93333333333331</v>
      </c>
      <c r="K167" s="38">
        <v>110.61666666666667</v>
      </c>
      <c r="L167" s="38">
        <v>113.33333333333331</v>
      </c>
      <c r="M167" s="28">
        <v>107.9</v>
      </c>
      <c r="N167" s="28">
        <v>103.5</v>
      </c>
      <c r="O167" s="39">
        <v>34720000</v>
      </c>
      <c r="P167" s="40">
        <v>-0.32538248403806769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44742</v>
      </c>
      <c r="E168" s="37">
        <v>2127.85</v>
      </c>
      <c r="F168" s="37">
        <v>2120.65</v>
      </c>
      <c r="G168" s="38">
        <v>2099.25</v>
      </c>
      <c r="H168" s="38">
        <v>2070.65</v>
      </c>
      <c r="I168" s="38">
        <v>2049.25</v>
      </c>
      <c r="J168" s="38">
        <v>2149.25</v>
      </c>
      <c r="K168" s="38">
        <v>2170.6500000000005</v>
      </c>
      <c r="L168" s="38">
        <v>2199.25</v>
      </c>
      <c r="M168" s="28">
        <v>2142.0500000000002</v>
      </c>
      <c r="N168" s="28">
        <v>2092.0500000000002</v>
      </c>
      <c r="O168" s="39">
        <v>3288250</v>
      </c>
      <c r="P168" s="40">
        <v>-3.4925526450950178E-2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44742</v>
      </c>
      <c r="E169" s="37">
        <v>2620</v>
      </c>
      <c r="F169" s="37">
        <v>2591.9666666666667</v>
      </c>
      <c r="G169" s="38">
        <v>2553.8333333333335</v>
      </c>
      <c r="H169" s="38">
        <v>2487.666666666667</v>
      </c>
      <c r="I169" s="38">
        <v>2449.5333333333338</v>
      </c>
      <c r="J169" s="38">
        <v>2658.1333333333332</v>
      </c>
      <c r="K169" s="38">
        <v>2696.2666666666664</v>
      </c>
      <c r="L169" s="38">
        <v>2762.4333333333329</v>
      </c>
      <c r="M169" s="28">
        <v>2630.1</v>
      </c>
      <c r="N169" s="28">
        <v>2525.8000000000002</v>
      </c>
      <c r="O169" s="39">
        <v>1783750</v>
      </c>
      <c r="P169" s="40">
        <v>-1.5590507726269315E-2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44742</v>
      </c>
      <c r="E170" s="37">
        <v>29.75</v>
      </c>
      <c r="F170" s="37">
        <v>29.349999999999998</v>
      </c>
      <c r="G170" s="38">
        <v>28.799999999999997</v>
      </c>
      <c r="H170" s="38">
        <v>27.849999999999998</v>
      </c>
      <c r="I170" s="38">
        <v>27.299999999999997</v>
      </c>
      <c r="J170" s="38">
        <v>30.299999999999997</v>
      </c>
      <c r="K170" s="38">
        <v>30.85</v>
      </c>
      <c r="L170" s="38">
        <v>31.799999999999997</v>
      </c>
      <c r="M170" s="28">
        <v>29.9</v>
      </c>
      <c r="N170" s="28">
        <v>28.4</v>
      </c>
      <c r="O170" s="39">
        <v>228224000</v>
      </c>
      <c r="P170" s="40">
        <v>-0.12086286594761171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44742</v>
      </c>
      <c r="E171" s="37">
        <v>2410.4499999999998</v>
      </c>
      <c r="F171" s="37">
        <v>2419.8333333333335</v>
      </c>
      <c r="G171" s="38">
        <v>2361.6166666666668</v>
      </c>
      <c r="H171" s="38">
        <v>2312.7833333333333</v>
      </c>
      <c r="I171" s="38">
        <v>2254.5666666666666</v>
      </c>
      <c r="J171" s="38">
        <v>2468.666666666667</v>
      </c>
      <c r="K171" s="38">
        <v>2526.8833333333332</v>
      </c>
      <c r="L171" s="38">
        <v>2575.7166666666672</v>
      </c>
      <c r="M171" s="28">
        <v>2478.0500000000002</v>
      </c>
      <c r="N171" s="28">
        <v>2371</v>
      </c>
      <c r="O171" s="39">
        <v>468300</v>
      </c>
      <c r="P171" s="40">
        <v>-0.17100371747211895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44742</v>
      </c>
      <c r="E172" s="37">
        <v>227.35</v>
      </c>
      <c r="F172" s="37">
        <v>226.6</v>
      </c>
      <c r="G172" s="38">
        <v>224.7</v>
      </c>
      <c r="H172" s="38">
        <v>222.04999999999998</v>
      </c>
      <c r="I172" s="38">
        <v>220.14999999999998</v>
      </c>
      <c r="J172" s="38">
        <v>229.25</v>
      </c>
      <c r="K172" s="38">
        <v>231.15000000000003</v>
      </c>
      <c r="L172" s="38">
        <v>233.8</v>
      </c>
      <c r="M172" s="28">
        <v>228.5</v>
      </c>
      <c r="N172" s="28">
        <v>223.95</v>
      </c>
      <c r="O172" s="39">
        <v>53346917</v>
      </c>
      <c r="P172" s="40">
        <v>-0.13099842436918324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44742</v>
      </c>
      <c r="E173" s="37">
        <v>1735.7</v>
      </c>
      <c r="F173" s="37">
        <v>1713.3499999999997</v>
      </c>
      <c r="G173" s="38">
        <v>1683.6999999999994</v>
      </c>
      <c r="H173" s="38">
        <v>1631.6999999999996</v>
      </c>
      <c r="I173" s="38">
        <v>1602.0499999999993</v>
      </c>
      <c r="J173" s="38">
        <v>1765.3499999999995</v>
      </c>
      <c r="K173" s="38">
        <v>1794.9999999999995</v>
      </c>
      <c r="L173" s="38">
        <v>1846.9999999999995</v>
      </c>
      <c r="M173" s="28">
        <v>1743</v>
      </c>
      <c r="N173" s="28">
        <v>1661.35</v>
      </c>
      <c r="O173" s="39">
        <v>2096050</v>
      </c>
      <c r="P173" s="40">
        <v>-0.11022805805114029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44742</v>
      </c>
      <c r="E174" s="37">
        <v>150.05000000000001</v>
      </c>
      <c r="F174" s="37">
        <v>147.98333333333335</v>
      </c>
      <c r="G174" s="38">
        <v>144.7166666666667</v>
      </c>
      <c r="H174" s="38">
        <v>139.38333333333335</v>
      </c>
      <c r="I174" s="38">
        <v>136.1166666666667</v>
      </c>
      <c r="J174" s="38">
        <v>153.31666666666669</v>
      </c>
      <c r="K174" s="38">
        <v>156.58333333333334</v>
      </c>
      <c r="L174" s="38">
        <v>161.91666666666669</v>
      </c>
      <c r="M174" s="28">
        <v>151.25</v>
      </c>
      <c r="N174" s="28">
        <v>142.65</v>
      </c>
      <c r="O174" s="39">
        <v>6168000</v>
      </c>
      <c r="P174" s="40">
        <v>-0.11296469403897318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44742</v>
      </c>
      <c r="E175" s="37">
        <v>654.75</v>
      </c>
      <c r="F175" s="37">
        <v>646.1</v>
      </c>
      <c r="G175" s="38">
        <v>631.95000000000005</v>
      </c>
      <c r="H175" s="38">
        <v>609.15</v>
      </c>
      <c r="I175" s="38">
        <v>595</v>
      </c>
      <c r="J175" s="38">
        <v>668.90000000000009</v>
      </c>
      <c r="K175" s="38">
        <v>683.05</v>
      </c>
      <c r="L175" s="38">
        <v>705.85000000000014</v>
      </c>
      <c r="M175" s="28">
        <v>660.25</v>
      </c>
      <c r="N175" s="28">
        <v>623.29999999999995</v>
      </c>
      <c r="O175" s="39">
        <v>2485400</v>
      </c>
      <c r="P175" s="40">
        <v>-6.9974554707379136E-2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44742</v>
      </c>
      <c r="E176" s="37">
        <v>111.85</v>
      </c>
      <c r="F176" s="37">
        <v>109.81666666666666</v>
      </c>
      <c r="G176" s="38">
        <v>107.23333333333332</v>
      </c>
      <c r="H176" s="38">
        <v>102.61666666666666</v>
      </c>
      <c r="I176" s="38">
        <v>100.03333333333332</v>
      </c>
      <c r="J176" s="38">
        <v>114.43333333333332</v>
      </c>
      <c r="K176" s="38">
        <v>117.01666666666667</v>
      </c>
      <c r="L176" s="38">
        <v>121.63333333333333</v>
      </c>
      <c r="M176" s="28">
        <v>112.4</v>
      </c>
      <c r="N176" s="28">
        <v>105.2</v>
      </c>
      <c r="O176" s="39">
        <v>46178600</v>
      </c>
      <c r="P176" s="40">
        <v>-6.6527591636900973E-2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44742</v>
      </c>
      <c r="E177" s="37">
        <v>118.5</v>
      </c>
      <c r="F177" s="37">
        <v>117.26666666666667</v>
      </c>
      <c r="G177" s="38">
        <v>115.43333333333334</v>
      </c>
      <c r="H177" s="38">
        <v>112.36666666666667</v>
      </c>
      <c r="I177" s="38">
        <v>110.53333333333335</v>
      </c>
      <c r="J177" s="38">
        <v>120.33333333333333</v>
      </c>
      <c r="K177" s="38">
        <v>122.16666666666667</v>
      </c>
      <c r="L177" s="38">
        <v>125.23333333333332</v>
      </c>
      <c r="M177" s="28">
        <v>119.1</v>
      </c>
      <c r="N177" s="28">
        <v>114.2</v>
      </c>
      <c r="O177" s="39">
        <v>24378000</v>
      </c>
      <c r="P177" s="40">
        <v>-0.19144278606965173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44742</v>
      </c>
      <c r="E178" s="37">
        <v>2594.3000000000002</v>
      </c>
      <c r="F178" s="37">
        <v>2591.5</v>
      </c>
      <c r="G178" s="38">
        <v>2548.8000000000002</v>
      </c>
      <c r="H178" s="38">
        <v>2503.3000000000002</v>
      </c>
      <c r="I178" s="38">
        <v>2460.6000000000004</v>
      </c>
      <c r="J178" s="38">
        <v>2637</v>
      </c>
      <c r="K178" s="38">
        <v>2679.7</v>
      </c>
      <c r="L178" s="38">
        <v>2725.2</v>
      </c>
      <c r="M178" s="28">
        <v>2634.2</v>
      </c>
      <c r="N178" s="28">
        <v>2546</v>
      </c>
      <c r="O178" s="39">
        <v>35556750</v>
      </c>
      <c r="P178" s="40">
        <v>1.1708552364828817E-2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44742</v>
      </c>
      <c r="E179" s="37">
        <v>73.75</v>
      </c>
      <c r="F179" s="37">
        <v>72.583333333333329</v>
      </c>
      <c r="G179" s="38">
        <v>70.666666666666657</v>
      </c>
      <c r="H179" s="38">
        <v>67.583333333333329</v>
      </c>
      <c r="I179" s="38">
        <v>65.666666666666657</v>
      </c>
      <c r="J179" s="38">
        <v>75.666666666666657</v>
      </c>
      <c r="K179" s="38">
        <v>77.583333333333314</v>
      </c>
      <c r="L179" s="38">
        <v>80.666666666666657</v>
      </c>
      <c r="M179" s="28">
        <v>74.5</v>
      </c>
      <c r="N179" s="28">
        <v>69.5</v>
      </c>
      <c r="O179" s="39">
        <v>113234750</v>
      </c>
      <c r="P179" s="40">
        <v>-0.15081686296125479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44742</v>
      </c>
      <c r="E180" s="37">
        <v>756.8</v>
      </c>
      <c r="F180" s="37">
        <v>748.66666666666663</v>
      </c>
      <c r="G180" s="38">
        <v>737.88333333333321</v>
      </c>
      <c r="H180" s="38">
        <v>718.96666666666658</v>
      </c>
      <c r="I180" s="38">
        <v>708.18333333333317</v>
      </c>
      <c r="J180" s="38">
        <v>767.58333333333326</v>
      </c>
      <c r="K180" s="38">
        <v>778.36666666666679</v>
      </c>
      <c r="L180" s="38">
        <v>797.2833333333333</v>
      </c>
      <c r="M180" s="28">
        <v>759.45</v>
      </c>
      <c r="N180" s="28">
        <v>729.75</v>
      </c>
      <c r="O180" s="39">
        <v>7130200</v>
      </c>
      <c r="P180" s="40">
        <v>-5.4676106382414554E-2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44742</v>
      </c>
      <c r="E181" s="37">
        <v>1106.05</v>
      </c>
      <c r="F181" s="37">
        <v>1097.9333333333334</v>
      </c>
      <c r="G181" s="38">
        <v>1085.9166666666667</v>
      </c>
      <c r="H181" s="38">
        <v>1065.7833333333333</v>
      </c>
      <c r="I181" s="38">
        <v>1053.7666666666667</v>
      </c>
      <c r="J181" s="38">
        <v>1118.0666666666668</v>
      </c>
      <c r="K181" s="38">
        <v>1130.0833333333333</v>
      </c>
      <c r="L181" s="38">
        <v>1150.2166666666669</v>
      </c>
      <c r="M181" s="28">
        <v>1109.95</v>
      </c>
      <c r="N181" s="28">
        <v>1077.8</v>
      </c>
      <c r="O181" s="39">
        <v>7942500</v>
      </c>
      <c r="P181" s="40">
        <v>-3.0929721815519767E-2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44742</v>
      </c>
      <c r="E182" s="37">
        <v>470.55</v>
      </c>
      <c r="F182" s="37">
        <v>465.13333333333338</v>
      </c>
      <c r="G182" s="38">
        <v>458.36666666666679</v>
      </c>
      <c r="H182" s="38">
        <v>446.18333333333339</v>
      </c>
      <c r="I182" s="38">
        <v>439.4166666666668</v>
      </c>
      <c r="J182" s="38">
        <v>477.31666666666678</v>
      </c>
      <c r="K182" s="38">
        <v>484.08333333333331</v>
      </c>
      <c r="L182" s="38">
        <v>496.26666666666677</v>
      </c>
      <c r="M182" s="28">
        <v>471.9</v>
      </c>
      <c r="N182" s="28">
        <v>452.95</v>
      </c>
      <c r="O182" s="39">
        <v>63406500</v>
      </c>
      <c r="P182" s="40">
        <v>-4.9235267656320289E-2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44742</v>
      </c>
      <c r="E183" s="37">
        <v>21396.95</v>
      </c>
      <c r="F183" s="37">
        <v>21077.866666666669</v>
      </c>
      <c r="G183" s="38">
        <v>20474.883333333339</v>
      </c>
      <c r="H183" s="38">
        <v>19552.816666666669</v>
      </c>
      <c r="I183" s="38">
        <v>18949.833333333339</v>
      </c>
      <c r="J183" s="38">
        <v>21999.933333333338</v>
      </c>
      <c r="K183" s="38">
        <v>22602.916666666668</v>
      </c>
      <c r="L183" s="38">
        <v>23524.983333333337</v>
      </c>
      <c r="M183" s="28">
        <v>21680.85</v>
      </c>
      <c r="N183" s="28">
        <v>20155.8</v>
      </c>
      <c r="O183" s="39">
        <v>244550</v>
      </c>
      <c r="P183" s="40">
        <v>-7.9860784498165735E-2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44742</v>
      </c>
      <c r="E184" s="37">
        <v>2348.6999999999998</v>
      </c>
      <c r="F184" s="37">
        <v>2337.4500000000003</v>
      </c>
      <c r="G184" s="38">
        <v>2309.2500000000005</v>
      </c>
      <c r="H184" s="38">
        <v>2269.8000000000002</v>
      </c>
      <c r="I184" s="38">
        <v>2241.6000000000004</v>
      </c>
      <c r="J184" s="38">
        <v>2376.9000000000005</v>
      </c>
      <c r="K184" s="38">
        <v>2405.1000000000004</v>
      </c>
      <c r="L184" s="38">
        <v>2444.5500000000006</v>
      </c>
      <c r="M184" s="28">
        <v>2365.65</v>
      </c>
      <c r="N184" s="28">
        <v>2298</v>
      </c>
      <c r="O184" s="39">
        <v>1404150</v>
      </c>
      <c r="P184" s="40">
        <v>-4.7565752658086179E-2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44742</v>
      </c>
      <c r="E185" s="37">
        <v>2276.0500000000002</v>
      </c>
      <c r="F185" s="37">
        <v>2250.5833333333335</v>
      </c>
      <c r="G185" s="38">
        <v>2215.166666666667</v>
      </c>
      <c r="H185" s="38">
        <v>2154.2833333333333</v>
      </c>
      <c r="I185" s="38">
        <v>2118.8666666666668</v>
      </c>
      <c r="J185" s="38">
        <v>2311.4666666666672</v>
      </c>
      <c r="K185" s="38">
        <v>2346.8833333333341</v>
      </c>
      <c r="L185" s="38">
        <v>2407.7666666666673</v>
      </c>
      <c r="M185" s="28">
        <v>2286</v>
      </c>
      <c r="N185" s="28">
        <v>2189.6999999999998</v>
      </c>
      <c r="O185" s="39">
        <v>3591750</v>
      </c>
      <c r="P185" s="40">
        <v>-4.8196362913644042E-2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44742</v>
      </c>
      <c r="E186" s="37">
        <v>1150.3499999999999</v>
      </c>
      <c r="F186" s="37">
        <v>1136.0666666666666</v>
      </c>
      <c r="G186" s="38">
        <v>1115.9833333333331</v>
      </c>
      <c r="H186" s="38">
        <v>1081.6166666666666</v>
      </c>
      <c r="I186" s="38">
        <v>1061.5333333333331</v>
      </c>
      <c r="J186" s="38">
        <v>1170.4333333333332</v>
      </c>
      <c r="K186" s="38">
        <v>1190.5166666666667</v>
      </c>
      <c r="L186" s="38">
        <v>1224.8833333333332</v>
      </c>
      <c r="M186" s="28">
        <v>1156.1500000000001</v>
      </c>
      <c r="N186" s="28">
        <v>1101.7</v>
      </c>
      <c r="O186" s="39">
        <v>4080400</v>
      </c>
      <c r="P186" s="40">
        <v>-4.2384416803567235E-2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44742</v>
      </c>
      <c r="E187" s="37">
        <v>322.05</v>
      </c>
      <c r="F187" s="37">
        <v>318.20000000000005</v>
      </c>
      <c r="G187" s="38">
        <v>309.30000000000007</v>
      </c>
      <c r="H187" s="38">
        <v>296.55</v>
      </c>
      <c r="I187" s="38">
        <v>287.65000000000003</v>
      </c>
      <c r="J187" s="38">
        <v>330.9500000000001</v>
      </c>
      <c r="K187" s="38">
        <v>339.85000000000008</v>
      </c>
      <c r="L187" s="38">
        <v>352.60000000000014</v>
      </c>
      <c r="M187" s="28">
        <v>327.10000000000002</v>
      </c>
      <c r="N187" s="28">
        <v>305.45</v>
      </c>
      <c r="O187" s="39">
        <v>3906900</v>
      </c>
      <c r="P187" s="40">
        <v>-8.3210137275607179E-2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44742</v>
      </c>
      <c r="E188" s="37">
        <v>896.3</v>
      </c>
      <c r="F188" s="37">
        <v>903.01666666666677</v>
      </c>
      <c r="G188" s="38">
        <v>884.58333333333348</v>
      </c>
      <c r="H188" s="38">
        <v>872.86666666666667</v>
      </c>
      <c r="I188" s="38">
        <v>854.43333333333339</v>
      </c>
      <c r="J188" s="38">
        <v>914.73333333333358</v>
      </c>
      <c r="K188" s="38">
        <v>933.16666666666674</v>
      </c>
      <c r="L188" s="38">
        <v>944.88333333333367</v>
      </c>
      <c r="M188" s="28">
        <v>921.45</v>
      </c>
      <c r="N188" s="28">
        <v>891.3</v>
      </c>
      <c r="O188" s="39">
        <v>20680100</v>
      </c>
      <c r="P188" s="40">
        <v>-1.3193934130536442E-2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44742</v>
      </c>
      <c r="E189" s="37">
        <v>421.3</v>
      </c>
      <c r="F189" s="37">
        <v>417.66666666666669</v>
      </c>
      <c r="G189" s="38">
        <v>409.63333333333338</v>
      </c>
      <c r="H189" s="38">
        <v>397.9666666666667</v>
      </c>
      <c r="I189" s="38">
        <v>389.93333333333339</v>
      </c>
      <c r="J189" s="38">
        <v>429.33333333333337</v>
      </c>
      <c r="K189" s="38">
        <v>437.36666666666667</v>
      </c>
      <c r="L189" s="38">
        <v>449.03333333333336</v>
      </c>
      <c r="M189" s="28">
        <v>425.7</v>
      </c>
      <c r="N189" s="28">
        <v>406</v>
      </c>
      <c r="O189" s="39">
        <v>11973000</v>
      </c>
      <c r="P189" s="40">
        <v>-4.5215311004784688E-2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44742</v>
      </c>
      <c r="E190" s="37">
        <v>528.75</v>
      </c>
      <c r="F190" s="37">
        <v>524.4666666666667</v>
      </c>
      <c r="G190" s="38">
        <v>514.43333333333339</v>
      </c>
      <c r="H190" s="38">
        <v>500.11666666666667</v>
      </c>
      <c r="I190" s="38">
        <v>490.08333333333337</v>
      </c>
      <c r="J190" s="38">
        <v>538.78333333333342</v>
      </c>
      <c r="K190" s="38">
        <v>548.81666666666672</v>
      </c>
      <c r="L190" s="38">
        <v>563.13333333333344</v>
      </c>
      <c r="M190" s="28">
        <v>534.5</v>
      </c>
      <c r="N190" s="28">
        <v>510.15</v>
      </c>
      <c r="O190" s="39">
        <v>1021100</v>
      </c>
      <c r="P190" s="40">
        <v>-2.1184815950920245E-2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44742</v>
      </c>
      <c r="E191" s="37">
        <v>920.2</v>
      </c>
      <c r="F191" s="37">
        <v>908.41666666666663</v>
      </c>
      <c r="G191" s="38">
        <v>891.83333333333326</v>
      </c>
      <c r="H191" s="38">
        <v>863.46666666666658</v>
      </c>
      <c r="I191" s="38">
        <v>846.88333333333321</v>
      </c>
      <c r="J191" s="38">
        <v>936.7833333333333</v>
      </c>
      <c r="K191" s="38">
        <v>953.36666666666656</v>
      </c>
      <c r="L191" s="38">
        <v>981.73333333333335</v>
      </c>
      <c r="M191" s="28">
        <v>925</v>
      </c>
      <c r="N191" s="28">
        <v>880.05</v>
      </c>
      <c r="O191" s="39">
        <v>4284000</v>
      </c>
      <c r="P191" s="40">
        <v>-0.12177121771217712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44742</v>
      </c>
      <c r="E192" s="37">
        <v>933.65</v>
      </c>
      <c r="F192" s="37">
        <v>926.25</v>
      </c>
      <c r="G192" s="38">
        <v>907.5</v>
      </c>
      <c r="H192" s="38">
        <v>881.35</v>
      </c>
      <c r="I192" s="38">
        <v>862.6</v>
      </c>
      <c r="J192" s="38">
        <v>952.4</v>
      </c>
      <c r="K192" s="38">
        <v>971.15</v>
      </c>
      <c r="L192" s="38">
        <v>997.3</v>
      </c>
      <c r="M192" s="28">
        <v>945</v>
      </c>
      <c r="N192" s="28">
        <v>900.1</v>
      </c>
      <c r="O192" s="39">
        <v>3738200</v>
      </c>
      <c r="P192" s="40">
        <v>-0.30284776486824194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44742</v>
      </c>
      <c r="E193" s="37">
        <v>717.3</v>
      </c>
      <c r="F193" s="37">
        <v>710.56666666666661</v>
      </c>
      <c r="G193" s="38">
        <v>701.33333333333326</v>
      </c>
      <c r="H193" s="38">
        <v>685.36666666666667</v>
      </c>
      <c r="I193" s="38">
        <v>676.13333333333333</v>
      </c>
      <c r="J193" s="38">
        <v>726.53333333333319</v>
      </c>
      <c r="K193" s="38">
        <v>735.76666666666654</v>
      </c>
      <c r="L193" s="38">
        <v>751.73333333333312</v>
      </c>
      <c r="M193" s="28">
        <v>719.8</v>
      </c>
      <c r="N193" s="28">
        <v>694.6</v>
      </c>
      <c r="O193" s="39">
        <v>9003375</v>
      </c>
      <c r="P193" s="40">
        <v>-2.2594040058622374E-2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44742</v>
      </c>
      <c r="E194" s="37">
        <v>422.25</v>
      </c>
      <c r="F194" s="37">
        <v>417.43333333333334</v>
      </c>
      <c r="G194" s="38">
        <v>410.81666666666666</v>
      </c>
      <c r="H194" s="38">
        <v>399.38333333333333</v>
      </c>
      <c r="I194" s="38">
        <v>392.76666666666665</v>
      </c>
      <c r="J194" s="38">
        <v>428.86666666666667</v>
      </c>
      <c r="K194" s="38">
        <v>435.48333333333335</v>
      </c>
      <c r="L194" s="38">
        <v>446.91666666666669</v>
      </c>
      <c r="M194" s="28">
        <v>424.05</v>
      </c>
      <c r="N194" s="28">
        <v>406</v>
      </c>
      <c r="O194" s="39">
        <v>68120700</v>
      </c>
      <c r="P194" s="40">
        <v>-6.656512994747428E-2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44742</v>
      </c>
      <c r="E195" s="37">
        <v>220.65</v>
      </c>
      <c r="F195" s="37">
        <v>217.2833333333333</v>
      </c>
      <c r="G195" s="38">
        <v>212.06666666666661</v>
      </c>
      <c r="H195" s="38">
        <v>203.48333333333329</v>
      </c>
      <c r="I195" s="38">
        <v>198.26666666666659</v>
      </c>
      <c r="J195" s="38">
        <v>225.86666666666662</v>
      </c>
      <c r="K195" s="38">
        <v>231.08333333333331</v>
      </c>
      <c r="L195" s="38">
        <v>239.66666666666663</v>
      </c>
      <c r="M195" s="28">
        <v>222.5</v>
      </c>
      <c r="N195" s="28">
        <v>208.7</v>
      </c>
      <c r="O195" s="39">
        <v>86997375</v>
      </c>
      <c r="P195" s="40">
        <v>-4.9310319392195913E-2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44742</v>
      </c>
      <c r="E196" s="37">
        <v>1005.6</v>
      </c>
      <c r="F196" s="37">
        <v>990.85</v>
      </c>
      <c r="G196" s="38">
        <v>960.80000000000007</v>
      </c>
      <c r="H196" s="38">
        <v>916</v>
      </c>
      <c r="I196" s="38">
        <v>885.95</v>
      </c>
      <c r="J196" s="38">
        <v>1035.6500000000001</v>
      </c>
      <c r="K196" s="38">
        <v>1065.7</v>
      </c>
      <c r="L196" s="38">
        <v>1110.5</v>
      </c>
      <c r="M196" s="28">
        <v>1020.9</v>
      </c>
      <c r="N196" s="28">
        <v>946.05</v>
      </c>
      <c r="O196" s="39">
        <v>35899325</v>
      </c>
      <c r="P196" s="40">
        <v>1.4801110083256245E-2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44742</v>
      </c>
      <c r="E197" s="37">
        <v>3235.1</v>
      </c>
      <c r="F197" s="37">
        <v>3226.1</v>
      </c>
      <c r="G197" s="38">
        <v>3197.2</v>
      </c>
      <c r="H197" s="38">
        <v>3159.2999999999997</v>
      </c>
      <c r="I197" s="38">
        <v>3130.3999999999996</v>
      </c>
      <c r="J197" s="38">
        <v>3264</v>
      </c>
      <c r="K197" s="38">
        <v>3292.9000000000005</v>
      </c>
      <c r="L197" s="38">
        <v>3330.8</v>
      </c>
      <c r="M197" s="28">
        <v>3255</v>
      </c>
      <c r="N197" s="28">
        <v>3188.2</v>
      </c>
      <c r="O197" s="39">
        <v>11869350</v>
      </c>
      <c r="P197" s="40">
        <v>-6.7633647150314016E-2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44742</v>
      </c>
      <c r="E198" s="37">
        <v>1082.25</v>
      </c>
      <c r="F198" s="37">
        <v>1078.05</v>
      </c>
      <c r="G198" s="38">
        <v>1064.6999999999998</v>
      </c>
      <c r="H198" s="38">
        <v>1047.1499999999999</v>
      </c>
      <c r="I198" s="38">
        <v>1033.7999999999997</v>
      </c>
      <c r="J198" s="38">
        <v>1095.5999999999999</v>
      </c>
      <c r="K198" s="38">
        <v>1108.9499999999998</v>
      </c>
      <c r="L198" s="38">
        <v>1126.5</v>
      </c>
      <c r="M198" s="28">
        <v>1091.4000000000001</v>
      </c>
      <c r="N198" s="28">
        <v>1060.5</v>
      </c>
      <c r="O198" s="39">
        <v>20264400</v>
      </c>
      <c r="P198" s="40">
        <v>-3.1347692660682019E-2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44742</v>
      </c>
      <c r="E199" s="37">
        <v>2142.8000000000002</v>
      </c>
      <c r="F199" s="37">
        <v>2120.6</v>
      </c>
      <c r="G199" s="38">
        <v>2094.85</v>
      </c>
      <c r="H199" s="38">
        <v>2046.9</v>
      </c>
      <c r="I199" s="38">
        <v>2021.15</v>
      </c>
      <c r="J199" s="38">
        <v>2168.5499999999997</v>
      </c>
      <c r="K199" s="38">
        <v>2194.2999999999997</v>
      </c>
      <c r="L199" s="38">
        <v>2242.2499999999995</v>
      </c>
      <c r="M199" s="28">
        <v>2146.35</v>
      </c>
      <c r="N199" s="28">
        <v>2072.65</v>
      </c>
      <c r="O199" s="39">
        <v>7184250</v>
      </c>
      <c r="P199" s="40">
        <v>-3.9699248120300755E-2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44742</v>
      </c>
      <c r="E200" s="37">
        <v>2886.3</v>
      </c>
      <c r="F200" s="37">
        <v>2849.65</v>
      </c>
      <c r="G200" s="38">
        <v>2791.65</v>
      </c>
      <c r="H200" s="38">
        <v>2697</v>
      </c>
      <c r="I200" s="38">
        <v>2639</v>
      </c>
      <c r="J200" s="38">
        <v>2944.3</v>
      </c>
      <c r="K200" s="38">
        <v>3002.3</v>
      </c>
      <c r="L200" s="38">
        <v>3096.9500000000003</v>
      </c>
      <c r="M200" s="28">
        <v>2907.65</v>
      </c>
      <c r="N200" s="28">
        <v>2755</v>
      </c>
      <c r="O200" s="39">
        <v>856500</v>
      </c>
      <c r="P200" s="40">
        <v>6.7622312246805857E-2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44742</v>
      </c>
      <c r="E201" s="37">
        <v>442.1</v>
      </c>
      <c r="F201" s="37">
        <v>434.9666666666667</v>
      </c>
      <c r="G201" s="38">
        <v>426.28333333333342</v>
      </c>
      <c r="H201" s="38">
        <v>410.4666666666667</v>
      </c>
      <c r="I201" s="38">
        <v>401.78333333333342</v>
      </c>
      <c r="J201" s="38">
        <v>450.78333333333342</v>
      </c>
      <c r="K201" s="38">
        <v>459.4666666666667</v>
      </c>
      <c r="L201" s="38">
        <v>475.28333333333342</v>
      </c>
      <c r="M201" s="28">
        <v>443.65</v>
      </c>
      <c r="N201" s="28">
        <v>419.15</v>
      </c>
      <c r="O201" s="39">
        <v>3073500</v>
      </c>
      <c r="P201" s="40">
        <v>-8.3221476510067116E-2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44742</v>
      </c>
      <c r="E202" s="37">
        <v>1048.8499999999999</v>
      </c>
      <c r="F202" s="37">
        <v>1036.3333333333333</v>
      </c>
      <c r="G202" s="38">
        <v>1017.0666666666666</v>
      </c>
      <c r="H202" s="38">
        <v>985.2833333333333</v>
      </c>
      <c r="I202" s="38">
        <v>966.01666666666665</v>
      </c>
      <c r="J202" s="38">
        <v>1068.1166666666666</v>
      </c>
      <c r="K202" s="38">
        <v>1087.3833333333334</v>
      </c>
      <c r="L202" s="38">
        <v>1119.1666666666665</v>
      </c>
      <c r="M202" s="28">
        <v>1055.5999999999999</v>
      </c>
      <c r="N202" s="28">
        <v>1004.55</v>
      </c>
      <c r="O202" s="39">
        <v>3472025</v>
      </c>
      <c r="P202" s="40">
        <v>-5.8580695891488108E-2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44742</v>
      </c>
      <c r="E203" s="37">
        <v>710.35</v>
      </c>
      <c r="F203" s="37">
        <v>707.45000000000016</v>
      </c>
      <c r="G203" s="38">
        <v>699.10000000000036</v>
      </c>
      <c r="H203" s="38">
        <v>687.85000000000025</v>
      </c>
      <c r="I203" s="38">
        <v>679.50000000000045</v>
      </c>
      <c r="J203" s="38">
        <v>718.70000000000027</v>
      </c>
      <c r="K203" s="38">
        <v>727.05</v>
      </c>
      <c r="L203" s="38">
        <v>738.30000000000018</v>
      </c>
      <c r="M203" s="28">
        <v>715.8</v>
      </c>
      <c r="N203" s="28">
        <v>696.2</v>
      </c>
      <c r="O203" s="39">
        <v>7970200</v>
      </c>
      <c r="P203" s="40">
        <v>-0.12320961034960727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44742</v>
      </c>
      <c r="E204" s="37">
        <v>1478.55</v>
      </c>
      <c r="F204" s="37">
        <v>1457.6166666666668</v>
      </c>
      <c r="G204" s="38">
        <v>1427.9833333333336</v>
      </c>
      <c r="H204" s="38">
        <v>1377.4166666666667</v>
      </c>
      <c r="I204" s="38">
        <v>1347.7833333333335</v>
      </c>
      <c r="J204" s="38">
        <v>1508.1833333333336</v>
      </c>
      <c r="K204" s="38">
        <v>1537.8166666666668</v>
      </c>
      <c r="L204" s="38">
        <v>1588.3833333333337</v>
      </c>
      <c r="M204" s="28">
        <v>1487.25</v>
      </c>
      <c r="N204" s="28">
        <v>1407.05</v>
      </c>
      <c r="O204" s="39">
        <v>916900</v>
      </c>
      <c r="P204" s="40">
        <v>-0.20734817376269721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44742</v>
      </c>
      <c r="E205" s="37">
        <v>5882.55</v>
      </c>
      <c r="F205" s="37">
        <v>5849.6333333333341</v>
      </c>
      <c r="G205" s="38">
        <v>5764.3166666666684</v>
      </c>
      <c r="H205" s="38">
        <v>5646.0833333333339</v>
      </c>
      <c r="I205" s="38">
        <v>5560.7666666666682</v>
      </c>
      <c r="J205" s="38">
        <v>5967.8666666666686</v>
      </c>
      <c r="K205" s="38">
        <v>6053.1833333333343</v>
      </c>
      <c r="L205" s="38">
        <v>6171.4166666666688</v>
      </c>
      <c r="M205" s="28">
        <v>5934.95</v>
      </c>
      <c r="N205" s="28">
        <v>5731.4</v>
      </c>
      <c r="O205" s="39">
        <v>2368900</v>
      </c>
      <c r="P205" s="40">
        <v>-8.8699217605957906E-3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44742</v>
      </c>
      <c r="E206" s="37">
        <v>747.95</v>
      </c>
      <c r="F206" s="37">
        <v>749.4666666666667</v>
      </c>
      <c r="G206" s="38">
        <v>732.98333333333335</v>
      </c>
      <c r="H206" s="38">
        <v>718.01666666666665</v>
      </c>
      <c r="I206" s="38">
        <v>701.5333333333333</v>
      </c>
      <c r="J206" s="38">
        <v>764.43333333333339</v>
      </c>
      <c r="K206" s="38">
        <v>780.91666666666674</v>
      </c>
      <c r="L206" s="38">
        <v>795.88333333333344</v>
      </c>
      <c r="M206" s="28">
        <v>765.95</v>
      </c>
      <c r="N206" s="28">
        <v>734.5</v>
      </c>
      <c r="O206" s="39">
        <v>19678100</v>
      </c>
      <c r="P206" s="40">
        <v>-0.20761136994189394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44742</v>
      </c>
      <c r="E207" s="37">
        <v>314.05</v>
      </c>
      <c r="F207" s="37">
        <v>307.73333333333335</v>
      </c>
      <c r="G207" s="38">
        <v>300.11666666666667</v>
      </c>
      <c r="H207" s="38">
        <v>286.18333333333334</v>
      </c>
      <c r="I207" s="38">
        <v>278.56666666666666</v>
      </c>
      <c r="J207" s="38">
        <v>321.66666666666669</v>
      </c>
      <c r="K207" s="38">
        <v>329.28333333333336</v>
      </c>
      <c r="L207" s="38">
        <v>343.2166666666667</v>
      </c>
      <c r="M207" s="28">
        <v>315.35000000000002</v>
      </c>
      <c r="N207" s="28">
        <v>293.8</v>
      </c>
      <c r="O207" s="39">
        <v>49271400</v>
      </c>
      <c r="P207" s="40">
        <v>-1.6764614908753479E-2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44742</v>
      </c>
      <c r="E208" s="37">
        <v>986.65</v>
      </c>
      <c r="F208" s="37">
        <v>981.93333333333339</v>
      </c>
      <c r="G208" s="38">
        <v>970.86666666666679</v>
      </c>
      <c r="H208" s="38">
        <v>955.08333333333337</v>
      </c>
      <c r="I208" s="38">
        <v>944.01666666666677</v>
      </c>
      <c r="J208" s="38">
        <v>997.71666666666681</v>
      </c>
      <c r="K208" s="38">
        <v>1008.7833333333334</v>
      </c>
      <c r="L208" s="38">
        <v>1024.5666666666668</v>
      </c>
      <c r="M208" s="28">
        <v>993</v>
      </c>
      <c r="N208" s="28">
        <v>966.15</v>
      </c>
      <c r="O208" s="39">
        <v>2644000</v>
      </c>
      <c r="P208" s="40">
        <v>-0.26809688581314878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44742</v>
      </c>
      <c r="E209" s="37">
        <v>1507.9</v>
      </c>
      <c r="F209" s="37">
        <v>1491.9833333333333</v>
      </c>
      <c r="G209" s="38">
        <v>1465.9666666666667</v>
      </c>
      <c r="H209" s="38">
        <v>1424.0333333333333</v>
      </c>
      <c r="I209" s="38">
        <v>1398.0166666666667</v>
      </c>
      <c r="J209" s="38">
        <v>1533.9166666666667</v>
      </c>
      <c r="K209" s="38">
        <v>1559.9333333333336</v>
      </c>
      <c r="L209" s="38">
        <v>1601.8666666666668</v>
      </c>
      <c r="M209" s="28">
        <v>1518</v>
      </c>
      <c r="N209" s="28">
        <v>1450.05</v>
      </c>
      <c r="O209" s="39">
        <v>668700</v>
      </c>
      <c r="P209" s="40">
        <v>-0.1658454437722198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44742</v>
      </c>
      <c r="E210" s="37">
        <v>453.7</v>
      </c>
      <c r="F210" s="37">
        <v>451.18333333333334</v>
      </c>
      <c r="G210" s="38">
        <v>447.01666666666665</v>
      </c>
      <c r="H210" s="38">
        <v>440.33333333333331</v>
      </c>
      <c r="I210" s="38">
        <v>436.16666666666663</v>
      </c>
      <c r="J210" s="38">
        <v>457.86666666666667</v>
      </c>
      <c r="K210" s="38">
        <v>462.0333333333333</v>
      </c>
      <c r="L210" s="38">
        <v>468.7166666666667</v>
      </c>
      <c r="M210" s="28">
        <v>455.35</v>
      </c>
      <c r="N210" s="28">
        <v>444.5</v>
      </c>
      <c r="O210" s="39">
        <v>35066800</v>
      </c>
      <c r="P210" s="40">
        <v>-8.4647190260404709E-2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44742</v>
      </c>
      <c r="E211" s="37">
        <v>229.7</v>
      </c>
      <c r="F211" s="37">
        <v>228.36666666666667</v>
      </c>
      <c r="G211" s="38">
        <v>224.23333333333335</v>
      </c>
      <c r="H211" s="38">
        <v>218.76666666666668</v>
      </c>
      <c r="I211" s="38">
        <v>214.63333333333335</v>
      </c>
      <c r="J211" s="38">
        <v>233.83333333333334</v>
      </c>
      <c r="K211" s="38">
        <v>237.96666666666667</v>
      </c>
      <c r="L211" s="38">
        <v>243.43333333333334</v>
      </c>
      <c r="M211" s="28">
        <v>232.5</v>
      </c>
      <c r="N211" s="28">
        <v>222.9</v>
      </c>
      <c r="O211" s="39">
        <v>71022000</v>
      </c>
      <c r="P211" s="40">
        <v>-6.8319559228650142E-2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44742</v>
      </c>
      <c r="E212" s="37">
        <v>372.65</v>
      </c>
      <c r="F212" s="37">
        <v>369.93333333333334</v>
      </c>
      <c r="G212" s="38">
        <v>366.41666666666669</v>
      </c>
      <c r="H212" s="38">
        <v>360.18333333333334</v>
      </c>
      <c r="I212" s="38">
        <v>356.66666666666669</v>
      </c>
      <c r="J212" s="38">
        <v>376.16666666666669</v>
      </c>
      <c r="K212" s="38">
        <v>379.68333333333334</v>
      </c>
      <c r="L212" s="38">
        <v>385.91666666666669</v>
      </c>
      <c r="M212" s="28">
        <v>373.45</v>
      </c>
      <c r="N212" s="28">
        <v>363.7</v>
      </c>
      <c r="O212" s="39">
        <v>12589700</v>
      </c>
      <c r="P212" s="40">
        <v>-0.3802451511273014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4"/>
      <c r="B215" s="307"/>
      <c r="C215" s="284"/>
      <c r="D215" s="308"/>
      <c r="E215" s="285"/>
      <c r="F215" s="285"/>
      <c r="G215" s="309"/>
      <c r="H215" s="309"/>
      <c r="I215" s="309"/>
      <c r="J215" s="309"/>
      <c r="K215" s="309"/>
      <c r="L215" s="309"/>
      <c r="M215" s="284"/>
      <c r="N215" s="284"/>
      <c r="O215" s="310"/>
      <c r="P215" s="311"/>
    </row>
    <row r="216" spans="1:16" ht="12.75" customHeight="1">
      <c r="A216" s="284"/>
      <c r="B216" s="307"/>
      <c r="C216" s="284"/>
      <c r="D216" s="308"/>
      <c r="E216" s="285"/>
      <c r="F216" s="285"/>
      <c r="G216" s="309"/>
      <c r="H216" s="309"/>
      <c r="I216" s="309"/>
      <c r="J216" s="309"/>
      <c r="K216" s="309"/>
      <c r="L216" s="309"/>
      <c r="M216" s="284"/>
      <c r="N216" s="284"/>
      <c r="O216" s="310"/>
      <c r="P216" s="311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6" sqref="B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2" t="s">
        <v>16</v>
      </c>
      <c r="B8" s="464"/>
      <c r="C8" s="468" t="s">
        <v>20</v>
      </c>
      <c r="D8" s="468" t="s">
        <v>21</v>
      </c>
      <c r="E8" s="459" t="s">
        <v>22</v>
      </c>
      <c r="F8" s="460"/>
      <c r="G8" s="461"/>
      <c r="H8" s="459" t="s">
        <v>23</v>
      </c>
      <c r="I8" s="460"/>
      <c r="J8" s="461"/>
      <c r="K8" s="23"/>
      <c r="L8" s="50"/>
      <c r="M8" s="50"/>
      <c r="N8" s="1"/>
      <c r="O8" s="1"/>
    </row>
    <row r="9" spans="1:15" ht="36" customHeight="1">
      <c r="A9" s="466"/>
      <c r="B9" s="467"/>
      <c r="C9" s="467"/>
      <c r="D9" s="46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16170.15</v>
      </c>
      <c r="D10" s="32">
        <v>16092.766666666668</v>
      </c>
      <c r="E10" s="32">
        <v>15981.083333333336</v>
      </c>
      <c r="F10" s="32">
        <v>15792.016666666668</v>
      </c>
      <c r="G10" s="32">
        <v>15680.333333333336</v>
      </c>
      <c r="H10" s="32">
        <v>16281.833333333336</v>
      </c>
      <c r="I10" s="32">
        <v>16393.516666666666</v>
      </c>
      <c r="J10" s="32">
        <v>16582.583333333336</v>
      </c>
      <c r="K10" s="34">
        <v>16204.45</v>
      </c>
      <c r="L10" s="34">
        <v>15903.7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35094.9</v>
      </c>
      <c r="D11" s="37">
        <v>34913.9</v>
      </c>
      <c r="E11" s="37">
        <v>34605.75</v>
      </c>
      <c r="F11" s="37">
        <v>34116.6</v>
      </c>
      <c r="G11" s="37">
        <v>33808.449999999997</v>
      </c>
      <c r="H11" s="37">
        <v>35403.050000000003</v>
      </c>
      <c r="I11" s="37">
        <v>35711.200000000012</v>
      </c>
      <c r="J11" s="37">
        <v>36200.350000000006</v>
      </c>
      <c r="K11" s="28">
        <v>35222.050000000003</v>
      </c>
      <c r="L11" s="28">
        <v>34424.75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2551.1</v>
      </c>
      <c r="D12" s="37">
        <v>2535.75</v>
      </c>
      <c r="E12" s="37">
        <v>2512.6</v>
      </c>
      <c r="F12" s="37">
        <v>2474.1</v>
      </c>
      <c r="G12" s="37">
        <v>2450.9499999999998</v>
      </c>
      <c r="H12" s="37">
        <v>2574.25</v>
      </c>
      <c r="I12" s="37">
        <v>2597.3999999999996</v>
      </c>
      <c r="J12" s="37">
        <v>2635.9</v>
      </c>
      <c r="K12" s="28">
        <v>2558.9</v>
      </c>
      <c r="L12" s="28">
        <v>2497.25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4748.3999999999996</v>
      </c>
      <c r="D13" s="37">
        <v>4719.0666666666666</v>
      </c>
      <c r="E13" s="37">
        <v>4679.3833333333332</v>
      </c>
      <c r="F13" s="37">
        <v>4610.3666666666668</v>
      </c>
      <c r="G13" s="37">
        <v>4570.6833333333334</v>
      </c>
      <c r="H13" s="37">
        <v>4788.083333333333</v>
      </c>
      <c r="I13" s="37">
        <v>4827.7666666666655</v>
      </c>
      <c r="J13" s="37">
        <v>4896.7833333333328</v>
      </c>
      <c r="K13" s="28">
        <v>4758.75</v>
      </c>
      <c r="L13" s="28">
        <v>4650.05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27932.55</v>
      </c>
      <c r="D14" s="37">
        <v>27829.733333333337</v>
      </c>
      <c r="E14" s="37">
        <v>27619.216666666674</v>
      </c>
      <c r="F14" s="37">
        <v>27305.883333333339</v>
      </c>
      <c r="G14" s="37">
        <v>27095.366666666676</v>
      </c>
      <c r="H14" s="37">
        <v>28143.066666666673</v>
      </c>
      <c r="I14" s="37">
        <v>28353.583333333336</v>
      </c>
      <c r="J14" s="37">
        <v>28666.916666666672</v>
      </c>
      <c r="K14" s="28">
        <v>28040.25</v>
      </c>
      <c r="L14" s="28">
        <v>27516.400000000001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4008.9</v>
      </c>
      <c r="D15" s="37">
        <v>3982.6999999999994</v>
      </c>
      <c r="E15" s="37">
        <v>3945.3999999999987</v>
      </c>
      <c r="F15" s="37">
        <v>3881.8999999999992</v>
      </c>
      <c r="G15" s="37">
        <v>3844.5999999999985</v>
      </c>
      <c r="H15" s="37">
        <v>4046.1999999999989</v>
      </c>
      <c r="I15" s="37">
        <v>4083.4999999999991</v>
      </c>
      <c r="J15" s="37">
        <v>4146.9999999999991</v>
      </c>
      <c r="K15" s="28">
        <v>4020</v>
      </c>
      <c r="L15" s="28">
        <v>3919.2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7488.55</v>
      </c>
      <c r="D16" s="37">
        <v>7427.25</v>
      </c>
      <c r="E16" s="37">
        <v>7343.1</v>
      </c>
      <c r="F16" s="37">
        <v>7197.6500000000005</v>
      </c>
      <c r="G16" s="37">
        <v>7113.5000000000009</v>
      </c>
      <c r="H16" s="37">
        <v>7572.7</v>
      </c>
      <c r="I16" s="37">
        <v>7656.8499999999995</v>
      </c>
      <c r="J16" s="37">
        <v>7802.2999999999993</v>
      </c>
      <c r="K16" s="28">
        <v>7511.4</v>
      </c>
      <c r="L16" s="28">
        <v>7281.8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2208</v>
      </c>
      <c r="D17" s="37">
        <v>2195.6666666666665</v>
      </c>
      <c r="E17" s="37">
        <v>2177.333333333333</v>
      </c>
      <c r="F17" s="37">
        <v>2146.6666666666665</v>
      </c>
      <c r="G17" s="37">
        <v>2128.333333333333</v>
      </c>
      <c r="H17" s="37">
        <v>2226.333333333333</v>
      </c>
      <c r="I17" s="37">
        <v>2244.6666666666661</v>
      </c>
      <c r="J17" s="37">
        <v>2275.333333333333</v>
      </c>
      <c r="K17" s="28">
        <v>2214</v>
      </c>
      <c r="L17" s="28">
        <v>2165</v>
      </c>
      <c r="M17" s="28">
        <v>3.0969699999999998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1321.5</v>
      </c>
      <c r="D18" s="37">
        <v>1316.5833333333333</v>
      </c>
      <c r="E18" s="37">
        <v>1299.9166666666665</v>
      </c>
      <c r="F18" s="37">
        <v>1278.3333333333333</v>
      </c>
      <c r="G18" s="37">
        <v>1261.6666666666665</v>
      </c>
      <c r="H18" s="37">
        <v>1338.1666666666665</v>
      </c>
      <c r="I18" s="37">
        <v>1354.833333333333</v>
      </c>
      <c r="J18" s="37">
        <v>1376.4166666666665</v>
      </c>
      <c r="K18" s="28">
        <v>1333.25</v>
      </c>
      <c r="L18" s="28">
        <v>1295</v>
      </c>
      <c r="M18" s="28">
        <v>13.44524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750</v>
      </c>
      <c r="D19" s="37">
        <v>740.85</v>
      </c>
      <c r="E19" s="37">
        <v>726.75</v>
      </c>
      <c r="F19" s="37">
        <v>703.5</v>
      </c>
      <c r="G19" s="37">
        <v>689.4</v>
      </c>
      <c r="H19" s="37">
        <v>764.1</v>
      </c>
      <c r="I19" s="37">
        <v>778.20000000000016</v>
      </c>
      <c r="J19" s="37">
        <v>801.45</v>
      </c>
      <c r="K19" s="28">
        <v>754.95</v>
      </c>
      <c r="L19" s="28">
        <v>717.6</v>
      </c>
      <c r="M19" s="28">
        <v>5.2788700000000004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2046.4</v>
      </c>
      <c r="D20" s="37">
        <v>2013.5333333333331</v>
      </c>
      <c r="E20" s="37">
        <v>1939.0666666666662</v>
      </c>
      <c r="F20" s="37">
        <v>1831.7333333333331</v>
      </c>
      <c r="G20" s="37">
        <v>1757.2666666666662</v>
      </c>
      <c r="H20" s="37">
        <v>2120.8666666666659</v>
      </c>
      <c r="I20" s="37">
        <v>2195.333333333333</v>
      </c>
      <c r="J20" s="37">
        <v>2302.6666666666661</v>
      </c>
      <c r="K20" s="28">
        <v>2088</v>
      </c>
      <c r="L20" s="28">
        <v>1906.2</v>
      </c>
      <c r="M20" s="28">
        <v>49.675139999999999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2164</v>
      </c>
      <c r="D21" s="37">
        <v>2142.9666666666667</v>
      </c>
      <c r="E21" s="37">
        <v>2056.0333333333333</v>
      </c>
      <c r="F21" s="37">
        <v>1948.0666666666666</v>
      </c>
      <c r="G21" s="37">
        <v>1861.1333333333332</v>
      </c>
      <c r="H21" s="37">
        <v>2250.9333333333334</v>
      </c>
      <c r="I21" s="37">
        <v>2337.8666666666668</v>
      </c>
      <c r="J21" s="37">
        <v>2445.8333333333335</v>
      </c>
      <c r="K21" s="28">
        <v>2229.9</v>
      </c>
      <c r="L21" s="28">
        <v>2035</v>
      </c>
      <c r="M21" s="28">
        <v>16.514189999999999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701.5</v>
      </c>
      <c r="D22" s="37">
        <v>696.31666666666661</v>
      </c>
      <c r="E22" s="37">
        <v>673.33333333333326</v>
      </c>
      <c r="F22" s="37">
        <v>645.16666666666663</v>
      </c>
      <c r="G22" s="37">
        <v>622.18333333333328</v>
      </c>
      <c r="H22" s="37">
        <v>724.48333333333323</v>
      </c>
      <c r="I22" s="37">
        <v>747.46666666666658</v>
      </c>
      <c r="J22" s="37">
        <v>775.63333333333321</v>
      </c>
      <c r="K22" s="28">
        <v>719.3</v>
      </c>
      <c r="L22" s="28">
        <v>668.15</v>
      </c>
      <c r="M22" s="28">
        <v>135.69693000000001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2391.35</v>
      </c>
      <c r="D23" s="37">
        <v>2324.9833333333331</v>
      </c>
      <c r="E23" s="37">
        <v>2211.3666666666663</v>
      </c>
      <c r="F23" s="37">
        <v>2031.3833333333332</v>
      </c>
      <c r="G23" s="37">
        <v>1917.7666666666664</v>
      </c>
      <c r="H23" s="37">
        <v>2504.9666666666662</v>
      </c>
      <c r="I23" s="37">
        <v>2618.583333333333</v>
      </c>
      <c r="J23" s="37">
        <v>2798.5666666666662</v>
      </c>
      <c r="K23" s="28">
        <v>2438.6</v>
      </c>
      <c r="L23" s="28">
        <v>2145</v>
      </c>
      <c r="M23" s="28">
        <v>3.6537199999999999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2148.1</v>
      </c>
      <c r="D24" s="37">
        <v>2108</v>
      </c>
      <c r="E24" s="37">
        <v>2023.6999999999998</v>
      </c>
      <c r="F24" s="37">
        <v>1899.2999999999997</v>
      </c>
      <c r="G24" s="37">
        <v>1814.9999999999995</v>
      </c>
      <c r="H24" s="37">
        <v>2232.4</v>
      </c>
      <c r="I24" s="37">
        <v>2316.7000000000003</v>
      </c>
      <c r="J24" s="37">
        <v>2441.1000000000004</v>
      </c>
      <c r="K24" s="28">
        <v>2192.3000000000002</v>
      </c>
      <c r="L24" s="28">
        <v>1983.6</v>
      </c>
      <c r="M24" s="28">
        <v>3.3278599999999998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98</v>
      </c>
      <c r="D25" s="37">
        <v>97.399999999999991</v>
      </c>
      <c r="E25" s="37">
        <v>95.049999999999983</v>
      </c>
      <c r="F25" s="37">
        <v>92.1</v>
      </c>
      <c r="G25" s="37">
        <v>89.749999999999986</v>
      </c>
      <c r="H25" s="37">
        <v>100.34999999999998</v>
      </c>
      <c r="I25" s="37">
        <v>102.69999999999997</v>
      </c>
      <c r="J25" s="37">
        <v>105.64999999999998</v>
      </c>
      <c r="K25" s="28">
        <v>99.75</v>
      </c>
      <c r="L25" s="28">
        <v>94.45</v>
      </c>
      <c r="M25" s="28">
        <v>34.26005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257.39999999999998</v>
      </c>
      <c r="D26" s="37">
        <v>256.10000000000002</v>
      </c>
      <c r="E26" s="37">
        <v>250.65000000000003</v>
      </c>
      <c r="F26" s="37">
        <v>243.9</v>
      </c>
      <c r="G26" s="37">
        <v>238.45000000000002</v>
      </c>
      <c r="H26" s="37">
        <v>262.85000000000002</v>
      </c>
      <c r="I26" s="37">
        <v>268.30000000000007</v>
      </c>
      <c r="J26" s="37">
        <v>275.05000000000007</v>
      </c>
      <c r="K26" s="28">
        <v>261.55</v>
      </c>
      <c r="L26" s="28">
        <v>249.35</v>
      </c>
      <c r="M26" s="28">
        <v>18.292670000000001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1729.7</v>
      </c>
      <c r="D27" s="37">
        <v>1713.9333333333334</v>
      </c>
      <c r="E27" s="37">
        <v>1687.4166666666667</v>
      </c>
      <c r="F27" s="37">
        <v>1645.1333333333334</v>
      </c>
      <c r="G27" s="37">
        <v>1618.6166666666668</v>
      </c>
      <c r="H27" s="37">
        <v>1756.2166666666667</v>
      </c>
      <c r="I27" s="37">
        <v>1782.7333333333331</v>
      </c>
      <c r="J27" s="37">
        <v>1825.0166666666667</v>
      </c>
      <c r="K27" s="28">
        <v>1740.45</v>
      </c>
      <c r="L27" s="28">
        <v>1671.65</v>
      </c>
      <c r="M27" s="28">
        <v>0.51778999999999997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738.25</v>
      </c>
      <c r="D28" s="37">
        <v>735.30000000000007</v>
      </c>
      <c r="E28" s="37">
        <v>729.40000000000009</v>
      </c>
      <c r="F28" s="37">
        <v>720.55000000000007</v>
      </c>
      <c r="G28" s="37">
        <v>714.65000000000009</v>
      </c>
      <c r="H28" s="37">
        <v>744.15000000000009</v>
      </c>
      <c r="I28" s="37">
        <v>750.05</v>
      </c>
      <c r="J28" s="37">
        <v>758.90000000000009</v>
      </c>
      <c r="K28" s="28">
        <v>741.2</v>
      </c>
      <c r="L28" s="28">
        <v>726.45</v>
      </c>
      <c r="M28" s="28">
        <v>1.21949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3024</v>
      </c>
      <c r="D29" s="37">
        <v>2995</v>
      </c>
      <c r="E29" s="37">
        <v>2953</v>
      </c>
      <c r="F29" s="37">
        <v>2882</v>
      </c>
      <c r="G29" s="37">
        <v>2840</v>
      </c>
      <c r="H29" s="37">
        <v>3066</v>
      </c>
      <c r="I29" s="37">
        <v>3108</v>
      </c>
      <c r="J29" s="37">
        <v>3179</v>
      </c>
      <c r="K29" s="28">
        <v>3037</v>
      </c>
      <c r="L29" s="28">
        <v>2924</v>
      </c>
      <c r="M29" s="28">
        <v>1.0407599999999999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492.15</v>
      </c>
      <c r="D30" s="37">
        <v>486.7</v>
      </c>
      <c r="E30" s="37">
        <v>479.5</v>
      </c>
      <c r="F30" s="37">
        <v>466.85</v>
      </c>
      <c r="G30" s="37">
        <v>459.65000000000003</v>
      </c>
      <c r="H30" s="37">
        <v>499.34999999999997</v>
      </c>
      <c r="I30" s="37">
        <v>506.5499999999999</v>
      </c>
      <c r="J30" s="37">
        <v>519.19999999999993</v>
      </c>
      <c r="K30" s="28">
        <v>493.9</v>
      </c>
      <c r="L30" s="28">
        <v>474.05</v>
      </c>
      <c r="M30" s="28">
        <v>7.2341300000000004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365.4</v>
      </c>
      <c r="D31" s="37">
        <v>363.8</v>
      </c>
      <c r="E31" s="37">
        <v>361.3</v>
      </c>
      <c r="F31" s="37">
        <v>357.2</v>
      </c>
      <c r="G31" s="37">
        <v>354.7</v>
      </c>
      <c r="H31" s="37">
        <v>367.90000000000003</v>
      </c>
      <c r="I31" s="37">
        <v>370.40000000000003</v>
      </c>
      <c r="J31" s="37">
        <v>374.50000000000006</v>
      </c>
      <c r="K31" s="28">
        <v>366.3</v>
      </c>
      <c r="L31" s="28">
        <v>359.7</v>
      </c>
      <c r="M31" s="28">
        <v>39.00318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3662.8</v>
      </c>
      <c r="D32" s="37">
        <v>3577.7833333333333</v>
      </c>
      <c r="E32" s="37">
        <v>3446.5666666666666</v>
      </c>
      <c r="F32" s="37">
        <v>3230.3333333333335</v>
      </c>
      <c r="G32" s="37">
        <v>3099.1166666666668</v>
      </c>
      <c r="H32" s="37">
        <v>3794.0166666666664</v>
      </c>
      <c r="I32" s="37">
        <v>3925.2333333333327</v>
      </c>
      <c r="J32" s="37">
        <v>4141.4666666666662</v>
      </c>
      <c r="K32" s="28">
        <v>3709</v>
      </c>
      <c r="L32" s="28">
        <v>3361.55</v>
      </c>
      <c r="M32" s="28">
        <v>17.30687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213.5</v>
      </c>
      <c r="D33" s="37">
        <v>211.75</v>
      </c>
      <c r="E33" s="37">
        <v>208.75</v>
      </c>
      <c r="F33" s="37">
        <v>204</v>
      </c>
      <c r="G33" s="37">
        <v>201</v>
      </c>
      <c r="H33" s="37">
        <v>216.5</v>
      </c>
      <c r="I33" s="37">
        <v>219.5</v>
      </c>
      <c r="J33" s="37">
        <v>224.25</v>
      </c>
      <c r="K33" s="28">
        <v>214.75</v>
      </c>
      <c r="L33" s="28">
        <v>207</v>
      </c>
      <c r="M33" s="28">
        <v>31.683119999999999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137.4</v>
      </c>
      <c r="D34" s="37">
        <v>137.91666666666666</v>
      </c>
      <c r="E34" s="37">
        <v>135.68333333333331</v>
      </c>
      <c r="F34" s="37">
        <v>133.96666666666664</v>
      </c>
      <c r="G34" s="37">
        <v>131.73333333333329</v>
      </c>
      <c r="H34" s="37">
        <v>139.63333333333333</v>
      </c>
      <c r="I34" s="37">
        <v>141.86666666666667</v>
      </c>
      <c r="J34" s="37">
        <v>143.58333333333334</v>
      </c>
      <c r="K34" s="28">
        <v>140.15</v>
      </c>
      <c r="L34" s="28">
        <v>136.19999999999999</v>
      </c>
      <c r="M34" s="28">
        <v>203.73228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2840.15</v>
      </c>
      <c r="D35" s="37">
        <v>2806.2333333333336</v>
      </c>
      <c r="E35" s="37">
        <v>2752.4666666666672</v>
      </c>
      <c r="F35" s="37">
        <v>2664.7833333333338</v>
      </c>
      <c r="G35" s="37">
        <v>2611.0166666666673</v>
      </c>
      <c r="H35" s="37">
        <v>2893.916666666667</v>
      </c>
      <c r="I35" s="37">
        <v>2947.6833333333334</v>
      </c>
      <c r="J35" s="37">
        <v>3035.3666666666668</v>
      </c>
      <c r="K35" s="28">
        <v>2860</v>
      </c>
      <c r="L35" s="28">
        <v>2718.55</v>
      </c>
      <c r="M35" s="28">
        <v>32.121960000000001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1662.35</v>
      </c>
      <c r="D36" s="37">
        <v>1650.6333333333332</v>
      </c>
      <c r="E36" s="37">
        <v>1621.4666666666665</v>
      </c>
      <c r="F36" s="37">
        <v>1580.5833333333333</v>
      </c>
      <c r="G36" s="37">
        <v>1551.4166666666665</v>
      </c>
      <c r="H36" s="37">
        <v>1691.5166666666664</v>
      </c>
      <c r="I36" s="37">
        <v>1720.6833333333334</v>
      </c>
      <c r="J36" s="37">
        <v>1761.5666666666664</v>
      </c>
      <c r="K36" s="28">
        <v>1679.8</v>
      </c>
      <c r="L36" s="28">
        <v>1609.75</v>
      </c>
      <c r="M36" s="28">
        <v>3.7078199999999999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535.85</v>
      </c>
      <c r="D37" s="37">
        <v>531.29999999999995</v>
      </c>
      <c r="E37" s="37">
        <v>522.59999999999991</v>
      </c>
      <c r="F37" s="37">
        <v>509.34999999999991</v>
      </c>
      <c r="G37" s="37">
        <v>500.64999999999986</v>
      </c>
      <c r="H37" s="37">
        <v>544.54999999999995</v>
      </c>
      <c r="I37" s="37">
        <v>553.25</v>
      </c>
      <c r="J37" s="37">
        <v>566.5</v>
      </c>
      <c r="K37" s="28">
        <v>540</v>
      </c>
      <c r="L37" s="28">
        <v>518.04999999999995</v>
      </c>
      <c r="M37" s="28">
        <v>26.142029999999998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3577.45</v>
      </c>
      <c r="D38" s="37">
        <v>3559.4833333333336</v>
      </c>
      <c r="E38" s="37">
        <v>3483.2666666666673</v>
      </c>
      <c r="F38" s="37">
        <v>3389.0833333333339</v>
      </c>
      <c r="G38" s="37">
        <v>3312.8666666666677</v>
      </c>
      <c r="H38" s="37">
        <v>3653.666666666667</v>
      </c>
      <c r="I38" s="37">
        <v>3729.8833333333332</v>
      </c>
      <c r="J38" s="37">
        <v>3824.0666666666666</v>
      </c>
      <c r="K38" s="28">
        <v>3635.7</v>
      </c>
      <c r="L38" s="28">
        <v>3465.3</v>
      </c>
      <c r="M38" s="28">
        <v>2.7925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683.25</v>
      </c>
      <c r="D39" s="37">
        <v>678.83333333333337</v>
      </c>
      <c r="E39" s="37">
        <v>672.41666666666674</v>
      </c>
      <c r="F39" s="37">
        <v>661.58333333333337</v>
      </c>
      <c r="G39" s="37">
        <v>655.16666666666674</v>
      </c>
      <c r="H39" s="37">
        <v>689.66666666666674</v>
      </c>
      <c r="I39" s="37">
        <v>696.08333333333348</v>
      </c>
      <c r="J39" s="37">
        <v>706.91666666666674</v>
      </c>
      <c r="K39" s="28">
        <v>685.25</v>
      </c>
      <c r="L39" s="28">
        <v>668</v>
      </c>
      <c r="M39" s="28">
        <v>101.14633000000001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3857.35</v>
      </c>
      <c r="D40" s="37">
        <v>3827.1333333333337</v>
      </c>
      <c r="E40" s="37">
        <v>3784.2666666666673</v>
      </c>
      <c r="F40" s="37">
        <v>3711.1833333333338</v>
      </c>
      <c r="G40" s="37">
        <v>3668.3166666666675</v>
      </c>
      <c r="H40" s="37">
        <v>3900.2166666666672</v>
      </c>
      <c r="I40" s="37">
        <v>3943.083333333333</v>
      </c>
      <c r="J40" s="37">
        <v>4016.166666666667</v>
      </c>
      <c r="K40" s="28">
        <v>3870</v>
      </c>
      <c r="L40" s="28">
        <v>3754.05</v>
      </c>
      <c r="M40" s="28">
        <v>4.1982600000000003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5817.8</v>
      </c>
      <c r="D41" s="37">
        <v>5782.2166666666672</v>
      </c>
      <c r="E41" s="37">
        <v>5688.9833333333345</v>
      </c>
      <c r="F41" s="37">
        <v>5560.166666666667</v>
      </c>
      <c r="G41" s="37">
        <v>5466.9333333333343</v>
      </c>
      <c r="H41" s="37">
        <v>5911.0333333333347</v>
      </c>
      <c r="I41" s="37">
        <v>6004.2666666666682</v>
      </c>
      <c r="J41" s="37">
        <v>6133.0833333333348</v>
      </c>
      <c r="K41" s="28">
        <v>5875.45</v>
      </c>
      <c r="L41" s="28">
        <v>5653.4</v>
      </c>
      <c r="M41" s="28">
        <v>12.595459999999999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12477.75</v>
      </c>
      <c r="D42" s="37">
        <v>12375</v>
      </c>
      <c r="E42" s="37">
        <v>12165</v>
      </c>
      <c r="F42" s="37">
        <v>11852.25</v>
      </c>
      <c r="G42" s="37">
        <v>11642.25</v>
      </c>
      <c r="H42" s="37">
        <v>12687.75</v>
      </c>
      <c r="I42" s="37">
        <v>12897.75</v>
      </c>
      <c r="J42" s="37">
        <v>13210.5</v>
      </c>
      <c r="K42" s="28">
        <v>12585</v>
      </c>
      <c r="L42" s="28">
        <v>12062.25</v>
      </c>
      <c r="M42" s="28">
        <v>3.7920400000000001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4904.2</v>
      </c>
      <c r="D43" s="37">
        <v>4906.4000000000005</v>
      </c>
      <c r="E43" s="37">
        <v>4862.8000000000011</v>
      </c>
      <c r="F43" s="37">
        <v>4821.4000000000005</v>
      </c>
      <c r="G43" s="37">
        <v>4777.8000000000011</v>
      </c>
      <c r="H43" s="37">
        <v>4947.8000000000011</v>
      </c>
      <c r="I43" s="37">
        <v>4991.4000000000015</v>
      </c>
      <c r="J43" s="37">
        <v>5032.8000000000011</v>
      </c>
      <c r="K43" s="28">
        <v>4950</v>
      </c>
      <c r="L43" s="28">
        <v>4865</v>
      </c>
      <c r="M43" s="28">
        <v>0.31101000000000001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2199.85</v>
      </c>
      <c r="D44" s="37">
        <v>2187.15</v>
      </c>
      <c r="E44" s="37">
        <v>2162.7000000000003</v>
      </c>
      <c r="F44" s="37">
        <v>2125.5500000000002</v>
      </c>
      <c r="G44" s="37">
        <v>2101.1000000000004</v>
      </c>
      <c r="H44" s="37">
        <v>2224.3000000000002</v>
      </c>
      <c r="I44" s="37">
        <v>2248.75</v>
      </c>
      <c r="J44" s="37">
        <v>2285.9</v>
      </c>
      <c r="K44" s="28">
        <v>2211.6</v>
      </c>
      <c r="L44" s="28">
        <v>2150</v>
      </c>
      <c r="M44" s="28">
        <v>5.2423999999999999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316.35000000000002</v>
      </c>
      <c r="D45" s="37">
        <v>312.06666666666666</v>
      </c>
      <c r="E45" s="37">
        <v>306.13333333333333</v>
      </c>
      <c r="F45" s="37">
        <v>295.91666666666669</v>
      </c>
      <c r="G45" s="37">
        <v>289.98333333333335</v>
      </c>
      <c r="H45" s="37">
        <v>322.2833333333333</v>
      </c>
      <c r="I45" s="37">
        <v>328.21666666666658</v>
      </c>
      <c r="J45" s="37">
        <v>338.43333333333328</v>
      </c>
      <c r="K45" s="28">
        <v>318</v>
      </c>
      <c r="L45" s="28">
        <v>301.85000000000002</v>
      </c>
      <c r="M45" s="28">
        <v>63.531030000000001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98.35</v>
      </c>
      <c r="D46" s="37">
        <v>96.633333333333326</v>
      </c>
      <c r="E46" s="37">
        <v>94.266666666666652</v>
      </c>
      <c r="F46" s="37">
        <v>90.183333333333323</v>
      </c>
      <c r="G46" s="37">
        <v>87.816666666666649</v>
      </c>
      <c r="H46" s="37">
        <v>100.71666666666665</v>
      </c>
      <c r="I46" s="37">
        <v>103.08333333333333</v>
      </c>
      <c r="J46" s="37">
        <v>107.16666666666666</v>
      </c>
      <c r="K46" s="28">
        <v>99</v>
      </c>
      <c r="L46" s="28">
        <v>92.55</v>
      </c>
      <c r="M46" s="28">
        <v>363.41295000000002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45.7</v>
      </c>
      <c r="D47" s="37">
        <v>45.4</v>
      </c>
      <c r="E47" s="37">
        <v>44.55</v>
      </c>
      <c r="F47" s="37">
        <v>43.4</v>
      </c>
      <c r="G47" s="37">
        <v>42.55</v>
      </c>
      <c r="H47" s="37">
        <v>46.55</v>
      </c>
      <c r="I47" s="37">
        <v>47.400000000000006</v>
      </c>
      <c r="J47" s="37">
        <v>48.55</v>
      </c>
      <c r="K47" s="28">
        <v>46.25</v>
      </c>
      <c r="L47" s="28">
        <v>44.25</v>
      </c>
      <c r="M47" s="28">
        <v>35.931930000000001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1770.75</v>
      </c>
      <c r="D48" s="37">
        <v>1742.0833333333333</v>
      </c>
      <c r="E48" s="37">
        <v>1700.1666666666665</v>
      </c>
      <c r="F48" s="37">
        <v>1629.5833333333333</v>
      </c>
      <c r="G48" s="37">
        <v>1587.6666666666665</v>
      </c>
      <c r="H48" s="37">
        <v>1812.6666666666665</v>
      </c>
      <c r="I48" s="37">
        <v>1854.583333333333</v>
      </c>
      <c r="J48" s="37">
        <v>1925.1666666666665</v>
      </c>
      <c r="K48" s="28">
        <v>1784</v>
      </c>
      <c r="L48" s="28">
        <v>1671.5</v>
      </c>
      <c r="M48" s="28">
        <v>9.4137799999999991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568.04999999999995</v>
      </c>
      <c r="D49" s="37">
        <v>562.34999999999991</v>
      </c>
      <c r="E49" s="37">
        <v>549.29999999999984</v>
      </c>
      <c r="F49" s="37">
        <v>530.54999999999995</v>
      </c>
      <c r="G49" s="37">
        <v>517.49999999999989</v>
      </c>
      <c r="H49" s="37">
        <v>581.0999999999998</v>
      </c>
      <c r="I49" s="37">
        <v>594.15</v>
      </c>
      <c r="J49" s="37">
        <v>612.89999999999975</v>
      </c>
      <c r="K49" s="28">
        <v>575.4</v>
      </c>
      <c r="L49" s="28">
        <v>543.6</v>
      </c>
      <c r="M49" s="28">
        <v>15.50372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226</v>
      </c>
      <c r="D50" s="37">
        <v>226.04999999999998</v>
      </c>
      <c r="E50" s="37">
        <v>222.54999999999995</v>
      </c>
      <c r="F50" s="37">
        <v>219.09999999999997</v>
      </c>
      <c r="G50" s="37">
        <v>215.59999999999994</v>
      </c>
      <c r="H50" s="37">
        <v>229.49999999999997</v>
      </c>
      <c r="I50" s="37">
        <v>233.00000000000003</v>
      </c>
      <c r="J50" s="37">
        <v>236.45</v>
      </c>
      <c r="K50" s="28">
        <v>229.55</v>
      </c>
      <c r="L50" s="28">
        <v>222.6</v>
      </c>
      <c r="M50" s="28">
        <v>37.711680000000001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667.1</v>
      </c>
      <c r="D51" s="37">
        <v>665.43333333333339</v>
      </c>
      <c r="E51" s="37">
        <v>654.66666666666674</v>
      </c>
      <c r="F51" s="37">
        <v>642.23333333333335</v>
      </c>
      <c r="G51" s="37">
        <v>631.4666666666667</v>
      </c>
      <c r="H51" s="37">
        <v>677.86666666666679</v>
      </c>
      <c r="I51" s="37">
        <v>688.63333333333344</v>
      </c>
      <c r="J51" s="37">
        <v>701.06666666666683</v>
      </c>
      <c r="K51" s="28">
        <v>676.2</v>
      </c>
      <c r="L51" s="28">
        <v>653</v>
      </c>
      <c r="M51" s="28">
        <v>10.244389999999999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50.2</v>
      </c>
      <c r="D52" s="37">
        <v>49.466666666666669</v>
      </c>
      <c r="E52" s="37">
        <v>48.433333333333337</v>
      </c>
      <c r="F52" s="37">
        <v>46.666666666666671</v>
      </c>
      <c r="G52" s="37">
        <v>45.63333333333334</v>
      </c>
      <c r="H52" s="37">
        <v>51.233333333333334</v>
      </c>
      <c r="I52" s="37">
        <v>52.266666666666666</v>
      </c>
      <c r="J52" s="37">
        <v>54.033333333333331</v>
      </c>
      <c r="K52" s="28">
        <v>50.5</v>
      </c>
      <c r="L52" s="28">
        <v>47.7</v>
      </c>
      <c r="M52" s="28">
        <v>315.16573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324.35000000000002</v>
      </c>
      <c r="D53" s="37">
        <v>320.68333333333334</v>
      </c>
      <c r="E53" s="37">
        <v>315.86666666666667</v>
      </c>
      <c r="F53" s="37">
        <v>307.38333333333333</v>
      </c>
      <c r="G53" s="37">
        <v>302.56666666666666</v>
      </c>
      <c r="H53" s="37">
        <v>329.16666666666669</v>
      </c>
      <c r="I53" s="37">
        <v>333.98333333333341</v>
      </c>
      <c r="J53" s="37">
        <v>342.4666666666667</v>
      </c>
      <c r="K53" s="28">
        <v>325.5</v>
      </c>
      <c r="L53" s="28">
        <v>312.2</v>
      </c>
      <c r="M53" s="28">
        <v>80.306569999999994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693.65</v>
      </c>
      <c r="D54" s="37">
        <v>688.35</v>
      </c>
      <c r="E54" s="37">
        <v>681.2</v>
      </c>
      <c r="F54" s="37">
        <v>668.75</v>
      </c>
      <c r="G54" s="37">
        <v>661.6</v>
      </c>
      <c r="H54" s="37">
        <v>700.80000000000007</v>
      </c>
      <c r="I54" s="37">
        <v>707.94999999999993</v>
      </c>
      <c r="J54" s="37">
        <v>720.40000000000009</v>
      </c>
      <c r="K54" s="28">
        <v>695.5</v>
      </c>
      <c r="L54" s="28">
        <v>675.9</v>
      </c>
      <c r="M54" s="28">
        <v>57.805970000000002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325.39999999999998</v>
      </c>
      <c r="D55" s="37">
        <v>324.63333333333333</v>
      </c>
      <c r="E55" s="37">
        <v>321.76666666666665</v>
      </c>
      <c r="F55" s="37">
        <v>318.13333333333333</v>
      </c>
      <c r="G55" s="37">
        <v>315.26666666666665</v>
      </c>
      <c r="H55" s="37">
        <v>328.26666666666665</v>
      </c>
      <c r="I55" s="37">
        <v>331.13333333333333</v>
      </c>
      <c r="J55" s="37">
        <v>334.76666666666665</v>
      </c>
      <c r="K55" s="28">
        <v>327.5</v>
      </c>
      <c r="L55" s="28">
        <v>321</v>
      </c>
      <c r="M55" s="28">
        <v>18.003150000000002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13864.9</v>
      </c>
      <c r="D56" s="37">
        <v>13781.683333333334</v>
      </c>
      <c r="E56" s="37">
        <v>13563.366666666669</v>
      </c>
      <c r="F56" s="37">
        <v>13261.833333333334</v>
      </c>
      <c r="G56" s="37">
        <v>13043.516666666668</v>
      </c>
      <c r="H56" s="37">
        <v>14083.216666666669</v>
      </c>
      <c r="I56" s="37">
        <v>14301.533333333335</v>
      </c>
      <c r="J56" s="37">
        <v>14603.066666666669</v>
      </c>
      <c r="K56" s="28">
        <v>14000</v>
      </c>
      <c r="L56" s="28">
        <v>13480.15</v>
      </c>
      <c r="M56" s="28">
        <v>0.22958000000000001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3560.95</v>
      </c>
      <c r="D57" s="37">
        <v>3550.7666666666664</v>
      </c>
      <c r="E57" s="37">
        <v>3523.6833333333329</v>
      </c>
      <c r="F57" s="37">
        <v>3486.4166666666665</v>
      </c>
      <c r="G57" s="37">
        <v>3459.333333333333</v>
      </c>
      <c r="H57" s="37">
        <v>3588.0333333333328</v>
      </c>
      <c r="I57" s="37">
        <v>3615.1166666666668</v>
      </c>
      <c r="J57" s="37">
        <v>3652.3833333333328</v>
      </c>
      <c r="K57" s="28">
        <v>3577.85</v>
      </c>
      <c r="L57" s="28">
        <v>3513.5</v>
      </c>
      <c r="M57" s="28">
        <v>5.4526000000000003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604.9</v>
      </c>
      <c r="D58" s="37">
        <v>598.58333333333337</v>
      </c>
      <c r="E58" s="37">
        <v>587.16666666666674</v>
      </c>
      <c r="F58" s="37">
        <v>569.43333333333339</v>
      </c>
      <c r="G58" s="37">
        <v>558.01666666666677</v>
      </c>
      <c r="H58" s="37">
        <v>616.31666666666672</v>
      </c>
      <c r="I58" s="37">
        <v>627.73333333333346</v>
      </c>
      <c r="J58" s="37">
        <v>645.4666666666667</v>
      </c>
      <c r="K58" s="28">
        <v>610</v>
      </c>
      <c r="L58" s="28">
        <v>580.85</v>
      </c>
      <c r="M58" s="28">
        <v>4.6045600000000002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195.8</v>
      </c>
      <c r="D59" s="37">
        <v>192.33333333333334</v>
      </c>
      <c r="E59" s="37">
        <v>187.16666666666669</v>
      </c>
      <c r="F59" s="37">
        <v>178.53333333333333</v>
      </c>
      <c r="G59" s="37">
        <v>173.36666666666667</v>
      </c>
      <c r="H59" s="37">
        <v>200.9666666666667</v>
      </c>
      <c r="I59" s="37">
        <v>206.13333333333338</v>
      </c>
      <c r="J59" s="37">
        <v>214.76666666666671</v>
      </c>
      <c r="K59" s="28">
        <v>197.5</v>
      </c>
      <c r="L59" s="28">
        <v>183.7</v>
      </c>
      <c r="M59" s="28">
        <v>127.23469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105.7</v>
      </c>
      <c r="D60" s="37">
        <v>105.5</v>
      </c>
      <c r="E60" s="37">
        <v>104.4</v>
      </c>
      <c r="F60" s="37">
        <v>103.10000000000001</v>
      </c>
      <c r="G60" s="37">
        <v>102.00000000000001</v>
      </c>
      <c r="H60" s="37">
        <v>106.8</v>
      </c>
      <c r="I60" s="37">
        <v>107.89999999999999</v>
      </c>
      <c r="J60" s="37">
        <v>109.19999999999999</v>
      </c>
      <c r="K60" s="28">
        <v>106.6</v>
      </c>
      <c r="L60" s="28">
        <v>104.2</v>
      </c>
      <c r="M60" s="28">
        <v>3.8694799999999998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638.9</v>
      </c>
      <c r="D61" s="37">
        <v>635.26666666666677</v>
      </c>
      <c r="E61" s="37">
        <v>621.53333333333353</v>
      </c>
      <c r="F61" s="37">
        <v>604.16666666666674</v>
      </c>
      <c r="G61" s="37">
        <v>590.43333333333351</v>
      </c>
      <c r="H61" s="37">
        <v>652.63333333333355</v>
      </c>
      <c r="I61" s="37">
        <v>666.3666666666669</v>
      </c>
      <c r="J61" s="37">
        <v>683.73333333333358</v>
      </c>
      <c r="K61" s="28">
        <v>649</v>
      </c>
      <c r="L61" s="28">
        <v>617.9</v>
      </c>
      <c r="M61" s="28">
        <v>10.861660000000001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964.55</v>
      </c>
      <c r="D62" s="37">
        <v>967.38333333333333</v>
      </c>
      <c r="E62" s="37">
        <v>957.41666666666663</v>
      </c>
      <c r="F62" s="37">
        <v>950.2833333333333</v>
      </c>
      <c r="G62" s="37">
        <v>940.31666666666661</v>
      </c>
      <c r="H62" s="37">
        <v>974.51666666666665</v>
      </c>
      <c r="I62" s="37">
        <v>984.48333333333335</v>
      </c>
      <c r="J62" s="37">
        <v>991.61666666666667</v>
      </c>
      <c r="K62" s="28">
        <v>977.35</v>
      </c>
      <c r="L62" s="28">
        <v>960.25</v>
      </c>
      <c r="M62" s="28">
        <v>16.306139999999999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126.55</v>
      </c>
      <c r="D63" s="37">
        <v>125.28333333333335</v>
      </c>
      <c r="E63" s="37">
        <v>122.91666666666669</v>
      </c>
      <c r="F63" s="37">
        <v>119.28333333333335</v>
      </c>
      <c r="G63" s="37">
        <v>116.91666666666669</v>
      </c>
      <c r="H63" s="37">
        <v>128.91666666666669</v>
      </c>
      <c r="I63" s="37">
        <v>131.28333333333333</v>
      </c>
      <c r="J63" s="37">
        <v>134.91666666666669</v>
      </c>
      <c r="K63" s="28">
        <v>127.65</v>
      </c>
      <c r="L63" s="28">
        <v>121.65</v>
      </c>
      <c r="M63" s="28">
        <v>11.25933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183.25</v>
      </c>
      <c r="D64" s="37">
        <v>182.33333333333334</v>
      </c>
      <c r="E64" s="37">
        <v>178.66666666666669</v>
      </c>
      <c r="F64" s="37">
        <v>174.08333333333334</v>
      </c>
      <c r="G64" s="37">
        <v>170.41666666666669</v>
      </c>
      <c r="H64" s="37">
        <v>186.91666666666669</v>
      </c>
      <c r="I64" s="37">
        <v>190.58333333333337</v>
      </c>
      <c r="J64" s="37">
        <v>195.16666666666669</v>
      </c>
      <c r="K64" s="28">
        <v>186</v>
      </c>
      <c r="L64" s="28">
        <v>177.75</v>
      </c>
      <c r="M64" s="28">
        <v>231.40556000000001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3477.85</v>
      </c>
      <c r="D65" s="37">
        <v>3455.5166666666664</v>
      </c>
      <c r="E65" s="37">
        <v>3375.333333333333</v>
      </c>
      <c r="F65" s="37">
        <v>3272.8166666666666</v>
      </c>
      <c r="G65" s="37">
        <v>3192.6333333333332</v>
      </c>
      <c r="H65" s="37">
        <v>3558.0333333333328</v>
      </c>
      <c r="I65" s="37">
        <v>3638.2166666666662</v>
      </c>
      <c r="J65" s="37">
        <v>3740.7333333333327</v>
      </c>
      <c r="K65" s="28">
        <v>3535.7</v>
      </c>
      <c r="L65" s="28">
        <v>3353</v>
      </c>
      <c r="M65" s="28">
        <v>4.1937699999999998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1609.05</v>
      </c>
      <c r="D66" s="37">
        <v>1590.4166666666667</v>
      </c>
      <c r="E66" s="37">
        <v>1565.3833333333334</v>
      </c>
      <c r="F66" s="37">
        <v>1521.7166666666667</v>
      </c>
      <c r="G66" s="37">
        <v>1496.6833333333334</v>
      </c>
      <c r="H66" s="37">
        <v>1634.0833333333335</v>
      </c>
      <c r="I66" s="37">
        <v>1659.1166666666668</v>
      </c>
      <c r="J66" s="37">
        <v>1702.7833333333335</v>
      </c>
      <c r="K66" s="28">
        <v>1615.45</v>
      </c>
      <c r="L66" s="28">
        <v>1546.75</v>
      </c>
      <c r="M66" s="28">
        <v>6.6257700000000002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643.54999999999995</v>
      </c>
      <c r="D67" s="37">
        <v>637.9666666666667</v>
      </c>
      <c r="E67" s="37">
        <v>628.93333333333339</v>
      </c>
      <c r="F67" s="37">
        <v>614.31666666666672</v>
      </c>
      <c r="G67" s="37">
        <v>605.28333333333342</v>
      </c>
      <c r="H67" s="37">
        <v>652.58333333333337</v>
      </c>
      <c r="I67" s="37">
        <v>661.61666666666667</v>
      </c>
      <c r="J67" s="37">
        <v>676.23333333333335</v>
      </c>
      <c r="K67" s="28">
        <v>647</v>
      </c>
      <c r="L67" s="28">
        <v>623.35</v>
      </c>
      <c r="M67" s="28">
        <v>49.921909999999997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919.75</v>
      </c>
      <c r="D68" s="37">
        <v>908.98333333333323</v>
      </c>
      <c r="E68" s="37">
        <v>893.36666666666645</v>
      </c>
      <c r="F68" s="37">
        <v>866.98333333333323</v>
      </c>
      <c r="G68" s="37">
        <v>851.36666666666645</v>
      </c>
      <c r="H68" s="37">
        <v>935.36666666666645</v>
      </c>
      <c r="I68" s="37">
        <v>950.98333333333323</v>
      </c>
      <c r="J68" s="37">
        <v>977.36666666666645</v>
      </c>
      <c r="K68" s="28">
        <v>924.6</v>
      </c>
      <c r="L68" s="28">
        <v>882.6</v>
      </c>
      <c r="M68" s="28">
        <v>9.7083999999999993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330.35</v>
      </c>
      <c r="D69" s="37">
        <v>328.55</v>
      </c>
      <c r="E69" s="37">
        <v>325.3</v>
      </c>
      <c r="F69" s="37">
        <v>320.25</v>
      </c>
      <c r="G69" s="37">
        <v>317</v>
      </c>
      <c r="H69" s="37">
        <v>333.6</v>
      </c>
      <c r="I69" s="37">
        <v>336.85</v>
      </c>
      <c r="J69" s="37">
        <v>341.90000000000003</v>
      </c>
      <c r="K69" s="28">
        <v>331.8</v>
      </c>
      <c r="L69" s="28">
        <v>323.5</v>
      </c>
      <c r="M69" s="28">
        <v>6.9289899999999998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1028.25</v>
      </c>
      <c r="D70" s="37">
        <v>1017.1666666666666</v>
      </c>
      <c r="E70" s="37">
        <v>1002.3333333333333</v>
      </c>
      <c r="F70" s="37">
        <v>976.41666666666663</v>
      </c>
      <c r="G70" s="37">
        <v>961.58333333333326</v>
      </c>
      <c r="H70" s="37">
        <v>1043.0833333333333</v>
      </c>
      <c r="I70" s="37">
        <v>1057.9166666666665</v>
      </c>
      <c r="J70" s="37">
        <v>1083.8333333333333</v>
      </c>
      <c r="K70" s="28">
        <v>1032</v>
      </c>
      <c r="L70" s="28">
        <v>991.25</v>
      </c>
      <c r="M70" s="28">
        <v>3.1848900000000002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319.85000000000002</v>
      </c>
      <c r="D71" s="37">
        <v>317.11666666666662</v>
      </c>
      <c r="E71" s="37">
        <v>305.03333333333325</v>
      </c>
      <c r="F71" s="37">
        <v>290.21666666666664</v>
      </c>
      <c r="G71" s="37">
        <v>278.13333333333327</v>
      </c>
      <c r="H71" s="37">
        <v>331.93333333333322</v>
      </c>
      <c r="I71" s="37">
        <v>344.01666666666659</v>
      </c>
      <c r="J71" s="37">
        <v>358.8333333333332</v>
      </c>
      <c r="K71" s="28">
        <v>329.2</v>
      </c>
      <c r="L71" s="28">
        <v>302.3</v>
      </c>
      <c r="M71" s="28">
        <v>80.373000000000005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497.85</v>
      </c>
      <c r="D72" s="37">
        <v>495.88333333333338</v>
      </c>
      <c r="E72" s="37">
        <v>490.26666666666677</v>
      </c>
      <c r="F72" s="37">
        <v>482.68333333333339</v>
      </c>
      <c r="G72" s="37">
        <v>477.06666666666678</v>
      </c>
      <c r="H72" s="37">
        <v>503.46666666666675</v>
      </c>
      <c r="I72" s="37">
        <v>509.08333333333343</v>
      </c>
      <c r="J72" s="37">
        <v>516.66666666666674</v>
      </c>
      <c r="K72" s="28">
        <v>501.5</v>
      </c>
      <c r="L72" s="28">
        <v>488.3</v>
      </c>
      <c r="M72" s="28">
        <v>20.70365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1334.25</v>
      </c>
      <c r="D73" s="37">
        <v>1309.7666666666667</v>
      </c>
      <c r="E73" s="37">
        <v>1278.0833333333333</v>
      </c>
      <c r="F73" s="37">
        <v>1221.9166666666665</v>
      </c>
      <c r="G73" s="37">
        <v>1190.2333333333331</v>
      </c>
      <c r="H73" s="37">
        <v>1365.9333333333334</v>
      </c>
      <c r="I73" s="37">
        <v>1397.6166666666668</v>
      </c>
      <c r="J73" s="37">
        <v>1453.7833333333335</v>
      </c>
      <c r="K73" s="28">
        <v>1341.45</v>
      </c>
      <c r="L73" s="28">
        <v>1253.5999999999999</v>
      </c>
      <c r="M73" s="28">
        <v>1.6793400000000001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1843.75</v>
      </c>
      <c r="D74" s="37">
        <v>1833.25</v>
      </c>
      <c r="E74" s="37">
        <v>1791.5</v>
      </c>
      <c r="F74" s="37">
        <v>1739.25</v>
      </c>
      <c r="G74" s="37">
        <v>1697.5</v>
      </c>
      <c r="H74" s="37">
        <v>1885.5</v>
      </c>
      <c r="I74" s="37">
        <v>1927.25</v>
      </c>
      <c r="J74" s="37">
        <v>1979.5</v>
      </c>
      <c r="K74" s="28">
        <v>1875</v>
      </c>
      <c r="L74" s="28">
        <v>1781</v>
      </c>
      <c r="M74" s="28">
        <v>8.1776300000000006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55</v>
      </c>
      <c r="D75" s="37">
        <v>54.366666666666667</v>
      </c>
      <c r="E75" s="37">
        <v>52.733333333333334</v>
      </c>
      <c r="F75" s="37">
        <v>50.466666666666669</v>
      </c>
      <c r="G75" s="37">
        <v>48.833333333333336</v>
      </c>
      <c r="H75" s="37">
        <v>56.633333333333333</v>
      </c>
      <c r="I75" s="37">
        <v>58.266666666666673</v>
      </c>
      <c r="J75" s="37">
        <v>60.533333333333331</v>
      </c>
      <c r="K75" s="28">
        <v>56</v>
      </c>
      <c r="L75" s="28">
        <v>52.1</v>
      </c>
      <c r="M75" s="28">
        <v>39.307650000000002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3448.7</v>
      </c>
      <c r="D76" s="37">
        <v>3460.6999999999994</v>
      </c>
      <c r="E76" s="37">
        <v>3353.5499999999988</v>
      </c>
      <c r="F76" s="37">
        <v>3258.3999999999996</v>
      </c>
      <c r="G76" s="37">
        <v>3151.2499999999991</v>
      </c>
      <c r="H76" s="37">
        <v>3555.8499999999985</v>
      </c>
      <c r="I76" s="37">
        <v>3662.9999999999991</v>
      </c>
      <c r="J76" s="37">
        <v>3758.1499999999983</v>
      </c>
      <c r="K76" s="28">
        <v>3567.85</v>
      </c>
      <c r="L76" s="28">
        <v>3365.55</v>
      </c>
      <c r="M76" s="28">
        <v>24.36609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3364.65</v>
      </c>
      <c r="D77" s="37">
        <v>3343.9</v>
      </c>
      <c r="E77" s="37">
        <v>3288.8</v>
      </c>
      <c r="F77" s="37">
        <v>3212.9500000000003</v>
      </c>
      <c r="G77" s="37">
        <v>3157.8500000000004</v>
      </c>
      <c r="H77" s="37">
        <v>3419.75</v>
      </c>
      <c r="I77" s="37">
        <v>3474.8499999999995</v>
      </c>
      <c r="J77" s="37">
        <v>3550.7</v>
      </c>
      <c r="K77" s="28">
        <v>3399</v>
      </c>
      <c r="L77" s="28">
        <v>3268.05</v>
      </c>
      <c r="M77" s="28">
        <v>2.39255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2010.2</v>
      </c>
      <c r="D78" s="37">
        <v>1968.5</v>
      </c>
      <c r="E78" s="37">
        <v>1847.25</v>
      </c>
      <c r="F78" s="37">
        <v>1684.3</v>
      </c>
      <c r="G78" s="37">
        <v>1563.05</v>
      </c>
      <c r="H78" s="37">
        <v>2131.4499999999998</v>
      </c>
      <c r="I78" s="37">
        <v>2252.6999999999998</v>
      </c>
      <c r="J78" s="37">
        <v>2415.65</v>
      </c>
      <c r="K78" s="28">
        <v>2089.75</v>
      </c>
      <c r="L78" s="28">
        <v>1805.55</v>
      </c>
      <c r="M78" s="28">
        <v>11.676030000000001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4304.1499999999996</v>
      </c>
      <c r="D79" s="37">
        <v>4314.2666666666664</v>
      </c>
      <c r="E79" s="37">
        <v>4279.5333333333328</v>
      </c>
      <c r="F79" s="37">
        <v>4254.9166666666661</v>
      </c>
      <c r="G79" s="37">
        <v>4220.1833333333325</v>
      </c>
      <c r="H79" s="37">
        <v>4338.8833333333332</v>
      </c>
      <c r="I79" s="37">
        <v>4373.6166666666668</v>
      </c>
      <c r="J79" s="37">
        <v>4398.2333333333336</v>
      </c>
      <c r="K79" s="28">
        <v>4349</v>
      </c>
      <c r="L79" s="28">
        <v>4289.6499999999996</v>
      </c>
      <c r="M79" s="28">
        <v>4.2907200000000003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2725.1</v>
      </c>
      <c r="D80" s="37">
        <v>2709.3166666666666</v>
      </c>
      <c r="E80" s="37">
        <v>2679.7333333333331</v>
      </c>
      <c r="F80" s="37">
        <v>2634.3666666666663</v>
      </c>
      <c r="G80" s="37">
        <v>2604.7833333333328</v>
      </c>
      <c r="H80" s="37">
        <v>2754.6833333333334</v>
      </c>
      <c r="I80" s="37">
        <v>2784.2666666666673</v>
      </c>
      <c r="J80" s="37">
        <v>2829.6333333333337</v>
      </c>
      <c r="K80" s="28">
        <v>2738.9</v>
      </c>
      <c r="L80" s="28">
        <v>2663.95</v>
      </c>
      <c r="M80" s="28">
        <v>8.5440500000000004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405.65</v>
      </c>
      <c r="D81" s="37">
        <v>406.88333333333327</v>
      </c>
      <c r="E81" s="37">
        <v>402.56666666666655</v>
      </c>
      <c r="F81" s="37">
        <v>399.48333333333329</v>
      </c>
      <c r="G81" s="37">
        <v>395.16666666666657</v>
      </c>
      <c r="H81" s="37">
        <v>409.96666666666653</v>
      </c>
      <c r="I81" s="37">
        <v>414.28333333333325</v>
      </c>
      <c r="J81" s="37">
        <v>417.3666666666665</v>
      </c>
      <c r="K81" s="28">
        <v>411.2</v>
      </c>
      <c r="L81" s="28">
        <v>403.8</v>
      </c>
      <c r="M81" s="28">
        <v>5.8277400000000004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1249.8</v>
      </c>
      <c r="D82" s="37">
        <v>1239.95</v>
      </c>
      <c r="E82" s="37">
        <v>1206.95</v>
      </c>
      <c r="F82" s="37">
        <v>1164.0999999999999</v>
      </c>
      <c r="G82" s="37">
        <v>1131.0999999999999</v>
      </c>
      <c r="H82" s="37">
        <v>1282.8000000000002</v>
      </c>
      <c r="I82" s="37">
        <v>1315.8000000000002</v>
      </c>
      <c r="J82" s="37">
        <v>1358.6500000000003</v>
      </c>
      <c r="K82" s="28">
        <v>1272.95</v>
      </c>
      <c r="L82" s="28">
        <v>1197.0999999999999</v>
      </c>
      <c r="M82" s="28">
        <v>1.04152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1609.4</v>
      </c>
      <c r="D83" s="37">
        <v>1595.8</v>
      </c>
      <c r="E83" s="37">
        <v>1577.6</v>
      </c>
      <c r="F83" s="37">
        <v>1545.8</v>
      </c>
      <c r="G83" s="37">
        <v>1527.6</v>
      </c>
      <c r="H83" s="37">
        <v>1627.6</v>
      </c>
      <c r="I83" s="37">
        <v>1645.8000000000002</v>
      </c>
      <c r="J83" s="37">
        <v>1677.6</v>
      </c>
      <c r="K83" s="28">
        <v>1614</v>
      </c>
      <c r="L83" s="28">
        <v>1564</v>
      </c>
      <c r="M83" s="28">
        <v>2.7624399999999998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142.6</v>
      </c>
      <c r="D84" s="37">
        <v>140.41666666666666</v>
      </c>
      <c r="E84" s="37">
        <v>137.58333333333331</v>
      </c>
      <c r="F84" s="37">
        <v>132.56666666666666</v>
      </c>
      <c r="G84" s="37">
        <v>129.73333333333332</v>
      </c>
      <c r="H84" s="37">
        <v>145.43333333333331</v>
      </c>
      <c r="I84" s="37">
        <v>148.26666666666662</v>
      </c>
      <c r="J84" s="37">
        <v>153.2833333333333</v>
      </c>
      <c r="K84" s="28">
        <v>143.25</v>
      </c>
      <c r="L84" s="28">
        <v>135.4</v>
      </c>
      <c r="M84" s="28">
        <v>38.8947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85.05</v>
      </c>
      <c r="D85" s="37">
        <v>84.350000000000009</v>
      </c>
      <c r="E85" s="37">
        <v>83.200000000000017</v>
      </c>
      <c r="F85" s="37">
        <v>81.350000000000009</v>
      </c>
      <c r="G85" s="37">
        <v>80.200000000000017</v>
      </c>
      <c r="H85" s="37">
        <v>86.200000000000017</v>
      </c>
      <c r="I85" s="37">
        <v>87.350000000000023</v>
      </c>
      <c r="J85" s="37">
        <v>89.200000000000017</v>
      </c>
      <c r="K85" s="28">
        <v>85.5</v>
      </c>
      <c r="L85" s="28">
        <v>82.5</v>
      </c>
      <c r="M85" s="28">
        <v>116.61808000000001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238.15</v>
      </c>
      <c r="D86" s="37">
        <v>237.88333333333335</v>
      </c>
      <c r="E86" s="37">
        <v>233.81666666666672</v>
      </c>
      <c r="F86" s="37">
        <v>229.48333333333338</v>
      </c>
      <c r="G86" s="37">
        <v>225.41666666666674</v>
      </c>
      <c r="H86" s="37">
        <v>242.2166666666667</v>
      </c>
      <c r="I86" s="37">
        <v>246.28333333333336</v>
      </c>
      <c r="J86" s="37">
        <v>250.61666666666667</v>
      </c>
      <c r="K86" s="28">
        <v>241.95</v>
      </c>
      <c r="L86" s="28">
        <v>233.55</v>
      </c>
      <c r="M86" s="28">
        <v>12.717879999999999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151.19999999999999</v>
      </c>
      <c r="D87" s="37">
        <v>150.93333333333334</v>
      </c>
      <c r="E87" s="37">
        <v>148.46666666666667</v>
      </c>
      <c r="F87" s="37">
        <v>145.73333333333332</v>
      </c>
      <c r="G87" s="37">
        <v>143.26666666666665</v>
      </c>
      <c r="H87" s="37">
        <v>153.66666666666669</v>
      </c>
      <c r="I87" s="37">
        <v>156.13333333333338</v>
      </c>
      <c r="J87" s="37">
        <v>158.8666666666667</v>
      </c>
      <c r="K87" s="28">
        <v>153.4</v>
      </c>
      <c r="L87" s="28">
        <v>148.19999999999999</v>
      </c>
      <c r="M87" s="28">
        <v>79.461079999999995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36.9</v>
      </c>
      <c r="D88" s="37">
        <v>36.6</v>
      </c>
      <c r="E88" s="37">
        <v>35.75</v>
      </c>
      <c r="F88" s="37">
        <v>34.6</v>
      </c>
      <c r="G88" s="37">
        <v>33.75</v>
      </c>
      <c r="H88" s="37">
        <v>37.75</v>
      </c>
      <c r="I88" s="37">
        <v>38.600000000000009</v>
      </c>
      <c r="J88" s="37">
        <v>39.75</v>
      </c>
      <c r="K88" s="28">
        <v>37.450000000000003</v>
      </c>
      <c r="L88" s="28">
        <v>35.450000000000003</v>
      </c>
      <c r="M88" s="28">
        <v>68.906679999999994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2852</v>
      </c>
      <c r="D89" s="37">
        <v>2820.6166666666668</v>
      </c>
      <c r="E89" s="37">
        <v>2776.9833333333336</v>
      </c>
      <c r="F89" s="37">
        <v>2701.9666666666667</v>
      </c>
      <c r="G89" s="37">
        <v>2658.3333333333335</v>
      </c>
      <c r="H89" s="37">
        <v>2895.6333333333337</v>
      </c>
      <c r="I89" s="37">
        <v>2939.2666666666669</v>
      </c>
      <c r="J89" s="37">
        <v>3014.2833333333338</v>
      </c>
      <c r="K89" s="28">
        <v>2864.25</v>
      </c>
      <c r="L89" s="28">
        <v>2745.6</v>
      </c>
      <c r="M89" s="28">
        <v>1.5309600000000001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393.65</v>
      </c>
      <c r="D90" s="37">
        <v>388.90000000000003</v>
      </c>
      <c r="E90" s="37">
        <v>382.80000000000007</v>
      </c>
      <c r="F90" s="37">
        <v>371.95000000000005</v>
      </c>
      <c r="G90" s="37">
        <v>365.85000000000008</v>
      </c>
      <c r="H90" s="37">
        <v>399.75000000000006</v>
      </c>
      <c r="I90" s="37">
        <v>405.85000000000008</v>
      </c>
      <c r="J90" s="37">
        <v>416.70000000000005</v>
      </c>
      <c r="K90" s="28">
        <v>395</v>
      </c>
      <c r="L90" s="28">
        <v>378.05</v>
      </c>
      <c r="M90" s="28">
        <v>4.0685099999999998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779.95</v>
      </c>
      <c r="D91" s="37">
        <v>770.93333333333339</v>
      </c>
      <c r="E91" s="37">
        <v>759.01666666666677</v>
      </c>
      <c r="F91" s="37">
        <v>738.08333333333337</v>
      </c>
      <c r="G91" s="37">
        <v>726.16666666666674</v>
      </c>
      <c r="H91" s="37">
        <v>791.86666666666679</v>
      </c>
      <c r="I91" s="37">
        <v>803.7833333333333</v>
      </c>
      <c r="J91" s="37">
        <v>824.71666666666681</v>
      </c>
      <c r="K91" s="28">
        <v>782.85</v>
      </c>
      <c r="L91" s="28">
        <v>750</v>
      </c>
      <c r="M91" s="28">
        <v>17.471440000000001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439.1</v>
      </c>
      <c r="D92" s="37">
        <v>436.56666666666666</v>
      </c>
      <c r="E92" s="37">
        <v>428.73333333333335</v>
      </c>
      <c r="F92" s="37">
        <v>418.36666666666667</v>
      </c>
      <c r="G92" s="37">
        <v>410.53333333333336</v>
      </c>
      <c r="H92" s="37">
        <v>446.93333333333334</v>
      </c>
      <c r="I92" s="37">
        <v>454.76666666666671</v>
      </c>
      <c r="J92" s="37">
        <v>465.13333333333333</v>
      </c>
      <c r="K92" s="28">
        <v>444.4</v>
      </c>
      <c r="L92" s="28">
        <v>426.2</v>
      </c>
      <c r="M92" s="28">
        <v>0.5081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1289.1500000000001</v>
      </c>
      <c r="D93" s="37">
        <v>1271.9000000000001</v>
      </c>
      <c r="E93" s="37">
        <v>1246.3500000000001</v>
      </c>
      <c r="F93" s="37">
        <v>1203.55</v>
      </c>
      <c r="G93" s="37">
        <v>1178</v>
      </c>
      <c r="H93" s="37">
        <v>1314.7000000000003</v>
      </c>
      <c r="I93" s="37">
        <v>1340.2500000000005</v>
      </c>
      <c r="J93" s="37">
        <v>1383.0500000000004</v>
      </c>
      <c r="K93" s="28">
        <v>1297.45</v>
      </c>
      <c r="L93" s="28">
        <v>1229.0999999999999</v>
      </c>
      <c r="M93" s="28">
        <v>8.7276900000000008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1392.55</v>
      </c>
      <c r="D94" s="37">
        <v>1377.8833333333332</v>
      </c>
      <c r="E94" s="37">
        <v>1354.9166666666665</v>
      </c>
      <c r="F94" s="37">
        <v>1317.2833333333333</v>
      </c>
      <c r="G94" s="37">
        <v>1294.3166666666666</v>
      </c>
      <c r="H94" s="37">
        <v>1415.5166666666664</v>
      </c>
      <c r="I94" s="37">
        <v>1438.4833333333331</v>
      </c>
      <c r="J94" s="37">
        <v>1476.1166666666663</v>
      </c>
      <c r="K94" s="28">
        <v>1400.85</v>
      </c>
      <c r="L94" s="28">
        <v>1340.25</v>
      </c>
      <c r="M94" s="28">
        <v>15.565910000000001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541.5</v>
      </c>
      <c r="D95" s="37">
        <v>540.76666666666665</v>
      </c>
      <c r="E95" s="37">
        <v>536.73333333333335</v>
      </c>
      <c r="F95" s="37">
        <v>531.9666666666667</v>
      </c>
      <c r="G95" s="37">
        <v>527.93333333333339</v>
      </c>
      <c r="H95" s="37">
        <v>545.5333333333333</v>
      </c>
      <c r="I95" s="37">
        <v>549.56666666666661</v>
      </c>
      <c r="J95" s="37">
        <v>554.33333333333326</v>
      </c>
      <c r="K95" s="28">
        <v>544.79999999999995</v>
      </c>
      <c r="L95" s="28">
        <v>536</v>
      </c>
      <c r="M95" s="28">
        <v>9.2128099999999993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261.45</v>
      </c>
      <c r="D96" s="37">
        <v>259.81666666666666</v>
      </c>
      <c r="E96" s="37">
        <v>254.63333333333333</v>
      </c>
      <c r="F96" s="37">
        <v>247.81666666666666</v>
      </c>
      <c r="G96" s="37">
        <v>242.63333333333333</v>
      </c>
      <c r="H96" s="37">
        <v>266.63333333333333</v>
      </c>
      <c r="I96" s="37">
        <v>271.81666666666661</v>
      </c>
      <c r="J96" s="37">
        <v>278.63333333333333</v>
      </c>
      <c r="K96" s="28">
        <v>265</v>
      </c>
      <c r="L96" s="28">
        <v>253</v>
      </c>
      <c r="M96" s="28">
        <v>5.9923099999999998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980.7</v>
      </c>
      <c r="D97" s="37">
        <v>978.58333333333337</v>
      </c>
      <c r="E97" s="37">
        <v>971.16666666666674</v>
      </c>
      <c r="F97" s="37">
        <v>961.63333333333333</v>
      </c>
      <c r="G97" s="37">
        <v>954.2166666666667</v>
      </c>
      <c r="H97" s="37">
        <v>988.11666666666679</v>
      </c>
      <c r="I97" s="37">
        <v>995.53333333333353</v>
      </c>
      <c r="J97" s="37">
        <v>1005.0666666666668</v>
      </c>
      <c r="K97" s="28">
        <v>986</v>
      </c>
      <c r="L97" s="28">
        <v>969.05</v>
      </c>
      <c r="M97" s="28">
        <v>42.780589999999997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1738.15</v>
      </c>
      <c r="D98" s="37">
        <v>1724.2333333333333</v>
      </c>
      <c r="E98" s="37">
        <v>1704.8666666666668</v>
      </c>
      <c r="F98" s="37">
        <v>1671.5833333333335</v>
      </c>
      <c r="G98" s="37">
        <v>1652.2166666666669</v>
      </c>
      <c r="H98" s="37">
        <v>1757.5166666666667</v>
      </c>
      <c r="I98" s="37">
        <v>1776.883333333333</v>
      </c>
      <c r="J98" s="37">
        <v>1810.1666666666665</v>
      </c>
      <c r="K98" s="28">
        <v>1743.6</v>
      </c>
      <c r="L98" s="28">
        <v>1690.95</v>
      </c>
      <c r="M98" s="28">
        <v>7.1926800000000002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1366.7</v>
      </c>
      <c r="D99" s="37">
        <v>1359.2333333333333</v>
      </c>
      <c r="E99" s="37">
        <v>1347.4666666666667</v>
      </c>
      <c r="F99" s="37">
        <v>1328.2333333333333</v>
      </c>
      <c r="G99" s="37">
        <v>1316.4666666666667</v>
      </c>
      <c r="H99" s="37">
        <v>1378.4666666666667</v>
      </c>
      <c r="I99" s="37">
        <v>1390.2333333333336</v>
      </c>
      <c r="J99" s="37">
        <v>1409.4666666666667</v>
      </c>
      <c r="K99" s="28">
        <v>1371</v>
      </c>
      <c r="L99" s="28">
        <v>1340</v>
      </c>
      <c r="M99" s="28">
        <v>134.96214000000001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578.04999999999995</v>
      </c>
      <c r="D100" s="37">
        <v>574.06666666666661</v>
      </c>
      <c r="E100" s="37">
        <v>567.13333333333321</v>
      </c>
      <c r="F100" s="37">
        <v>556.21666666666658</v>
      </c>
      <c r="G100" s="37">
        <v>549.28333333333319</v>
      </c>
      <c r="H100" s="37">
        <v>584.98333333333323</v>
      </c>
      <c r="I100" s="37">
        <v>591.91666666666663</v>
      </c>
      <c r="J100" s="37">
        <v>602.83333333333326</v>
      </c>
      <c r="K100" s="28">
        <v>581</v>
      </c>
      <c r="L100" s="28">
        <v>563.15</v>
      </c>
      <c r="M100" s="28">
        <v>34.449550000000002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1172.75</v>
      </c>
      <c r="D101" s="37">
        <v>1193.1833333333334</v>
      </c>
      <c r="E101" s="37">
        <v>1145.3666666666668</v>
      </c>
      <c r="F101" s="37">
        <v>1117.9833333333333</v>
      </c>
      <c r="G101" s="37">
        <v>1070.1666666666667</v>
      </c>
      <c r="H101" s="37">
        <v>1220.5666666666668</v>
      </c>
      <c r="I101" s="37">
        <v>1268.3833333333334</v>
      </c>
      <c r="J101" s="37">
        <v>1295.7666666666669</v>
      </c>
      <c r="K101" s="28">
        <v>1241</v>
      </c>
      <c r="L101" s="28">
        <v>1165.8</v>
      </c>
      <c r="M101" s="28">
        <v>13.75381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2636.45</v>
      </c>
      <c r="D102" s="37">
        <v>2619.6</v>
      </c>
      <c r="E102" s="37">
        <v>2591.85</v>
      </c>
      <c r="F102" s="37">
        <v>2547.25</v>
      </c>
      <c r="G102" s="37">
        <v>2519.5</v>
      </c>
      <c r="H102" s="37">
        <v>2664.2</v>
      </c>
      <c r="I102" s="37">
        <v>2691.95</v>
      </c>
      <c r="J102" s="37">
        <v>2736.5499999999997</v>
      </c>
      <c r="K102" s="28">
        <v>2647.35</v>
      </c>
      <c r="L102" s="28">
        <v>2575</v>
      </c>
      <c r="M102" s="28">
        <v>3.6281300000000001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407.85</v>
      </c>
      <c r="D103" s="37">
        <v>403.65000000000003</v>
      </c>
      <c r="E103" s="37">
        <v>396.80000000000007</v>
      </c>
      <c r="F103" s="37">
        <v>385.75000000000006</v>
      </c>
      <c r="G103" s="37">
        <v>378.90000000000009</v>
      </c>
      <c r="H103" s="37">
        <v>414.70000000000005</v>
      </c>
      <c r="I103" s="37">
        <v>421.55000000000007</v>
      </c>
      <c r="J103" s="37">
        <v>432.6</v>
      </c>
      <c r="K103" s="28">
        <v>410.5</v>
      </c>
      <c r="L103" s="28">
        <v>392.6</v>
      </c>
      <c r="M103" s="28">
        <v>133.91224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1763</v>
      </c>
      <c r="D104" s="37">
        <v>1747.9333333333334</v>
      </c>
      <c r="E104" s="37">
        <v>1720.8666666666668</v>
      </c>
      <c r="F104" s="37">
        <v>1678.7333333333333</v>
      </c>
      <c r="G104" s="37">
        <v>1651.6666666666667</v>
      </c>
      <c r="H104" s="37">
        <v>1790.0666666666668</v>
      </c>
      <c r="I104" s="37">
        <v>1817.1333333333334</v>
      </c>
      <c r="J104" s="37">
        <v>1859.2666666666669</v>
      </c>
      <c r="K104" s="28">
        <v>1775</v>
      </c>
      <c r="L104" s="28">
        <v>1705.8</v>
      </c>
      <c r="M104" s="28">
        <v>7.6678100000000002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96.3</v>
      </c>
      <c r="D105" s="37">
        <v>94.75</v>
      </c>
      <c r="E105" s="37">
        <v>92.6</v>
      </c>
      <c r="F105" s="37">
        <v>88.899999999999991</v>
      </c>
      <c r="G105" s="37">
        <v>86.749999999999986</v>
      </c>
      <c r="H105" s="37">
        <v>98.45</v>
      </c>
      <c r="I105" s="37">
        <v>100.60000000000001</v>
      </c>
      <c r="J105" s="37">
        <v>104.30000000000001</v>
      </c>
      <c r="K105" s="28">
        <v>96.9</v>
      </c>
      <c r="L105" s="28">
        <v>91.05</v>
      </c>
      <c r="M105" s="28">
        <v>54.041730000000001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234.5</v>
      </c>
      <c r="D106" s="37">
        <v>232.18333333333331</v>
      </c>
      <c r="E106" s="37">
        <v>228.11666666666662</v>
      </c>
      <c r="F106" s="37">
        <v>221.73333333333332</v>
      </c>
      <c r="G106" s="37">
        <v>217.66666666666663</v>
      </c>
      <c r="H106" s="37">
        <v>238.56666666666661</v>
      </c>
      <c r="I106" s="37">
        <v>242.63333333333327</v>
      </c>
      <c r="J106" s="37">
        <v>249.01666666666659</v>
      </c>
      <c r="K106" s="28">
        <v>236.25</v>
      </c>
      <c r="L106" s="28">
        <v>225.8</v>
      </c>
      <c r="M106" s="28">
        <v>54.753909999999998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2280.1999999999998</v>
      </c>
      <c r="D107" s="37">
        <v>2278.0666666666666</v>
      </c>
      <c r="E107" s="37">
        <v>2260.1333333333332</v>
      </c>
      <c r="F107" s="37">
        <v>2240.0666666666666</v>
      </c>
      <c r="G107" s="37">
        <v>2222.1333333333332</v>
      </c>
      <c r="H107" s="37">
        <v>2298.1333333333332</v>
      </c>
      <c r="I107" s="37">
        <v>2316.0666666666666</v>
      </c>
      <c r="J107" s="37">
        <v>2336.1333333333332</v>
      </c>
      <c r="K107" s="28">
        <v>2296</v>
      </c>
      <c r="L107" s="28">
        <v>2258</v>
      </c>
      <c r="M107" s="28">
        <v>22.99127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299.2</v>
      </c>
      <c r="D108" s="37">
        <v>303.10000000000002</v>
      </c>
      <c r="E108" s="37">
        <v>291.20000000000005</v>
      </c>
      <c r="F108" s="37">
        <v>283.20000000000005</v>
      </c>
      <c r="G108" s="37">
        <v>271.30000000000007</v>
      </c>
      <c r="H108" s="37">
        <v>311.10000000000002</v>
      </c>
      <c r="I108" s="37">
        <v>323</v>
      </c>
      <c r="J108" s="37">
        <v>331</v>
      </c>
      <c r="K108" s="28">
        <v>315</v>
      </c>
      <c r="L108" s="28">
        <v>295.10000000000002</v>
      </c>
      <c r="M108" s="28">
        <v>17.526409999999998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2287.75</v>
      </c>
      <c r="D109" s="37">
        <v>2277.1333333333332</v>
      </c>
      <c r="E109" s="37">
        <v>2252.6166666666663</v>
      </c>
      <c r="F109" s="37">
        <v>2217.4833333333331</v>
      </c>
      <c r="G109" s="37">
        <v>2192.9666666666662</v>
      </c>
      <c r="H109" s="37">
        <v>2312.2666666666664</v>
      </c>
      <c r="I109" s="37">
        <v>2336.7833333333328</v>
      </c>
      <c r="J109" s="37">
        <v>2371.9166666666665</v>
      </c>
      <c r="K109" s="28">
        <v>2301.65</v>
      </c>
      <c r="L109" s="28">
        <v>2242</v>
      </c>
      <c r="M109" s="28">
        <v>59.405239999999999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728.5</v>
      </c>
      <c r="D110" s="37">
        <v>725.65</v>
      </c>
      <c r="E110" s="37">
        <v>718.3</v>
      </c>
      <c r="F110" s="37">
        <v>708.1</v>
      </c>
      <c r="G110" s="37">
        <v>700.75</v>
      </c>
      <c r="H110" s="37">
        <v>735.84999999999991</v>
      </c>
      <c r="I110" s="37">
        <v>743.2</v>
      </c>
      <c r="J110" s="37">
        <v>753.39999999999986</v>
      </c>
      <c r="K110" s="28">
        <v>733</v>
      </c>
      <c r="L110" s="28">
        <v>715.45</v>
      </c>
      <c r="M110" s="28">
        <v>140.28733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1267.8</v>
      </c>
      <c r="D111" s="37">
        <v>1263.7</v>
      </c>
      <c r="E111" s="37">
        <v>1252.4000000000001</v>
      </c>
      <c r="F111" s="37">
        <v>1237</v>
      </c>
      <c r="G111" s="37">
        <v>1225.7</v>
      </c>
      <c r="H111" s="37">
        <v>1279.1000000000001</v>
      </c>
      <c r="I111" s="37">
        <v>1290.3999999999999</v>
      </c>
      <c r="J111" s="37">
        <v>1305.8000000000002</v>
      </c>
      <c r="K111" s="28">
        <v>1275</v>
      </c>
      <c r="L111" s="28">
        <v>1248.3</v>
      </c>
      <c r="M111" s="28">
        <v>4.9037100000000002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528.9</v>
      </c>
      <c r="D112" s="37">
        <v>523.48333333333323</v>
      </c>
      <c r="E112" s="37">
        <v>513.06666666666649</v>
      </c>
      <c r="F112" s="37">
        <v>497.23333333333323</v>
      </c>
      <c r="G112" s="37">
        <v>486.81666666666649</v>
      </c>
      <c r="H112" s="37">
        <v>539.31666666666649</v>
      </c>
      <c r="I112" s="37">
        <v>549.73333333333323</v>
      </c>
      <c r="J112" s="37">
        <v>565.56666666666649</v>
      </c>
      <c r="K112" s="28">
        <v>533.9</v>
      </c>
      <c r="L112" s="28">
        <v>507.65</v>
      </c>
      <c r="M112" s="28">
        <v>16.996829999999999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419.85</v>
      </c>
      <c r="D113" s="37">
        <v>420.11666666666662</v>
      </c>
      <c r="E113" s="37">
        <v>408.13333333333321</v>
      </c>
      <c r="F113" s="37">
        <v>396.41666666666657</v>
      </c>
      <c r="G113" s="37">
        <v>384.43333333333317</v>
      </c>
      <c r="H113" s="37">
        <v>431.83333333333326</v>
      </c>
      <c r="I113" s="37">
        <v>443.81666666666672</v>
      </c>
      <c r="J113" s="37">
        <v>455.5333333333333</v>
      </c>
      <c r="K113" s="28">
        <v>432.1</v>
      </c>
      <c r="L113" s="28">
        <v>408.4</v>
      </c>
      <c r="M113" s="28">
        <v>8.1997699999999991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34.299999999999997</v>
      </c>
      <c r="D114" s="37">
        <v>33.949999999999996</v>
      </c>
      <c r="E114" s="37">
        <v>33.399999999999991</v>
      </c>
      <c r="F114" s="37">
        <v>32.499999999999993</v>
      </c>
      <c r="G114" s="37">
        <v>31.949999999999989</v>
      </c>
      <c r="H114" s="37">
        <v>34.849999999999994</v>
      </c>
      <c r="I114" s="37">
        <v>35.399999999999991</v>
      </c>
      <c r="J114" s="37">
        <v>36.299999999999997</v>
      </c>
      <c r="K114" s="28">
        <v>34.5</v>
      </c>
      <c r="L114" s="28">
        <v>33.049999999999997</v>
      </c>
      <c r="M114" s="28">
        <v>284.99588999999997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266.7</v>
      </c>
      <c r="D115" s="37">
        <v>266.26666666666671</v>
      </c>
      <c r="E115" s="37">
        <v>264.28333333333342</v>
      </c>
      <c r="F115" s="37">
        <v>261.86666666666673</v>
      </c>
      <c r="G115" s="37">
        <v>259.88333333333344</v>
      </c>
      <c r="H115" s="37">
        <v>268.68333333333339</v>
      </c>
      <c r="I115" s="37">
        <v>270.66666666666663</v>
      </c>
      <c r="J115" s="37">
        <v>273.08333333333337</v>
      </c>
      <c r="K115" s="28">
        <v>268.25</v>
      </c>
      <c r="L115" s="28">
        <v>263.85000000000002</v>
      </c>
      <c r="M115" s="28">
        <v>184.20159000000001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4174.6000000000004</v>
      </c>
      <c r="D116" s="37">
        <v>4163.9000000000005</v>
      </c>
      <c r="E116" s="37">
        <v>4060.9500000000007</v>
      </c>
      <c r="F116" s="37">
        <v>3947.3</v>
      </c>
      <c r="G116" s="37">
        <v>3844.3500000000004</v>
      </c>
      <c r="H116" s="37">
        <v>4277.5500000000011</v>
      </c>
      <c r="I116" s="37">
        <v>4380.5</v>
      </c>
      <c r="J116" s="37">
        <v>4494.1500000000015</v>
      </c>
      <c r="K116" s="28">
        <v>4266.8500000000004</v>
      </c>
      <c r="L116" s="28">
        <v>4050.25</v>
      </c>
      <c r="M116" s="28">
        <v>1.4222999999999999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160.25</v>
      </c>
      <c r="D117" s="37">
        <v>158.88333333333333</v>
      </c>
      <c r="E117" s="37">
        <v>155.56666666666666</v>
      </c>
      <c r="F117" s="37">
        <v>150.88333333333333</v>
      </c>
      <c r="G117" s="37">
        <v>147.56666666666666</v>
      </c>
      <c r="H117" s="37">
        <v>163.56666666666666</v>
      </c>
      <c r="I117" s="37">
        <v>166.88333333333333</v>
      </c>
      <c r="J117" s="37">
        <v>171.56666666666666</v>
      </c>
      <c r="K117" s="28">
        <v>162.19999999999999</v>
      </c>
      <c r="L117" s="28">
        <v>154.19999999999999</v>
      </c>
      <c r="M117" s="28">
        <v>15.762370000000001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220.4</v>
      </c>
      <c r="D118" s="37">
        <v>218.86666666666665</v>
      </c>
      <c r="E118" s="37">
        <v>212.73333333333329</v>
      </c>
      <c r="F118" s="37">
        <v>205.06666666666663</v>
      </c>
      <c r="G118" s="37">
        <v>198.93333333333328</v>
      </c>
      <c r="H118" s="37">
        <v>226.5333333333333</v>
      </c>
      <c r="I118" s="37">
        <v>232.66666666666669</v>
      </c>
      <c r="J118" s="37">
        <v>240.33333333333331</v>
      </c>
      <c r="K118" s="28">
        <v>225</v>
      </c>
      <c r="L118" s="28">
        <v>211.2</v>
      </c>
      <c r="M118" s="28">
        <v>108.28637000000001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114.2</v>
      </c>
      <c r="D119" s="37">
        <v>113.95</v>
      </c>
      <c r="E119" s="37">
        <v>112.10000000000001</v>
      </c>
      <c r="F119" s="37">
        <v>110</v>
      </c>
      <c r="G119" s="37">
        <v>108.15</v>
      </c>
      <c r="H119" s="37">
        <v>116.05000000000001</v>
      </c>
      <c r="I119" s="37">
        <v>117.9</v>
      </c>
      <c r="J119" s="37">
        <v>120.00000000000001</v>
      </c>
      <c r="K119" s="28">
        <v>115.8</v>
      </c>
      <c r="L119" s="28">
        <v>111.85</v>
      </c>
      <c r="M119" s="28">
        <v>158.55278999999999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639.4</v>
      </c>
      <c r="D120" s="37">
        <v>638.88333333333333</v>
      </c>
      <c r="E120" s="37">
        <v>625.76666666666665</v>
      </c>
      <c r="F120" s="37">
        <v>612.13333333333333</v>
      </c>
      <c r="G120" s="37">
        <v>599.01666666666665</v>
      </c>
      <c r="H120" s="37">
        <v>652.51666666666665</v>
      </c>
      <c r="I120" s="37">
        <v>665.63333333333321</v>
      </c>
      <c r="J120" s="37">
        <v>679.26666666666665</v>
      </c>
      <c r="K120" s="28">
        <v>652</v>
      </c>
      <c r="L120" s="28">
        <v>625.25</v>
      </c>
      <c r="M120" s="28">
        <v>29.874860000000002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21.25</v>
      </c>
      <c r="D121" s="37">
        <v>21.25</v>
      </c>
      <c r="E121" s="37">
        <v>21.1</v>
      </c>
      <c r="F121" s="37">
        <v>20.950000000000003</v>
      </c>
      <c r="G121" s="37">
        <v>20.800000000000004</v>
      </c>
      <c r="H121" s="37">
        <v>21.4</v>
      </c>
      <c r="I121" s="37">
        <v>21.549999999999997</v>
      </c>
      <c r="J121" s="37">
        <v>21.699999999999996</v>
      </c>
      <c r="K121" s="28">
        <v>21.4</v>
      </c>
      <c r="L121" s="28">
        <v>21.1</v>
      </c>
      <c r="M121" s="28">
        <v>34.82555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369.3</v>
      </c>
      <c r="D122" s="37">
        <v>367.81666666666666</v>
      </c>
      <c r="E122" s="37">
        <v>364.08333333333331</v>
      </c>
      <c r="F122" s="37">
        <v>358.86666666666667</v>
      </c>
      <c r="G122" s="37">
        <v>355.13333333333333</v>
      </c>
      <c r="H122" s="37">
        <v>373.0333333333333</v>
      </c>
      <c r="I122" s="37">
        <v>376.76666666666665</v>
      </c>
      <c r="J122" s="37">
        <v>381.98333333333329</v>
      </c>
      <c r="K122" s="28">
        <v>371.55</v>
      </c>
      <c r="L122" s="28">
        <v>362.6</v>
      </c>
      <c r="M122" s="28">
        <v>21.328109999999999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203.25</v>
      </c>
      <c r="D123" s="37">
        <v>201.83333333333334</v>
      </c>
      <c r="E123" s="37">
        <v>199.16666666666669</v>
      </c>
      <c r="F123" s="37">
        <v>195.08333333333334</v>
      </c>
      <c r="G123" s="37">
        <v>192.41666666666669</v>
      </c>
      <c r="H123" s="37">
        <v>205.91666666666669</v>
      </c>
      <c r="I123" s="37">
        <v>208.58333333333337</v>
      </c>
      <c r="J123" s="37">
        <v>212.66666666666669</v>
      </c>
      <c r="K123" s="28">
        <v>204.5</v>
      </c>
      <c r="L123" s="28">
        <v>197.75</v>
      </c>
      <c r="M123" s="28">
        <v>31.59956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897.6</v>
      </c>
      <c r="D124" s="37">
        <v>893.95000000000016</v>
      </c>
      <c r="E124" s="37">
        <v>881.10000000000036</v>
      </c>
      <c r="F124" s="37">
        <v>864.60000000000025</v>
      </c>
      <c r="G124" s="37">
        <v>851.75000000000045</v>
      </c>
      <c r="H124" s="37">
        <v>910.45000000000027</v>
      </c>
      <c r="I124" s="37">
        <v>923.3</v>
      </c>
      <c r="J124" s="37">
        <v>939.80000000000018</v>
      </c>
      <c r="K124" s="28">
        <v>906.8</v>
      </c>
      <c r="L124" s="28">
        <v>877.45</v>
      </c>
      <c r="M124" s="28">
        <v>39.090780000000002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3549.7</v>
      </c>
      <c r="D125" s="37">
        <v>3477.15</v>
      </c>
      <c r="E125" s="37">
        <v>3385.55</v>
      </c>
      <c r="F125" s="37">
        <v>3221.4</v>
      </c>
      <c r="G125" s="37">
        <v>3129.8</v>
      </c>
      <c r="H125" s="37">
        <v>3641.3</v>
      </c>
      <c r="I125" s="37">
        <v>3732.8999999999996</v>
      </c>
      <c r="J125" s="37">
        <v>3897.05</v>
      </c>
      <c r="K125" s="28">
        <v>3568.75</v>
      </c>
      <c r="L125" s="28">
        <v>3313</v>
      </c>
      <c r="M125" s="28">
        <v>5.8382199999999997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1423.95</v>
      </c>
      <c r="D126" s="37">
        <v>1420.3333333333333</v>
      </c>
      <c r="E126" s="37">
        <v>1410.6666666666665</v>
      </c>
      <c r="F126" s="37">
        <v>1397.3833333333332</v>
      </c>
      <c r="G126" s="37">
        <v>1387.7166666666665</v>
      </c>
      <c r="H126" s="37">
        <v>1433.6166666666666</v>
      </c>
      <c r="I126" s="37">
        <v>1443.2833333333331</v>
      </c>
      <c r="J126" s="37">
        <v>1456.5666666666666</v>
      </c>
      <c r="K126" s="28">
        <v>1430</v>
      </c>
      <c r="L126" s="28">
        <v>1407.05</v>
      </c>
      <c r="M126" s="28">
        <v>130.40065000000001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1816.2</v>
      </c>
      <c r="D127" s="37">
        <v>1772.4666666666665</v>
      </c>
      <c r="E127" s="37">
        <v>1708.9333333333329</v>
      </c>
      <c r="F127" s="37">
        <v>1601.6666666666665</v>
      </c>
      <c r="G127" s="37">
        <v>1538.133333333333</v>
      </c>
      <c r="H127" s="37">
        <v>1879.7333333333329</v>
      </c>
      <c r="I127" s="37">
        <v>1943.2666666666662</v>
      </c>
      <c r="J127" s="37">
        <v>2050.5333333333328</v>
      </c>
      <c r="K127" s="28">
        <v>1836</v>
      </c>
      <c r="L127" s="28">
        <v>1665.2</v>
      </c>
      <c r="M127" s="28">
        <v>32.551180000000002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916.25</v>
      </c>
      <c r="D128" s="37">
        <v>921.2166666666667</v>
      </c>
      <c r="E128" s="37">
        <v>903.43333333333339</v>
      </c>
      <c r="F128" s="37">
        <v>890.61666666666667</v>
      </c>
      <c r="G128" s="37">
        <v>872.83333333333337</v>
      </c>
      <c r="H128" s="37">
        <v>934.03333333333342</v>
      </c>
      <c r="I128" s="37">
        <v>951.81666666666672</v>
      </c>
      <c r="J128" s="37">
        <v>964.63333333333344</v>
      </c>
      <c r="K128" s="28">
        <v>939</v>
      </c>
      <c r="L128" s="28">
        <v>908.4</v>
      </c>
      <c r="M128" s="28">
        <v>12.7141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278.2</v>
      </c>
      <c r="D129" s="37">
        <v>273.29999999999995</v>
      </c>
      <c r="E129" s="37">
        <v>261.69999999999993</v>
      </c>
      <c r="F129" s="37">
        <v>245.2</v>
      </c>
      <c r="G129" s="37">
        <v>233.59999999999997</v>
      </c>
      <c r="H129" s="37">
        <v>289.7999999999999</v>
      </c>
      <c r="I129" s="37">
        <v>301.39999999999992</v>
      </c>
      <c r="J129" s="37">
        <v>317.89999999999986</v>
      </c>
      <c r="K129" s="28">
        <v>284.89999999999998</v>
      </c>
      <c r="L129" s="28">
        <v>256.8</v>
      </c>
      <c r="M129" s="28">
        <v>14.23316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551.70000000000005</v>
      </c>
      <c r="D130" s="37">
        <v>542.48333333333335</v>
      </c>
      <c r="E130" s="37">
        <v>529.26666666666665</v>
      </c>
      <c r="F130" s="37">
        <v>506.83333333333326</v>
      </c>
      <c r="G130" s="37">
        <v>493.61666666666656</v>
      </c>
      <c r="H130" s="37">
        <v>564.91666666666674</v>
      </c>
      <c r="I130" s="37">
        <v>578.13333333333344</v>
      </c>
      <c r="J130" s="37">
        <v>600.56666666666683</v>
      </c>
      <c r="K130" s="28">
        <v>555.70000000000005</v>
      </c>
      <c r="L130" s="28">
        <v>520.04999999999995</v>
      </c>
      <c r="M130" s="28">
        <v>81.788439999999994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394.25</v>
      </c>
      <c r="D131" s="37">
        <v>387.43333333333334</v>
      </c>
      <c r="E131" s="37">
        <v>378.06666666666666</v>
      </c>
      <c r="F131" s="37">
        <v>361.88333333333333</v>
      </c>
      <c r="G131" s="37">
        <v>352.51666666666665</v>
      </c>
      <c r="H131" s="37">
        <v>403.61666666666667</v>
      </c>
      <c r="I131" s="37">
        <v>412.98333333333335</v>
      </c>
      <c r="J131" s="37">
        <v>429.16666666666669</v>
      </c>
      <c r="K131" s="28">
        <v>396.8</v>
      </c>
      <c r="L131" s="28">
        <v>371.25</v>
      </c>
      <c r="M131" s="28">
        <v>124.25196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486.85</v>
      </c>
      <c r="D132" s="37">
        <v>480.7833333333333</v>
      </c>
      <c r="E132" s="37">
        <v>471.56666666666661</v>
      </c>
      <c r="F132" s="37">
        <v>456.2833333333333</v>
      </c>
      <c r="G132" s="37">
        <v>447.06666666666661</v>
      </c>
      <c r="H132" s="37">
        <v>496.06666666666661</v>
      </c>
      <c r="I132" s="37">
        <v>505.2833333333333</v>
      </c>
      <c r="J132" s="37">
        <v>520.56666666666661</v>
      </c>
      <c r="K132" s="28">
        <v>490</v>
      </c>
      <c r="L132" s="28">
        <v>465.5</v>
      </c>
      <c r="M132" s="28">
        <v>47.553579999999997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1908.65</v>
      </c>
      <c r="D133" s="37">
        <v>1904.8999999999999</v>
      </c>
      <c r="E133" s="37">
        <v>1887.7999999999997</v>
      </c>
      <c r="F133" s="37">
        <v>1866.9499999999998</v>
      </c>
      <c r="G133" s="37">
        <v>1849.8499999999997</v>
      </c>
      <c r="H133" s="37">
        <v>1925.7499999999998</v>
      </c>
      <c r="I133" s="37">
        <v>1942.8499999999997</v>
      </c>
      <c r="J133" s="37">
        <v>1963.6999999999998</v>
      </c>
      <c r="K133" s="28">
        <v>1922</v>
      </c>
      <c r="L133" s="28">
        <v>1884.05</v>
      </c>
      <c r="M133" s="28">
        <v>49.498289999999997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74</v>
      </c>
      <c r="D134" s="37">
        <v>72.916666666666671</v>
      </c>
      <c r="E134" s="37">
        <v>71.38333333333334</v>
      </c>
      <c r="F134" s="37">
        <v>68.766666666666666</v>
      </c>
      <c r="G134" s="37">
        <v>67.233333333333334</v>
      </c>
      <c r="H134" s="37">
        <v>75.533333333333346</v>
      </c>
      <c r="I134" s="37">
        <v>77.066666666666677</v>
      </c>
      <c r="J134" s="37">
        <v>79.683333333333351</v>
      </c>
      <c r="K134" s="28">
        <v>74.45</v>
      </c>
      <c r="L134" s="28">
        <v>70.3</v>
      </c>
      <c r="M134" s="28">
        <v>81.450069999999997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3316.85</v>
      </c>
      <c r="D135" s="37">
        <v>3321.8833333333332</v>
      </c>
      <c r="E135" s="37">
        <v>3245.8666666666663</v>
      </c>
      <c r="F135" s="37">
        <v>3174.8833333333332</v>
      </c>
      <c r="G135" s="37">
        <v>3098.8666666666663</v>
      </c>
      <c r="H135" s="37">
        <v>3392.8666666666663</v>
      </c>
      <c r="I135" s="37">
        <v>3468.8833333333328</v>
      </c>
      <c r="J135" s="37">
        <v>3539.8666666666663</v>
      </c>
      <c r="K135" s="28">
        <v>3397.9</v>
      </c>
      <c r="L135" s="28">
        <v>3250.9</v>
      </c>
      <c r="M135" s="28">
        <v>4.32179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375.6</v>
      </c>
      <c r="D136" s="37">
        <v>373.26666666666671</v>
      </c>
      <c r="E136" s="37">
        <v>368.98333333333341</v>
      </c>
      <c r="F136" s="37">
        <v>362.36666666666667</v>
      </c>
      <c r="G136" s="37">
        <v>358.08333333333337</v>
      </c>
      <c r="H136" s="37">
        <v>379.88333333333344</v>
      </c>
      <c r="I136" s="37">
        <v>384.16666666666674</v>
      </c>
      <c r="J136" s="37">
        <v>390.78333333333347</v>
      </c>
      <c r="K136" s="28">
        <v>377.55</v>
      </c>
      <c r="L136" s="28">
        <v>366.65</v>
      </c>
      <c r="M136" s="28">
        <v>27.91816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3874.25</v>
      </c>
      <c r="D137" s="37">
        <v>3836.5</v>
      </c>
      <c r="E137" s="37">
        <v>3771.05</v>
      </c>
      <c r="F137" s="37">
        <v>3667.8500000000004</v>
      </c>
      <c r="G137" s="37">
        <v>3602.4000000000005</v>
      </c>
      <c r="H137" s="37">
        <v>3939.7</v>
      </c>
      <c r="I137" s="37">
        <v>4005.1499999999996</v>
      </c>
      <c r="J137" s="37">
        <v>4108.3499999999995</v>
      </c>
      <c r="K137" s="28">
        <v>3901.95</v>
      </c>
      <c r="L137" s="28">
        <v>3733.3</v>
      </c>
      <c r="M137" s="28">
        <v>4.8087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1564.55</v>
      </c>
      <c r="D138" s="37">
        <v>1563.3666666666668</v>
      </c>
      <c r="E138" s="37">
        <v>1537.8333333333335</v>
      </c>
      <c r="F138" s="37">
        <v>1511.1166666666668</v>
      </c>
      <c r="G138" s="37">
        <v>1485.5833333333335</v>
      </c>
      <c r="H138" s="37">
        <v>1590.0833333333335</v>
      </c>
      <c r="I138" s="37">
        <v>1615.6166666666668</v>
      </c>
      <c r="J138" s="37">
        <v>1642.3333333333335</v>
      </c>
      <c r="K138" s="28">
        <v>1588.9</v>
      </c>
      <c r="L138" s="28">
        <v>1536.65</v>
      </c>
      <c r="M138" s="28">
        <v>35.787100000000002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559.70000000000005</v>
      </c>
      <c r="D139" s="37">
        <v>553.2166666666667</v>
      </c>
      <c r="E139" s="37">
        <v>542.63333333333344</v>
      </c>
      <c r="F139" s="37">
        <v>525.56666666666672</v>
      </c>
      <c r="G139" s="37">
        <v>514.98333333333346</v>
      </c>
      <c r="H139" s="37">
        <v>570.28333333333342</v>
      </c>
      <c r="I139" s="37">
        <v>580.86666666666667</v>
      </c>
      <c r="J139" s="37">
        <v>597.93333333333339</v>
      </c>
      <c r="K139" s="28">
        <v>563.79999999999995</v>
      </c>
      <c r="L139" s="28">
        <v>536.15</v>
      </c>
      <c r="M139" s="28">
        <v>14.140510000000001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600.5</v>
      </c>
      <c r="D140" s="37">
        <v>596.25</v>
      </c>
      <c r="E140" s="37">
        <v>588.5</v>
      </c>
      <c r="F140" s="37">
        <v>576.5</v>
      </c>
      <c r="G140" s="37">
        <v>568.75</v>
      </c>
      <c r="H140" s="37">
        <v>608.25</v>
      </c>
      <c r="I140" s="37">
        <v>616</v>
      </c>
      <c r="J140" s="37">
        <v>628</v>
      </c>
      <c r="K140" s="28">
        <v>604</v>
      </c>
      <c r="L140" s="28">
        <v>584.25</v>
      </c>
      <c r="M140" s="28">
        <v>9.8254599999999996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75060.95</v>
      </c>
      <c r="D141" s="37">
        <v>74586.983333333337</v>
      </c>
      <c r="E141" s="37">
        <v>73873.966666666674</v>
      </c>
      <c r="F141" s="37">
        <v>72686.983333333337</v>
      </c>
      <c r="G141" s="37">
        <v>71973.966666666674</v>
      </c>
      <c r="H141" s="37">
        <v>75773.966666666674</v>
      </c>
      <c r="I141" s="37">
        <v>76486.983333333337</v>
      </c>
      <c r="J141" s="37">
        <v>77673.966666666674</v>
      </c>
      <c r="K141" s="28">
        <v>75300</v>
      </c>
      <c r="L141" s="28">
        <v>73400</v>
      </c>
      <c r="M141" s="28">
        <v>9.2789999999999997E-2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742.85</v>
      </c>
      <c r="D142" s="37">
        <v>733.41666666666663</v>
      </c>
      <c r="E142" s="37">
        <v>721.83333333333326</v>
      </c>
      <c r="F142" s="37">
        <v>700.81666666666661</v>
      </c>
      <c r="G142" s="37">
        <v>689.23333333333323</v>
      </c>
      <c r="H142" s="37">
        <v>754.43333333333328</v>
      </c>
      <c r="I142" s="37">
        <v>766.01666666666654</v>
      </c>
      <c r="J142" s="37">
        <v>787.0333333333333</v>
      </c>
      <c r="K142" s="28">
        <v>745</v>
      </c>
      <c r="L142" s="28">
        <v>712.4</v>
      </c>
      <c r="M142" s="28">
        <v>2.4126400000000001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173.35</v>
      </c>
      <c r="D143" s="37">
        <v>169.93333333333331</v>
      </c>
      <c r="E143" s="37">
        <v>164.01666666666662</v>
      </c>
      <c r="F143" s="37">
        <v>154.68333333333331</v>
      </c>
      <c r="G143" s="37">
        <v>148.76666666666662</v>
      </c>
      <c r="H143" s="37">
        <v>179.26666666666662</v>
      </c>
      <c r="I143" s="37">
        <v>185.18333333333331</v>
      </c>
      <c r="J143" s="37">
        <v>194.51666666666662</v>
      </c>
      <c r="K143" s="28">
        <v>175.85</v>
      </c>
      <c r="L143" s="28">
        <v>160.6</v>
      </c>
      <c r="M143" s="28">
        <v>50.053109999999997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929.8</v>
      </c>
      <c r="D144" s="37">
        <v>926.0333333333333</v>
      </c>
      <c r="E144" s="37">
        <v>918.56666666666661</v>
      </c>
      <c r="F144" s="37">
        <v>907.33333333333326</v>
      </c>
      <c r="G144" s="37">
        <v>899.86666666666656</v>
      </c>
      <c r="H144" s="37">
        <v>937.26666666666665</v>
      </c>
      <c r="I144" s="37">
        <v>944.73333333333335</v>
      </c>
      <c r="J144" s="37">
        <v>955.9666666666667</v>
      </c>
      <c r="K144" s="28">
        <v>933.5</v>
      </c>
      <c r="L144" s="28">
        <v>914.8</v>
      </c>
      <c r="M144" s="28">
        <v>23.848859999999998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91.3</v>
      </c>
      <c r="D145" s="37">
        <v>89.766666666666652</v>
      </c>
      <c r="E145" s="37">
        <v>87.683333333333309</v>
      </c>
      <c r="F145" s="37">
        <v>84.066666666666663</v>
      </c>
      <c r="G145" s="37">
        <v>81.98333333333332</v>
      </c>
      <c r="H145" s="37">
        <v>93.383333333333297</v>
      </c>
      <c r="I145" s="37">
        <v>95.46666666666664</v>
      </c>
      <c r="J145" s="37">
        <v>99.083333333333286</v>
      </c>
      <c r="K145" s="28">
        <v>91.85</v>
      </c>
      <c r="L145" s="28">
        <v>86.15</v>
      </c>
      <c r="M145" s="28">
        <v>71.835750000000004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530.15</v>
      </c>
      <c r="D146" s="37">
        <v>526.43333333333339</v>
      </c>
      <c r="E146" s="37">
        <v>520.11666666666679</v>
      </c>
      <c r="F146" s="37">
        <v>510.08333333333337</v>
      </c>
      <c r="G146" s="37">
        <v>503.76666666666677</v>
      </c>
      <c r="H146" s="37">
        <v>536.46666666666681</v>
      </c>
      <c r="I146" s="37">
        <v>542.78333333333342</v>
      </c>
      <c r="J146" s="37">
        <v>552.81666666666683</v>
      </c>
      <c r="K146" s="28">
        <v>532.75</v>
      </c>
      <c r="L146" s="28">
        <v>516.4</v>
      </c>
      <c r="M146" s="28">
        <v>17.532810000000001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7805</v>
      </c>
      <c r="D147" s="37">
        <v>7754.9833333333336</v>
      </c>
      <c r="E147" s="37">
        <v>7670.0166666666673</v>
      </c>
      <c r="F147" s="37">
        <v>7535.0333333333338</v>
      </c>
      <c r="G147" s="37">
        <v>7450.0666666666675</v>
      </c>
      <c r="H147" s="37">
        <v>7889.9666666666672</v>
      </c>
      <c r="I147" s="37">
        <v>7974.9333333333343</v>
      </c>
      <c r="J147" s="37">
        <v>8109.916666666667</v>
      </c>
      <c r="K147" s="28">
        <v>7839.95</v>
      </c>
      <c r="L147" s="28">
        <v>7620</v>
      </c>
      <c r="M147" s="28">
        <v>4.7679900000000002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768.4</v>
      </c>
      <c r="D148" s="37">
        <v>758.26666666666677</v>
      </c>
      <c r="E148" s="37">
        <v>742.13333333333355</v>
      </c>
      <c r="F148" s="37">
        <v>715.86666666666679</v>
      </c>
      <c r="G148" s="37">
        <v>699.73333333333358</v>
      </c>
      <c r="H148" s="37">
        <v>784.53333333333353</v>
      </c>
      <c r="I148" s="37">
        <v>800.66666666666674</v>
      </c>
      <c r="J148" s="37">
        <v>826.93333333333351</v>
      </c>
      <c r="K148" s="28">
        <v>774.4</v>
      </c>
      <c r="L148" s="28">
        <v>732</v>
      </c>
      <c r="M148" s="28">
        <v>7.1011800000000003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2748.6</v>
      </c>
      <c r="D149" s="37">
        <v>2724.2666666666669</v>
      </c>
      <c r="E149" s="37">
        <v>2673.5333333333338</v>
      </c>
      <c r="F149" s="37">
        <v>2598.4666666666667</v>
      </c>
      <c r="G149" s="37">
        <v>2547.7333333333336</v>
      </c>
      <c r="H149" s="37">
        <v>2799.3333333333339</v>
      </c>
      <c r="I149" s="37">
        <v>2850.0666666666666</v>
      </c>
      <c r="J149" s="37">
        <v>2925.1333333333341</v>
      </c>
      <c r="K149" s="28">
        <v>2775</v>
      </c>
      <c r="L149" s="28">
        <v>2649.2</v>
      </c>
      <c r="M149" s="28">
        <v>8.4693100000000001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2399.0500000000002</v>
      </c>
      <c r="D150" s="37">
        <v>2376.25</v>
      </c>
      <c r="E150" s="37">
        <v>2342.5</v>
      </c>
      <c r="F150" s="37">
        <v>2285.9499999999998</v>
      </c>
      <c r="G150" s="37">
        <v>2252.1999999999998</v>
      </c>
      <c r="H150" s="37">
        <v>2432.8000000000002</v>
      </c>
      <c r="I150" s="37">
        <v>2466.5500000000002</v>
      </c>
      <c r="J150" s="37">
        <v>2523.1000000000004</v>
      </c>
      <c r="K150" s="28">
        <v>2410</v>
      </c>
      <c r="L150" s="28">
        <v>2319.6999999999998</v>
      </c>
      <c r="M150" s="28">
        <v>4.7935499999999998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1137.25</v>
      </c>
      <c r="D151" s="37">
        <v>1131.75</v>
      </c>
      <c r="E151" s="37">
        <v>1115.5</v>
      </c>
      <c r="F151" s="37">
        <v>1093.75</v>
      </c>
      <c r="G151" s="37">
        <v>1077.5</v>
      </c>
      <c r="H151" s="37">
        <v>1153.5</v>
      </c>
      <c r="I151" s="37">
        <v>1169.75</v>
      </c>
      <c r="J151" s="37">
        <v>1191.5</v>
      </c>
      <c r="K151" s="28">
        <v>1148</v>
      </c>
      <c r="L151" s="28">
        <v>1110</v>
      </c>
      <c r="M151" s="28">
        <v>5.17117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673.9</v>
      </c>
      <c r="D152" s="37">
        <v>672.61666666666667</v>
      </c>
      <c r="E152" s="37">
        <v>665.23333333333335</v>
      </c>
      <c r="F152" s="37">
        <v>656.56666666666672</v>
      </c>
      <c r="G152" s="37">
        <v>649.18333333333339</v>
      </c>
      <c r="H152" s="37">
        <v>681.2833333333333</v>
      </c>
      <c r="I152" s="37">
        <v>688.66666666666674</v>
      </c>
      <c r="J152" s="37">
        <v>697.33333333333326</v>
      </c>
      <c r="K152" s="28">
        <v>680</v>
      </c>
      <c r="L152" s="28">
        <v>663.95</v>
      </c>
      <c r="M152" s="28">
        <v>3.22106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125.9</v>
      </c>
      <c r="D153" s="37">
        <v>123.98333333333333</v>
      </c>
      <c r="E153" s="37">
        <v>121.11666666666667</v>
      </c>
      <c r="F153" s="37">
        <v>116.33333333333334</v>
      </c>
      <c r="G153" s="37">
        <v>113.46666666666668</v>
      </c>
      <c r="H153" s="37">
        <v>128.76666666666665</v>
      </c>
      <c r="I153" s="37">
        <v>131.63333333333333</v>
      </c>
      <c r="J153" s="37">
        <v>136.41666666666666</v>
      </c>
      <c r="K153" s="28">
        <v>126.85</v>
      </c>
      <c r="L153" s="28">
        <v>119.2</v>
      </c>
      <c r="M153" s="28">
        <v>146.56422000000001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154.15</v>
      </c>
      <c r="D154" s="37">
        <v>153.28333333333333</v>
      </c>
      <c r="E154" s="37">
        <v>151.46666666666667</v>
      </c>
      <c r="F154" s="37">
        <v>148.78333333333333</v>
      </c>
      <c r="G154" s="37">
        <v>146.96666666666667</v>
      </c>
      <c r="H154" s="37">
        <v>155.96666666666667</v>
      </c>
      <c r="I154" s="37">
        <v>157.78333333333333</v>
      </c>
      <c r="J154" s="37">
        <v>160.46666666666667</v>
      </c>
      <c r="K154" s="28">
        <v>155.1</v>
      </c>
      <c r="L154" s="28">
        <v>150.6</v>
      </c>
      <c r="M154" s="28">
        <v>226.98086000000001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93.05</v>
      </c>
      <c r="D155" s="37">
        <v>93.066666666666677</v>
      </c>
      <c r="E155" s="37">
        <v>90.133333333333354</v>
      </c>
      <c r="F155" s="37">
        <v>87.216666666666683</v>
      </c>
      <c r="G155" s="37">
        <v>84.28333333333336</v>
      </c>
      <c r="H155" s="37">
        <v>95.983333333333348</v>
      </c>
      <c r="I155" s="37">
        <v>98.916666666666657</v>
      </c>
      <c r="J155" s="37">
        <v>101.83333333333334</v>
      </c>
      <c r="K155" s="28">
        <v>96</v>
      </c>
      <c r="L155" s="28">
        <v>90.15</v>
      </c>
      <c r="M155" s="28">
        <v>225.78722999999999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3605.8</v>
      </c>
      <c r="D156" s="37">
        <v>3568.5666666666671</v>
      </c>
      <c r="E156" s="37">
        <v>3470.0833333333339</v>
      </c>
      <c r="F156" s="37">
        <v>3334.3666666666668</v>
      </c>
      <c r="G156" s="37">
        <v>3235.8833333333337</v>
      </c>
      <c r="H156" s="37">
        <v>3704.2833333333342</v>
      </c>
      <c r="I156" s="37">
        <v>3802.7666666666669</v>
      </c>
      <c r="J156" s="37">
        <v>3938.4833333333345</v>
      </c>
      <c r="K156" s="28">
        <v>3667.05</v>
      </c>
      <c r="L156" s="28">
        <v>3432.85</v>
      </c>
      <c r="M156" s="28">
        <v>2.1524800000000002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17652.5</v>
      </c>
      <c r="D157" s="37">
        <v>17567.983333333334</v>
      </c>
      <c r="E157" s="37">
        <v>17405.966666666667</v>
      </c>
      <c r="F157" s="37">
        <v>17159.433333333334</v>
      </c>
      <c r="G157" s="37">
        <v>16997.416666666668</v>
      </c>
      <c r="H157" s="37">
        <v>17814.516666666666</v>
      </c>
      <c r="I157" s="37">
        <v>17976.533333333336</v>
      </c>
      <c r="J157" s="37">
        <v>18223.066666666666</v>
      </c>
      <c r="K157" s="28">
        <v>17730</v>
      </c>
      <c r="L157" s="28">
        <v>17321.45</v>
      </c>
      <c r="M157" s="28">
        <v>1.0558099999999999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271.8</v>
      </c>
      <c r="D158" s="37">
        <v>269.33333333333331</v>
      </c>
      <c r="E158" s="37">
        <v>265.76666666666665</v>
      </c>
      <c r="F158" s="37">
        <v>259.73333333333335</v>
      </c>
      <c r="G158" s="37">
        <v>256.16666666666669</v>
      </c>
      <c r="H158" s="37">
        <v>275.36666666666662</v>
      </c>
      <c r="I158" s="37">
        <v>278.93333333333334</v>
      </c>
      <c r="J158" s="37">
        <v>284.96666666666658</v>
      </c>
      <c r="K158" s="28">
        <v>272.89999999999998</v>
      </c>
      <c r="L158" s="28">
        <v>263.3</v>
      </c>
      <c r="M158" s="28">
        <v>6.2393000000000001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768.5</v>
      </c>
      <c r="D159" s="37">
        <v>759.5</v>
      </c>
      <c r="E159" s="37">
        <v>739</v>
      </c>
      <c r="F159" s="37">
        <v>709.5</v>
      </c>
      <c r="G159" s="37">
        <v>689</v>
      </c>
      <c r="H159" s="37">
        <v>789</v>
      </c>
      <c r="I159" s="37">
        <v>809.5</v>
      </c>
      <c r="J159" s="37">
        <v>839</v>
      </c>
      <c r="K159" s="28">
        <v>780</v>
      </c>
      <c r="L159" s="28">
        <v>730</v>
      </c>
      <c r="M159" s="28">
        <v>7.2058400000000002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151.9</v>
      </c>
      <c r="D160" s="37">
        <v>151.10000000000002</v>
      </c>
      <c r="E160" s="37">
        <v>148.90000000000003</v>
      </c>
      <c r="F160" s="37">
        <v>145.9</v>
      </c>
      <c r="G160" s="37">
        <v>143.70000000000002</v>
      </c>
      <c r="H160" s="37">
        <v>154.10000000000005</v>
      </c>
      <c r="I160" s="37">
        <v>156.30000000000004</v>
      </c>
      <c r="J160" s="37">
        <v>159.30000000000007</v>
      </c>
      <c r="K160" s="28">
        <v>153.30000000000001</v>
      </c>
      <c r="L160" s="28">
        <v>148.1</v>
      </c>
      <c r="M160" s="28">
        <v>128.24105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227.75</v>
      </c>
      <c r="D161" s="37">
        <v>227.56666666666669</v>
      </c>
      <c r="E161" s="37">
        <v>224.43333333333339</v>
      </c>
      <c r="F161" s="37">
        <v>221.1166666666667</v>
      </c>
      <c r="G161" s="37">
        <v>217.98333333333341</v>
      </c>
      <c r="H161" s="37">
        <v>230.88333333333338</v>
      </c>
      <c r="I161" s="37">
        <v>234.01666666666665</v>
      </c>
      <c r="J161" s="37">
        <v>237.33333333333337</v>
      </c>
      <c r="K161" s="28">
        <v>230.7</v>
      </c>
      <c r="L161" s="28">
        <v>224.25</v>
      </c>
      <c r="M161" s="28">
        <v>4.1794900000000004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2612.1</v>
      </c>
      <c r="D162" s="37">
        <v>2585.3666666666668</v>
      </c>
      <c r="E162" s="37">
        <v>2546.7333333333336</v>
      </c>
      <c r="F162" s="37">
        <v>2481.3666666666668</v>
      </c>
      <c r="G162" s="37">
        <v>2442.7333333333336</v>
      </c>
      <c r="H162" s="37">
        <v>2650.7333333333336</v>
      </c>
      <c r="I162" s="37">
        <v>2689.3666666666668</v>
      </c>
      <c r="J162" s="37">
        <v>2754.7333333333336</v>
      </c>
      <c r="K162" s="28">
        <v>2624</v>
      </c>
      <c r="L162" s="28">
        <v>2520</v>
      </c>
      <c r="M162" s="28">
        <v>1.5697300000000001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41778.300000000003</v>
      </c>
      <c r="D163" s="37">
        <v>41625.366666666669</v>
      </c>
      <c r="E163" s="37">
        <v>40719.733333333337</v>
      </c>
      <c r="F163" s="37">
        <v>39661.166666666672</v>
      </c>
      <c r="G163" s="37">
        <v>38755.53333333334</v>
      </c>
      <c r="H163" s="37">
        <v>42683.933333333334</v>
      </c>
      <c r="I163" s="37">
        <v>43589.566666666666</v>
      </c>
      <c r="J163" s="37">
        <v>44648.133333333331</v>
      </c>
      <c r="K163" s="28">
        <v>42531</v>
      </c>
      <c r="L163" s="28">
        <v>40566.800000000003</v>
      </c>
      <c r="M163" s="28">
        <v>0.50699000000000005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219.95</v>
      </c>
      <c r="D164" s="37">
        <v>218.76666666666665</v>
      </c>
      <c r="E164" s="37">
        <v>216.23333333333329</v>
      </c>
      <c r="F164" s="37">
        <v>212.51666666666665</v>
      </c>
      <c r="G164" s="37">
        <v>209.98333333333329</v>
      </c>
      <c r="H164" s="37">
        <v>222.48333333333329</v>
      </c>
      <c r="I164" s="37">
        <v>225.01666666666665</v>
      </c>
      <c r="J164" s="37">
        <v>228.73333333333329</v>
      </c>
      <c r="K164" s="28">
        <v>221.3</v>
      </c>
      <c r="L164" s="28">
        <v>215.05</v>
      </c>
      <c r="M164" s="28">
        <v>23.276499999999999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4249.05</v>
      </c>
      <c r="D165" s="37">
        <v>4226.0166666666664</v>
      </c>
      <c r="E165" s="37">
        <v>4127.0333333333328</v>
      </c>
      <c r="F165" s="37">
        <v>4005.0166666666664</v>
      </c>
      <c r="G165" s="37">
        <v>3906.0333333333328</v>
      </c>
      <c r="H165" s="37">
        <v>4348.0333333333328</v>
      </c>
      <c r="I165" s="37">
        <v>4447.0166666666664</v>
      </c>
      <c r="J165" s="37">
        <v>4569.0333333333328</v>
      </c>
      <c r="K165" s="28">
        <v>4325</v>
      </c>
      <c r="L165" s="28">
        <v>4104</v>
      </c>
      <c r="M165" s="28">
        <v>0.27894999999999998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2133.1</v>
      </c>
      <c r="D166" s="37">
        <v>2132.6</v>
      </c>
      <c r="E166" s="37">
        <v>2106.5</v>
      </c>
      <c r="F166" s="37">
        <v>2079.9</v>
      </c>
      <c r="G166" s="37">
        <v>2053.8000000000002</v>
      </c>
      <c r="H166" s="37">
        <v>2159.1999999999998</v>
      </c>
      <c r="I166" s="37">
        <v>2185.2999999999993</v>
      </c>
      <c r="J166" s="37">
        <v>2211.8999999999996</v>
      </c>
      <c r="K166" s="28">
        <v>2158.6999999999998</v>
      </c>
      <c r="L166" s="28">
        <v>2106</v>
      </c>
      <c r="M166" s="28">
        <v>3.9396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1861.35</v>
      </c>
      <c r="D167" s="37">
        <v>1842.9333333333334</v>
      </c>
      <c r="E167" s="37">
        <v>1809.4166666666667</v>
      </c>
      <c r="F167" s="37">
        <v>1757.4833333333333</v>
      </c>
      <c r="G167" s="37">
        <v>1723.9666666666667</v>
      </c>
      <c r="H167" s="37">
        <v>1894.8666666666668</v>
      </c>
      <c r="I167" s="37">
        <v>1928.3833333333332</v>
      </c>
      <c r="J167" s="37">
        <v>1980.3166666666668</v>
      </c>
      <c r="K167" s="28">
        <v>1876.45</v>
      </c>
      <c r="L167" s="28">
        <v>1791</v>
      </c>
      <c r="M167" s="28">
        <v>5.3830099999999996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2408.9499999999998</v>
      </c>
      <c r="D168" s="37">
        <v>2414.65</v>
      </c>
      <c r="E168" s="37">
        <v>2359.3000000000002</v>
      </c>
      <c r="F168" s="37">
        <v>2309.65</v>
      </c>
      <c r="G168" s="37">
        <v>2254.3000000000002</v>
      </c>
      <c r="H168" s="37">
        <v>2464.3000000000002</v>
      </c>
      <c r="I168" s="37">
        <v>2519.6499999999996</v>
      </c>
      <c r="J168" s="37">
        <v>2569.3000000000002</v>
      </c>
      <c r="K168" s="28">
        <v>2470</v>
      </c>
      <c r="L168" s="28">
        <v>2365</v>
      </c>
      <c r="M168" s="28">
        <v>2.3088199999999999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108.25</v>
      </c>
      <c r="D169" s="37">
        <v>107.60000000000001</v>
      </c>
      <c r="E169" s="37">
        <v>105.20000000000002</v>
      </c>
      <c r="F169" s="37">
        <v>102.15</v>
      </c>
      <c r="G169" s="37">
        <v>99.750000000000014</v>
      </c>
      <c r="H169" s="37">
        <v>110.65000000000002</v>
      </c>
      <c r="I169" s="37">
        <v>113.05000000000003</v>
      </c>
      <c r="J169" s="37">
        <v>116.10000000000002</v>
      </c>
      <c r="K169" s="28">
        <v>110</v>
      </c>
      <c r="L169" s="28">
        <v>104.55</v>
      </c>
      <c r="M169" s="28">
        <v>51.509219999999999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227.2</v>
      </c>
      <c r="D170" s="37">
        <v>226.73333333333332</v>
      </c>
      <c r="E170" s="37">
        <v>224.36666666666665</v>
      </c>
      <c r="F170" s="37">
        <v>221.53333333333333</v>
      </c>
      <c r="G170" s="37">
        <v>219.16666666666666</v>
      </c>
      <c r="H170" s="37">
        <v>229.56666666666663</v>
      </c>
      <c r="I170" s="37">
        <v>231.93333333333331</v>
      </c>
      <c r="J170" s="37">
        <v>234.76666666666662</v>
      </c>
      <c r="K170" s="28">
        <v>229.1</v>
      </c>
      <c r="L170" s="28">
        <v>223.9</v>
      </c>
      <c r="M170" s="28">
        <v>106.12841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429.9</v>
      </c>
      <c r="D171" s="37">
        <v>420.98333333333335</v>
      </c>
      <c r="E171" s="37">
        <v>406.9666666666667</v>
      </c>
      <c r="F171" s="37">
        <v>384.03333333333336</v>
      </c>
      <c r="G171" s="37">
        <v>370.01666666666671</v>
      </c>
      <c r="H171" s="37">
        <v>443.91666666666669</v>
      </c>
      <c r="I171" s="37">
        <v>457.93333333333334</v>
      </c>
      <c r="J171" s="37">
        <v>480.86666666666667</v>
      </c>
      <c r="K171" s="28">
        <v>435</v>
      </c>
      <c r="L171" s="28">
        <v>398.05</v>
      </c>
      <c r="M171" s="28">
        <v>5.2294499999999999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13044.75</v>
      </c>
      <c r="D172" s="37">
        <v>13091.699999999999</v>
      </c>
      <c r="E172" s="37">
        <v>12913.049999999997</v>
      </c>
      <c r="F172" s="37">
        <v>12781.349999999999</v>
      </c>
      <c r="G172" s="37">
        <v>12602.699999999997</v>
      </c>
      <c r="H172" s="37">
        <v>13223.399999999998</v>
      </c>
      <c r="I172" s="37">
        <v>13402.05</v>
      </c>
      <c r="J172" s="37">
        <v>13533.749999999998</v>
      </c>
      <c r="K172" s="28">
        <v>13270.35</v>
      </c>
      <c r="L172" s="28">
        <v>12960</v>
      </c>
      <c r="M172" s="28">
        <v>2.5510000000000001E-2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30.25</v>
      </c>
      <c r="D173" s="37">
        <v>29.866666666666664</v>
      </c>
      <c r="E173" s="37">
        <v>29.283333333333328</v>
      </c>
      <c r="F173" s="37">
        <v>28.316666666666663</v>
      </c>
      <c r="G173" s="37">
        <v>27.733333333333327</v>
      </c>
      <c r="H173" s="37">
        <v>30.833333333333329</v>
      </c>
      <c r="I173" s="37">
        <v>31.416666666666664</v>
      </c>
      <c r="J173" s="37">
        <v>32.383333333333326</v>
      </c>
      <c r="K173" s="28">
        <v>30.45</v>
      </c>
      <c r="L173" s="28">
        <v>28.9</v>
      </c>
      <c r="M173" s="28">
        <v>437.17993000000001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111.4</v>
      </c>
      <c r="D174" s="37">
        <v>109.46666666666665</v>
      </c>
      <c r="E174" s="37">
        <v>106.83333333333331</v>
      </c>
      <c r="F174" s="37">
        <v>102.26666666666667</v>
      </c>
      <c r="G174" s="37">
        <v>99.633333333333326</v>
      </c>
      <c r="H174" s="37">
        <v>114.0333333333333</v>
      </c>
      <c r="I174" s="37">
        <v>116.66666666666666</v>
      </c>
      <c r="J174" s="37">
        <v>121.23333333333329</v>
      </c>
      <c r="K174" s="28">
        <v>112.1</v>
      </c>
      <c r="L174" s="28">
        <v>104.9</v>
      </c>
      <c r="M174" s="28">
        <v>153.0137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118.7</v>
      </c>
      <c r="D175" s="37">
        <v>117.63333333333333</v>
      </c>
      <c r="E175" s="37">
        <v>115.81666666666665</v>
      </c>
      <c r="F175" s="37">
        <v>112.93333333333332</v>
      </c>
      <c r="G175" s="37">
        <v>111.11666666666665</v>
      </c>
      <c r="H175" s="37">
        <v>120.51666666666665</v>
      </c>
      <c r="I175" s="37">
        <v>122.33333333333331</v>
      </c>
      <c r="J175" s="37">
        <v>125.21666666666665</v>
      </c>
      <c r="K175" s="28">
        <v>119.45</v>
      </c>
      <c r="L175" s="28">
        <v>114.75</v>
      </c>
      <c r="M175" s="28">
        <v>39.39667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2587.1</v>
      </c>
      <c r="D176" s="37">
        <v>2590</v>
      </c>
      <c r="E176" s="37">
        <v>2545.1</v>
      </c>
      <c r="F176" s="37">
        <v>2503.1</v>
      </c>
      <c r="G176" s="37">
        <v>2458.1999999999998</v>
      </c>
      <c r="H176" s="37">
        <v>2632</v>
      </c>
      <c r="I176" s="37">
        <v>2676.8999999999996</v>
      </c>
      <c r="J176" s="37">
        <v>2718.9</v>
      </c>
      <c r="K176" s="28">
        <v>2634.9</v>
      </c>
      <c r="L176" s="28">
        <v>2548</v>
      </c>
      <c r="M176" s="28">
        <v>82.525509999999997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756.6</v>
      </c>
      <c r="D177" s="37">
        <v>747.95000000000016</v>
      </c>
      <c r="E177" s="37">
        <v>736.70000000000027</v>
      </c>
      <c r="F177" s="37">
        <v>716.80000000000007</v>
      </c>
      <c r="G177" s="37">
        <v>705.55000000000018</v>
      </c>
      <c r="H177" s="37">
        <v>767.85000000000036</v>
      </c>
      <c r="I177" s="37">
        <v>779.10000000000014</v>
      </c>
      <c r="J177" s="37">
        <v>799.00000000000045</v>
      </c>
      <c r="K177" s="28">
        <v>759.2</v>
      </c>
      <c r="L177" s="28">
        <v>728.05</v>
      </c>
      <c r="M177" s="28">
        <v>8.4686699999999995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1105.3499999999999</v>
      </c>
      <c r="D178" s="37">
        <v>1096.1833333333332</v>
      </c>
      <c r="E178" s="37">
        <v>1082.5666666666664</v>
      </c>
      <c r="F178" s="37">
        <v>1059.7833333333333</v>
      </c>
      <c r="G178" s="37">
        <v>1046.1666666666665</v>
      </c>
      <c r="H178" s="37">
        <v>1118.9666666666662</v>
      </c>
      <c r="I178" s="37">
        <v>1132.583333333333</v>
      </c>
      <c r="J178" s="37">
        <v>1155.3666666666661</v>
      </c>
      <c r="K178" s="28">
        <v>1109.8</v>
      </c>
      <c r="L178" s="28">
        <v>1073.4000000000001</v>
      </c>
      <c r="M178" s="28">
        <v>11.77148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2270.6999999999998</v>
      </c>
      <c r="D179" s="37">
        <v>2247.8833333333332</v>
      </c>
      <c r="E179" s="37">
        <v>2209.9666666666662</v>
      </c>
      <c r="F179" s="37">
        <v>2149.2333333333331</v>
      </c>
      <c r="G179" s="37">
        <v>2111.3166666666662</v>
      </c>
      <c r="H179" s="37">
        <v>2308.6166666666663</v>
      </c>
      <c r="I179" s="37">
        <v>2346.5333333333333</v>
      </c>
      <c r="J179" s="37">
        <v>2407.2666666666664</v>
      </c>
      <c r="K179" s="28">
        <v>2285.8000000000002</v>
      </c>
      <c r="L179" s="28">
        <v>2187.15</v>
      </c>
      <c r="M179" s="28">
        <v>7.9110699999999996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6552.7</v>
      </c>
      <c r="D180" s="37">
        <v>6542.5666666666666</v>
      </c>
      <c r="E180" s="37">
        <v>6435.1333333333332</v>
      </c>
      <c r="F180" s="37">
        <v>6317.5666666666666</v>
      </c>
      <c r="G180" s="37">
        <v>6210.1333333333332</v>
      </c>
      <c r="H180" s="37">
        <v>6660.1333333333332</v>
      </c>
      <c r="I180" s="37">
        <v>6767.5666666666657</v>
      </c>
      <c r="J180" s="37">
        <v>6885.1333333333332</v>
      </c>
      <c r="K180" s="28">
        <v>6650</v>
      </c>
      <c r="L180" s="28">
        <v>6425</v>
      </c>
      <c r="M180" s="28">
        <v>7.9699999999999993E-2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21691.200000000001</v>
      </c>
      <c r="D181" s="37">
        <v>21411.083333333332</v>
      </c>
      <c r="E181" s="37">
        <v>20956.116666666665</v>
      </c>
      <c r="F181" s="37">
        <v>20221.033333333333</v>
      </c>
      <c r="G181" s="37">
        <v>19766.066666666666</v>
      </c>
      <c r="H181" s="37">
        <v>22146.166666666664</v>
      </c>
      <c r="I181" s="37">
        <v>22601.133333333331</v>
      </c>
      <c r="J181" s="37">
        <v>23336.216666666664</v>
      </c>
      <c r="K181" s="28">
        <v>21866.05</v>
      </c>
      <c r="L181" s="28">
        <v>20676</v>
      </c>
      <c r="M181" s="28">
        <v>0.67112000000000005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1146.6500000000001</v>
      </c>
      <c r="D182" s="37">
        <v>1133.4166666666667</v>
      </c>
      <c r="E182" s="37">
        <v>1115.8333333333335</v>
      </c>
      <c r="F182" s="37">
        <v>1085.0166666666667</v>
      </c>
      <c r="G182" s="37">
        <v>1067.4333333333334</v>
      </c>
      <c r="H182" s="37">
        <v>1164.2333333333336</v>
      </c>
      <c r="I182" s="37">
        <v>1181.8166666666671</v>
      </c>
      <c r="J182" s="37">
        <v>1212.6333333333337</v>
      </c>
      <c r="K182" s="28">
        <v>1151</v>
      </c>
      <c r="L182" s="28">
        <v>1102.5999999999999</v>
      </c>
      <c r="M182" s="28">
        <v>7.0297900000000002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2346</v>
      </c>
      <c r="D183" s="37">
        <v>2333.3333333333335</v>
      </c>
      <c r="E183" s="37">
        <v>2304.0166666666669</v>
      </c>
      <c r="F183" s="37">
        <v>2262.0333333333333</v>
      </c>
      <c r="G183" s="37">
        <v>2232.7166666666667</v>
      </c>
      <c r="H183" s="37">
        <v>2375.3166666666671</v>
      </c>
      <c r="I183" s="37">
        <v>2404.6333333333337</v>
      </c>
      <c r="J183" s="37">
        <v>2446.6166666666672</v>
      </c>
      <c r="K183" s="28">
        <v>2362.65</v>
      </c>
      <c r="L183" s="28">
        <v>2291.35</v>
      </c>
      <c r="M183" s="28">
        <v>2.0714299999999999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468.9</v>
      </c>
      <c r="D184" s="37">
        <v>463.83333333333331</v>
      </c>
      <c r="E184" s="37">
        <v>457.56666666666661</v>
      </c>
      <c r="F184" s="37">
        <v>446.23333333333329</v>
      </c>
      <c r="G184" s="37">
        <v>439.96666666666658</v>
      </c>
      <c r="H184" s="37">
        <v>475.16666666666663</v>
      </c>
      <c r="I184" s="37">
        <v>481.43333333333339</v>
      </c>
      <c r="J184" s="37">
        <v>492.76666666666665</v>
      </c>
      <c r="K184" s="28">
        <v>470.1</v>
      </c>
      <c r="L184" s="28">
        <v>452.5</v>
      </c>
      <c r="M184" s="28">
        <v>170.55257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73.650000000000006</v>
      </c>
      <c r="D185" s="37">
        <v>72.5</v>
      </c>
      <c r="E185" s="37">
        <v>70.650000000000006</v>
      </c>
      <c r="F185" s="37">
        <v>67.650000000000006</v>
      </c>
      <c r="G185" s="37">
        <v>65.800000000000011</v>
      </c>
      <c r="H185" s="37">
        <v>75.5</v>
      </c>
      <c r="I185" s="37">
        <v>77.349999999999994</v>
      </c>
      <c r="J185" s="37">
        <v>80.349999999999994</v>
      </c>
      <c r="K185" s="28">
        <v>74.349999999999994</v>
      </c>
      <c r="L185" s="28">
        <v>69.5</v>
      </c>
      <c r="M185" s="28">
        <v>661.87950000000001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899.95</v>
      </c>
      <c r="D186" s="37">
        <v>905.30000000000007</v>
      </c>
      <c r="E186" s="37">
        <v>888.15000000000009</v>
      </c>
      <c r="F186" s="37">
        <v>876.35</v>
      </c>
      <c r="G186" s="37">
        <v>859.2</v>
      </c>
      <c r="H186" s="37">
        <v>917.10000000000014</v>
      </c>
      <c r="I186" s="37">
        <v>934.25</v>
      </c>
      <c r="J186" s="37">
        <v>946.05000000000018</v>
      </c>
      <c r="K186" s="28">
        <v>922.45</v>
      </c>
      <c r="L186" s="28">
        <v>893.5</v>
      </c>
      <c r="M186" s="28">
        <v>41.131700000000002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419.95</v>
      </c>
      <c r="D187" s="37">
        <v>416.68333333333334</v>
      </c>
      <c r="E187" s="37">
        <v>408.56666666666666</v>
      </c>
      <c r="F187" s="37">
        <v>397.18333333333334</v>
      </c>
      <c r="G187" s="37">
        <v>389.06666666666666</v>
      </c>
      <c r="H187" s="37">
        <v>428.06666666666666</v>
      </c>
      <c r="I187" s="37">
        <v>436.18333333333334</v>
      </c>
      <c r="J187" s="37">
        <v>447.56666666666666</v>
      </c>
      <c r="K187" s="28">
        <v>424.8</v>
      </c>
      <c r="L187" s="28">
        <v>405.3</v>
      </c>
      <c r="M187" s="28">
        <v>12.387740000000001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528.45000000000005</v>
      </c>
      <c r="D188" s="37">
        <v>526</v>
      </c>
      <c r="E188" s="37">
        <v>512.5</v>
      </c>
      <c r="F188" s="37">
        <v>496.55</v>
      </c>
      <c r="G188" s="37">
        <v>483.05</v>
      </c>
      <c r="H188" s="37">
        <v>541.95000000000005</v>
      </c>
      <c r="I188" s="37">
        <v>555.45000000000005</v>
      </c>
      <c r="J188" s="37">
        <v>571.4</v>
      </c>
      <c r="K188" s="28">
        <v>539.5</v>
      </c>
      <c r="L188" s="28">
        <v>510.05</v>
      </c>
      <c r="M188" s="28">
        <v>3.5014500000000002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708.3</v>
      </c>
      <c r="D189" s="37">
        <v>704.68333333333339</v>
      </c>
      <c r="E189" s="37">
        <v>697.41666666666674</v>
      </c>
      <c r="F189" s="37">
        <v>686.5333333333333</v>
      </c>
      <c r="G189" s="37">
        <v>679.26666666666665</v>
      </c>
      <c r="H189" s="37">
        <v>715.56666666666683</v>
      </c>
      <c r="I189" s="37">
        <v>722.83333333333348</v>
      </c>
      <c r="J189" s="37">
        <v>733.71666666666692</v>
      </c>
      <c r="K189" s="28">
        <v>711.95</v>
      </c>
      <c r="L189" s="28">
        <v>693.8</v>
      </c>
      <c r="M189" s="28">
        <v>9.8439899999999998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932.25</v>
      </c>
      <c r="D190" s="37">
        <v>920.33333333333337</v>
      </c>
      <c r="E190" s="37">
        <v>900.86666666666679</v>
      </c>
      <c r="F190" s="37">
        <v>869.48333333333346</v>
      </c>
      <c r="G190" s="37">
        <v>850.01666666666688</v>
      </c>
      <c r="H190" s="37">
        <v>951.7166666666667</v>
      </c>
      <c r="I190" s="37">
        <v>971.18333333333317</v>
      </c>
      <c r="J190" s="37">
        <v>1002.5666666666666</v>
      </c>
      <c r="K190" s="28">
        <v>939.8</v>
      </c>
      <c r="L190" s="28">
        <v>888.95</v>
      </c>
      <c r="M190" s="28">
        <v>17.512499999999999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943.55</v>
      </c>
      <c r="D191" s="37">
        <v>932.2833333333333</v>
      </c>
      <c r="E191" s="37">
        <v>917.56666666666661</v>
      </c>
      <c r="F191" s="37">
        <v>891.58333333333326</v>
      </c>
      <c r="G191" s="37">
        <v>876.86666666666656</v>
      </c>
      <c r="H191" s="37">
        <v>958.26666666666665</v>
      </c>
      <c r="I191" s="37">
        <v>972.98333333333335</v>
      </c>
      <c r="J191" s="37">
        <v>998.9666666666667</v>
      </c>
      <c r="K191" s="28">
        <v>947</v>
      </c>
      <c r="L191" s="28">
        <v>906.3</v>
      </c>
      <c r="M191" s="28">
        <v>6.25692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3226.95</v>
      </c>
      <c r="D192" s="37">
        <v>3216.3333333333335</v>
      </c>
      <c r="E192" s="37">
        <v>3191.166666666667</v>
      </c>
      <c r="F192" s="37">
        <v>3155.3833333333337</v>
      </c>
      <c r="G192" s="37">
        <v>3130.2166666666672</v>
      </c>
      <c r="H192" s="37">
        <v>3252.1166666666668</v>
      </c>
      <c r="I192" s="37">
        <v>3277.2833333333338</v>
      </c>
      <c r="J192" s="37">
        <v>3313.0666666666666</v>
      </c>
      <c r="K192" s="28">
        <v>3241.5</v>
      </c>
      <c r="L192" s="28">
        <v>3180.55</v>
      </c>
      <c r="M192" s="28">
        <v>28.13186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722.25</v>
      </c>
      <c r="D193" s="37">
        <v>715.0333333333333</v>
      </c>
      <c r="E193" s="37">
        <v>705.21666666666658</v>
      </c>
      <c r="F193" s="37">
        <v>688.18333333333328</v>
      </c>
      <c r="G193" s="37">
        <v>678.36666666666656</v>
      </c>
      <c r="H193" s="37">
        <v>732.06666666666661</v>
      </c>
      <c r="I193" s="37">
        <v>741.88333333333321</v>
      </c>
      <c r="J193" s="37">
        <v>758.91666666666663</v>
      </c>
      <c r="K193" s="28">
        <v>724.85</v>
      </c>
      <c r="L193" s="28">
        <v>698</v>
      </c>
      <c r="M193" s="28">
        <v>13.39748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8258.25</v>
      </c>
      <c r="D194" s="37">
        <v>8262.75</v>
      </c>
      <c r="E194" s="37">
        <v>8145.5</v>
      </c>
      <c r="F194" s="37">
        <v>8032.75</v>
      </c>
      <c r="G194" s="37">
        <v>7915.5</v>
      </c>
      <c r="H194" s="37">
        <v>8375.5</v>
      </c>
      <c r="I194" s="37">
        <v>8492.75</v>
      </c>
      <c r="J194" s="37">
        <v>8605.5</v>
      </c>
      <c r="K194" s="28">
        <v>8380</v>
      </c>
      <c r="L194" s="28">
        <v>8150</v>
      </c>
      <c r="M194" s="28">
        <v>6.3843300000000003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420.65</v>
      </c>
      <c r="D195" s="37">
        <v>416.09999999999997</v>
      </c>
      <c r="E195" s="37">
        <v>409.54999999999995</v>
      </c>
      <c r="F195" s="37">
        <v>398.45</v>
      </c>
      <c r="G195" s="37">
        <v>391.9</v>
      </c>
      <c r="H195" s="37">
        <v>427.19999999999993</v>
      </c>
      <c r="I195" s="37">
        <v>433.75</v>
      </c>
      <c r="J195" s="37">
        <v>444.84999999999991</v>
      </c>
      <c r="K195" s="28">
        <v>422.65</v>
      </c>
      <c r="L195" s="28">
        <v>405</v>
      </c>
      <c r="M195" s="28">
        <v>177.12298999999999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221.45</v>
      </c>
      <c r="D196" s="37">
        <v>218.65</v>
      </c>
      <c r="E196" s="37">
        <v>213</v>
      </c>
      <c r="F196" s="37">
        <v>204.54999999999998</v>
      </c>
      <c r="G196" s="37">
        <v>198.89999999999998</v>
      </c>
      <c r="H196" s="37">
        <v>227.10000000000002</v>
      </c>
      <c r="I196" s="37">
        <v>232.75000000000006</v>
      </c>
      <c r="J196" s="37">
        <v>241.20000000000005</v>
      </c>
      <c r="K196" s="28">
        <v>224.3</v>
      </c>
      <c r="L196" s="28">
        <v>210.2</v>
      </c>
      <c r="M196" s="28">
        <v>349.63418999999999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1052</v>
      </c>
      <c r="D197" s="37">
        <v>1038.2666666666667</v>
      </c>
      <c r="E197" s="37">
        <v>1008.9833333333333</v>
      </c>
      <c r="F197" s="37">
        <v>965.9666666666667</v>
      </c>
      <c r="G197" s="37">
        <v>936.68333333333339</v>
      </c>
      <c r="H197" s="37">
        <v>1081.2833333333333</v>
      </c>
      <c r="I197" s="37">
        <v>1110.5666666666666</v>
      </c>
      <c r="J197" s="37">
        <v>1153.5833333333333</v>
      </c>
      <c r="K197" s="28">
        <v>1067.55</v>
      </c>
      <c r="L197" s="28">
        <v>995.25</v>
      </c>
      <c r="M197" s="28">
        <v>150.53673000000001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1078.5999999999999</v>
      </c>
      <c r="D198" s="37">
        <v>1074.6833333333334</v>
      </c>
      <c r="E198" s="37">
        <v>1059.8666666666668</v>
      </c>
      <c r="F198" s="37">
        <v>1041.1333333333334</v>
      </c>
      <c r="G198" s="37">
        <v>1026.3166666666668</v>
      </c>
      <c r="H198" s="37">
        <v>1093.4166666666667</v>
      </c>
      <c r="I198" s="37">
        <v>1108.2333333333333</v>
      </c>
      <c r="J198" s="37">
        <v>1126.9666666666667</v>
      </c>
      <c r="K198" s="28">
        <v>1089.5</v>
      </c>
      <c r="L198" s="28">
        <v>1055.95</v>
      </c>
      <c r="M198" s="28">
        <v>29.46857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666</v>
      </c>
      <c r="D199" s="37">
        <v>656.33333333333337</v>
      </c>
      <c r="E199" s="37">
        <v>642.66666666666674</v>
      </c>
      <c r="F199" s="37">
        <v>619.33333333333337</v>
      </c>
      <c r="G199" s="37">
        <v>605.66666666666674</v>
      </c>
      <c r="H199" s="37">
        <v>679.66666666666674</v>
      </c>
      <c r="I199" s="37">
        <v>693.33333333333348</v>
      </c>
      <c r="J199" s="37">
        <v>716.66666666666674</v>
      </c>
      <c r="K199" s="28">
        <v>670</v>
      </c>
      <c r="L199" s="28">
        <v>633</v>
      </c>
      <c r="M199" s="28">
        <v>4.05647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2141.9499999999998</v>
      </c>
      <c r="D200" s="37">
        <v>2122.7666666666664</v>
      </c>
      <c r="E200" s="37">
        <v>2094.6833333333329</v>
      </c>
      <c r="F200" s="37">
        <v>2047.4166666666665</v>
      </c>
      <c r="G200" s="37">
        <v>2019.333333333333</v>
      </c>
      <c r="H200" s="37">
        <v>2170.0333333333328</v>
      </c>
      <c r="I200" s="37">
        <v>2198.1166666666668</v>
      </c>
      <c r="J200" s="37">
        <v>2245.3833333333328</v>
      </c>
      <c r="K200" s="28">
        <v>2150.85</v>
      </c>
      <c r="L200" s="28">
        <v>2075.5</v>
      </c>
      <c r="M200" s="28">
        <v>13.82368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2900.95</v>
      </c>
      <c r="D201" s="37">
        <v>2861.0333333333333</v>
      </c>
      <c r="E201" s="37">
        <v>2790.9166666666665</v>
      </c>
      <c r="F201" s="37">
        <v>2680.8833333333332</v>
      </c>
      <c r="G201" s="37">
        <v>2610.7666666666664</v>
      </c>
      <c r="H201" s="37">
        <v>2971.0666666666666</v>
      </c>
      <c r="I201" s="37">
        <v>3041.1833333333334</v>
      </c>
      <c r="J201" s="37">
        <v>3151.2166666666667</v>
      </c>
      <c r="K201" s="28">
        <v>2931.15</v>
      </c>
      <c r="L201" s="28">
        <v>2751</v>
      </c>
      <c r="M201" s="28">
        <v>25.658370000000001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440.95</v>
      </c>
      <c r="D202" s="37">
        <v>434.31666666666661</v>
      </c>
      <c r="E202" s="37">
        <v>426.23333333333323</v>
      </c>
      <c r="F202" s="37">
        <v>411.51666666666665</v>
      </c>
      <c r="G202" s="37">
        <v>403.43333333333328</v>
      </c>
      <c r="H202" s="37">
        <v>449.03333333333319</v>
      </c>
      <c r="I202" s="37">
        <v>457.11666666666656</v>
      </c>
      <c r="J202" s="37">
        <v>471.83333333333314</v>
      </c>
      <c r="K202" s="28">
        <v>442.4</v>
      </c>
      <c r="L202" s="28">
        <v>419.6</v>
      </c>
      <c r="M202" s="28">
        <v>3.79813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1048.95</v>
      </c>
      <c r="D203" s="37">
        <v>1035.8833333333334</v>
      </c>
      <c r="E203" s="37">
        <v>1017.4666666666669</v>
      </c>
      <c r="F203" s="37">
        <v>985.98333333333346</v>
      </c>
      <c r="G203" s="37">
        <v>967.56666666666695</v>
      </c>
      <c r="H203" s="37">
        <v>1067.3666666666668</v>
      </c>
      <c r="I203" s="37">
        <v>1085.7833333333333</v>
      </c>
      <c r="J203" s="37">
        <v>1117.2666666666669</v>
      </c>
      <c r="K203" s="28">
        <v>1054.3</v>
      </c>
      <c r="L203" s="28">
        <v>1004.4</v>
      </c>
      <c r="M203" s="28">
        <v>4.4455900000000002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747.45</v>
      </c>
      <c r="D204" s="37">
        <v>748.83333333333337</v>
      </c>
      <c r="E204" s="37">
        <v>731.66666666666674</v>
      </c>
      <c r="F204" s="37">
        <v>715.88333333333333</v>
      </c>
      <c r="G204" s="37">
        <v>698.7166666666667</v>
      </c>
      <c r="H204" s="37">
        <v>764.61666666666679</v>
      </c>
      <c r="I204" s="37">
        <v>781.78333333333353</v>
      </c>
      <c r="J204" s="37">
        <v>797.56666666666683</v>
      </c>
      <c r="K204" s="28">
        <v>766</v>
      </c>
      <c r="L204" s="28">
        <v>733.05</v>
      </c>
      <c r="M204" s="28">
        <v>25.770969999999998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5874.25</v>
      </c>
      <c r="D205" s="37">
        <v>5832.666666666667</v>
      </c>
      <c r="E205" s="37">
        <v>5748.3333333333339</v>
      </c>
      <c r="F205" s="37">
        <v>5622.416666666667</v>
      </c>
      <c r="G205" s="37">
        <v>5538.0833333333339</v>
      </c>
      <c r="H205" s="37">
        <v>5958.5833333333339</v>
      </c>
      <c r="I205" s="37">
        <v>6042.9166666666679</v>
      </c>
      <c r="J205" s="37">
        <v>6168.8333333333339</v>
      </c>
      <c r="K205" s="28">
        <v>5917</v>
      </c>
      <c r="L205" s="28">
        <v>5706.75</v>
      </c>
      <c r="M205" s="28">
        <v>5.1295400000000004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35.6</v>
      </c>
      <c r="D206" s="37">
        <v>35.283333333333331</v>
      </c>
      <c r="E206" s="37">
        <v>34.816666666666663</v>
      </c>
      <c r="F206" s="37">
        <v>34.033333333333331</v>
      </c>
      <c r="G206" s="37">
        <v>33.566666666666663</v>
      </c>
      <c r="H206" s="37">
        <v>36.066666666666663</v>
      </c>
      <c r="I206" s="37">
        <v>36.533333333333331</v>
      </c>
      <c r="J206" s="37">
        <v>37.316666666666663</v>
      </c>
      <c r="K206" s="28">
        <v>35.75</v>
      </c>
      <c r="L206" s="28">
        <v>34.5</v>
      </c>
      <c r="M206" s="28">
        <v>66.720320000000001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1475.3</v>
      </c>
      <c r="D207" s="37">
        <v>1455.6333333333332</v>
      </c>
      <c r="E207" s="37">
        <v>1426.3166666666664</v>
      </c>
      <c r="F207" s="37">
        <v>1377.3333333333333</v>
      </c>
      <c r="G207" s="37">
        <v>1348.0166666666664</v>
      </c>
      <c r="H207" s="37">
        <v>1504.6166666666663</v>
      </c>
      <c r="I207" s="37">
        <v>1533.9333333333329</v>
      </c>
      <c r="J207" s="37">
        <v>1582.9166666666663</v>
      </c>
      <c r="K207" s="28">
        <v>1484.95</v>
      </c>
      <c r="L207" s="28">
        <v>1406.65</v>
      </c>
      <c r="M207" s="28">
        <v>2.5306299999999999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757.4</v>
      </c>
      <c r="D208" s="37">
        <v>750.4</v>
      </c>
      <c r="E208" s="37">
        <v>735.8</v>
      </c>
      <c r="F208" s="37">
        <v>714.19999999999993</v>
      </c>
      <c r="G208" s="37">
        <v>699.59999999999991</v>
      </c>
      <c r="H208" s="37">
        <v>772</v>
      </c>
      <c r="I208" s="37">
        <v>786.60000000000014</v>
      </c>
      <c r="J208" s="37">
        <v>808.2</v>
      </c>
      <c r="K208" s="28">
        <v>765</v>
      </c>
      <c r="L208" s="28">
        <v>728.8</v>
      </c>
      <c r="M208" s="28">
        <v>16.650040000000001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1070.7</v>
      </c>
      <c r="D209" s="37">
        <v>1074.7</v>
      </c>
      <c r="E209" s="37">
        <v>1058.0500000000002</v>
      </c>
      <c r="F209" s="37">
        <v>1045.4000000000001</v>
      </c>
      <c r="G209" s="37">
        <v>1028.7500000000002</v>
      </c>
      <c r="H209" s="37">
        <v>1087.3500000000001</v>
      </c>
      <c r="I209" s="37">
        <v>1104.0000000000002</v>
      </c>
      <c r="J209" s="37">
        <v>1116.6500000000001</v>
      </c>
      <c r="K209" s="28">
        <v>1091.3499999999999</v>
      </c>
      <c r="L209" s="28">
        <v>1062.05</v>
      </c>
      <c r="M209" s="28">
        <v>5.01776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313.05</v>
      </c>
      <c r="D210" s="37">
        <v>307.11666666666667</v>
      </c>
      <c r="E210" s="37">
        <v>299.93333333333334</v>
      </c>
      <c r="F210" s="37">
        <v>286.81666666666666</v>
      </c>
      <c r="G210" s="37">
        <v>279.63333333333333</v>
      </c>
      <c r="H210" s="37">
        <v>320.23333333333335</v>
      </c>
      <c r="I210" s="37">
        <v>327.41666666666674</v>
      </c>
      <c r="J210" s="37">
        <v>340.53333333333336</v>
      </c>
      <c r="K210" s="28">
        <v>314.3</v>
      </c>
      <c r="L210" s="28">
        <v>294</v>
      </c>
      <c r="M210" s="28">
        <v>111.1763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8.6</v>
      </c>
      <c r="D211" s="37">
        <v>8.6666666666666661</v>
      </c>
      <c r="E211" s="37">
        <v>8.3333333333333321</v>
      </c>
      <c r="F211" s="37">
        <v>8.0666666666666664</v>
      </c>
      <c r="G211" s="37">
        <v>7.7333333333333325</v>
      </c>
      <c r="H211" s="37">
        <v>8.9333333333333318</v>
      </c>
      <c r="I211" s="37">
        <v>9.2666666666666639</v>
      </c>
      <c r="J211" s="37">
        <v>9.5333333333333314</v>
      </c>
      <c r="K211" s="28">
        <v>9</v>
      </c>
      <c r="L211" s="28">
        <v>8.4</v>
      </c>
      <c r="M211" s="28">
        <v>1754.2184199999999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995.85</v>
      </c>
      <c r="D212" s="37">
        <v>993.31666666666672</v>
      </c>
      <c r="E212" s="37">
        <v>982.93333333333339</v>
      </c>
      <c r="F212" s="37">
        <v>970.01666666666665</v>
      </c>
      <c r="G212" s="37">
        <v>959.63333333333333</v>
      </c>
      <c r="H212" s="37">
        <v>1006.2333333333335</v>
      </c>
      <c r="I212" s="37">
        <v>1016.6166666666669</v>
      </c>
      <c r="J212" s="37">
        <v>1029.5333333333335</v>
      </c>
      <c r="K212" s="28">
        <v>1003.7</v>
      </c>
      <c r="L212" s="28">
        <v>980.4</v>
      </c>
      <c r="M212" s="28">
        <v>14.399240000000001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1504.15</v>
      </c>
      <c r="D213" s="37">
        <v>1464.0333333333335</v>
      </c>
      <c r="E213" s="37">
        <v>1405.2166666666672</v>
      </c>
      <c r="F213" s="37">
        <v>1306.2833333333335</v>
      </c>
      <c r="G213" s="37">
        <v>1247.4666666666672</v>
      </c>
      <c r="H213" s="37">
        <v>1562.9666666666672</v>
      </c>
      <c r="I213" s="37">
        <v>1621.7833333333333</v>
      </c>
      <c r="J213" s="37">
        <v>1720.7166666666672</v>
      </c>
      <c r="K213" s="28">
        <v>1522.85</v>
      </c>
      <c r="L213" s="28">
        <v>1365.1</v>
      </c>
      <c r="M213" s="28">
        <v>5.2062999999999997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453.35</v>
      </c>
      <c r="D214" s="37">
        <v>450.68333333333334</v>
      </c>
      <c r="E214" s="37">
        <v>446.66666666666669</v>
      </c>
      <c r="F214" s="37">
        <v>439.98333333333335</v>
      </c>
      <c r="G214" s="37">
        <v>435.9666666666667</v>
      </c>
      <c r="H214" s="37">
        <v>457.36666666666667</v>
      </c>
      <c r="I214" s="37">
        <v>461.38333333333333</v>
      </c>
      <c r="J214" s="37">
        <v>468.06666666666666</v>
      </c>
      <c r="K214" s="37">
        <v>454.7</v>
      </c>
      <c r="L214" s="37">
        <v>444</v>
      </c>
      <c r="M214" s="37">
        <v>57.915410000000001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13.25</v>
      </c>
      <c r="D215" s="37">
        <v>13.166666666666666</v>
      </c>
      <c r="E215" s="37">
        <v>12.883333333333333</v>
      </c>
      <c r="F215" s="37">
        <v>12.516666666666667</v>
      </c>
      <c r="G215" s="37">
        <v>12.233333333333334</v>
      </c>
      <c r="H215" s="37">
        <v>13.533333333333331</v>
      </c>
      <c r="I215" s="37">
        <v>13.816666666666666</v>
      </c>
      <c r="J215" s="37">
        <v>14.18333333333333</v>
      </c>
      <c r="K215" s="37">
        <v>13.45</v>
      </c>
      <c r="L215" s="37">
        <v>12.8</v>
      </c>
      <c r="M215" s="37">
        <v>500.38976000000002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229.8</v>
      </c>
      <c r="D216" s="37">
        <v>227.96666666666667</v>
      </c>
      <c r="E216" s="37">
        <v>224.18333333333334</v>
      </c>
      <c r="F216" s="37">
        <v>218.56666666666666</v>
      </c>
      <c r="G216" s="37">
        <v>214.78333333333333</v>
      </c>
      <c r="H216" s="37">
        <v>233.58333333333334</v>
      </c>
      <c r="I216" s="37">
        <v>237.3666666666667</v>
      </c>
      <c r="J216" s="37">
        <v>242.98333333333335</v>
      </c>
      <c r="K216" s="37">
        <v>231.75</v>
      </c>
      <c r="L216" s="37">
        <v>222.35</v>
      </c>
      <c r="M216" s="37">
        <v>94.190280000000001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8"/>
  <sheetViews>
    <sheetView zoomScale="85" zoomScaleNormal="85" workbookViewId="0">
      <pane ySplit="10" topLeftCell="A497" activePane="bottomLeft" state="frozen"/>
      <selection pane="bottomLeft" activeCell="D503" sqref="D50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9"/>
      <c r="B1" s="47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9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44708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2" t="s">
        <v>16</v>
      </c>
      <c r="B9" s="464" t="s">
        <v>18</v>
      </c>
      <c r="C9" s="468" t="s">
        <v>20</v>
      </c>
      <c r="D9" s="468" t="s">
        <v>21</v>
      </c>
      <c r="E9" s="459" t="s">
        <v>22</v>
      </c>
      <c r="F9" s="460"/>
      <c r="G9" s="461"/>
      <c r="H9" s="459" t="s">
        <v>23</v>
      </c>
      <c r="I9" s="460"/>
      <c r="J9" s="461"/>
      <c r="K9" s="23"/>
      <c r="L9" s="24"/>
      <c r="M9" s="50"/>
      <c r="N9" s="1"/>
      <c r="O9" s="1"/>
    </row>
    <row r="10" spans="1:15" ht="42.75" customHeight="1">
      <c r="A10" s="466"/>
      <c r="B10" s="467"/>
      <c r="C10" s="467"/>
      <c r="D10" s="46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4" t="s">
        <v>288</v>
      </c>
      <c r="C11" s="305">
        <v>17457.7</v>
      </c>
      <c r="D11" s="306">
        <v>17623.600000000002</v>
      </c>
      <c r="E11" s="306">
        <v>17244.100000000006</v>
      </c>
      <c r="F11" s="306">
        <v>17030.500000000004</v>
      </c>
      <c r="G11" s="306">
        <v>16651.000000000007</v>
      </c>
      <c r="H11" s="306">
        <v>17837.200000000004</v>
      </c>
      <c r="I11" s="306">
        <v>18216.699999999997</v>
      </c>
      <c r="J11" s="306">
        <v>18430.300000000003</v>
      </c>
      <c r="K11" s="305">
        <v>18003.099999999999</v>
      </c>
      <c r="L11" s="305">
        <v>17410</v>
      </c>
      <c r="M11" s="305">
        <v>0.1142</v>
      </c>
      <c r="N11" s="1"/>
      <c r="O11" s="1"/>
    </row>
    <row r="12" spans="1:15" ht="12" customHeight="1">
      <c r="A12" s="30">
        <v>2</v>
      </c>
      <c r="B12" s="315" t="s">
        <v>293</v>
      </c>
      <c r="C12" s="305">
        <v>410.05</v>
      </c>
      <c r="D12" s="306">
        <v>409.25</v>
      </c>
      <c r="E12" s="306">
        <v>401.9</v>
      </c>
      <c r="F12" s="306">
        <v>393.75</v>
      </c>
      <c r="G12" s="306">
        <v>386.4</v>
      </c>
      <c r="H12" s="306">
        <v>417.4</v>
      </c>
      <c r="I12" s="306">
        <v>424.75</v>
      </c>
      <c r="J12" s="306">
        <v>432.9</v>
      </c>
      <c r="K12" s="305">
        <v>416.6</v>
      </c>
      <c r="L12" s="305">
        <v>401.1</v>
      </c>
      <c r="M12" s="305">
        <v>0.56701000000000001</v>
      </c>
      <c r="N12" s="1"/>
      <c r="O12" s="1"/>
    </row>
    <row r="13" spans="1:15" ht="12" customHeight="1">
      <c r="A13" s="30">
        <v>3</v>
      </c>
      <c r="B13" s="315" t="s">
        <v>39</v>
      </c>
      <c r="C13" s="305">
        <v>750</v>
      </c>
      <c r="D13" s="306">
        <v>740.85</v>
      </c>
      <c r="E13" s="306">
        <v>726.75</v>
      </c>
      <c r="F13" s="306">
        <v>703.5</v>
      </c>
      <c r="G13" s="306">
        <v>689.4</v>
      </c>
      <c r="H13" s="306">
        <v>764.1</v>
      </c>
      <c r="I13" s="306">
        <v>778.20000000000016</v>
      </c>
      <c r="J13" s="306">
        <v>801.45</v>
      </c>
      <c r="K13" s="305">
        <v>754.95</v>
      </c>
      <c r="L13" s="305">
        <v>717.6</v>
      </c>
      <c r="M13" s="305">
        <v>5.2788700000000004</v>
      </c>
      <c r="N13" s="1"/>
      <c r="O13" s="1"/>
    </row>
    <row r="14" spans="1:15" ht="12" customHeight="1">
      <c r="A14" s="30">
        <v>4</v>
      </c>
      <c r="B14" s="315" t="s">
        <v>294</v>
      </c>
      <c r="C14" s="305">
        <v>2191.5</v>
      </c>
      <c r="D14" s="306">
        <v>2178.9833333333331</v>
      </c>
      <c r="E14" s="306">
        <v>2125.0166666666664</v>
      </c>
      <c r="F14" s="306">
        <v>2058.5333333333333</v>
      </c>
      <c r="G14" s="306">
        <v>2004.5666666666666</v>
      </c>
      <c r="H14" s="306">
        <v>2245.4666666666662</v>
      </c>
      <c r="I14" s="306">
        <v>2299.4333333333325</v>
      </c>
      <c r="J14" s="306">
        <v>2365.9166666666661</v>
      </c>
      <c r="K14" s="305">
        <v>2232.9499999999998</v>
      </c>
      <c r="L14" s="305">
        <v>2112.5</v>
      </c>
      <c r="M14" s="305">
        <v>0.54905000000000004</v>
      </c>
      <c r="N14" s="1"/>
      <c r="O14" s="1"/>
    </row>
    <row r="15" spans="1:15" ht="12" customHeight="1">
      <c r="A15" s="30">
        <v>5</v>
      </c>
      <c r="B15" s="315" t="s">
        <v>289</v>
      </c>
      <c r="C15" s="305">
        <v>2191.1999999999998</v>
      </c>
      <c r="D15" s="306">
        <v>2191.333333333333</v>
      </c>
      <c r="E15" s="306">
        <v>2172.0666666666662</v>
      </c>
      <c r="F15" s="306">
        <v>2152.9333333333329</v>
      </c>
      <c r="G15" s="306">
        <v>2133.6666666666661</v>
      </c>
      <c r="H15" s="306">
        <v>2210.4666666666662</v>
      </c>
      <c r="I15" s="306">
        <v>2229.7333333333327</v>
      </c>
      <c r="J15" s="306">
        <v>2248.8666666666663</v>
      </c>
      <c r="K15" s="305">
        <v>2210.6</v>
      </c>
      <c r="L15" s="305">
        <v>2172.1999999999998</v>
      </c>
      <c r="M15" s="305">
        <v>1.0522100000000001</v>
      </c>
      <c r="N15" s="1"/>
      <c r="O15" s="1"/>
    </row>
    <row r="16" spans="1:15" ht="12" customHeight="1">
      <c r="A16" s="30">
        <v>6</v>
      </c>
      <c r="B16" s="315" t="s">
        <v>238</v>
      </c>
      <c r="C16" s="305">
        <v>17710.55</v>
      </c>
      <c r="D16" s="306">
        <v>17840.399999999998</v>
      </c>
      <c r="E16" s="306">
        <v>17518.149999999994</v>
      </c>
      <c r="F16" s="306">
        <v>17325.749999999996</v>
      </c>
      <c r="G16" s="306">
        <v>17003.499999999993</v>
      </c>
      <c r="H16" s="306">
        <v>18032.799999999996</v>
      </c>
      <c r="I16" s="306">
        <v>18355.050000000003</v>
      </c>
      <c r="J16" s="306">
        <v>18547.449999999997</v>
      </c>
      <c r="K16" s="305">
        <v>18162.650000000001</v>
      </c>
      <c r="L16" s="305">
        <v>17648</v>
      </c>
      <c r="M16" s="305">
        <v>9.604E-2</v>
      </c>
      <c r="N16" s="1"/>
      <c r="O16" s="1"/>
    </row>
    <row r="17" spans="1:15" ht="12" customHeight="1">
      <c r="A17" s="30">
        <v>7</v>
      </c>
      <c r="B17" s="315" t="s">
        <v>242</v>
      </c>
      <c r="C17" s="305">
        <v>98</v>
      </c>
      <c r="D17" s="306">
        <v>97.399999999999991</v>
      </c>
      <c r="E17" s="306">
        <v>95.049999999999983</v>
      </c>
      <c r="F17" s="306">
        <v>92.1</v>
      </c>
      <c r="G17" s="306">
        <v>89.749999999999986</v>
      </c>
      <c r="H17" s="306">
        <v>100.34999999999998</v>
      </c>
      <c r="I17" s="306">
        <v>102.69999999999997</v>
      </c>
      <c r="J17" s="306">
        <v>105.64999999999998</v>
      </c>
      <c r="K17" s="305">
        <v>99.75</v>
      </c>
      <c r="L17" s="305">
        <v>94.45</v>
      </c>
      <c r="M17" s="305">
        <v>34.26005</v>
      </c>
      <c r="N17" s="1"/>
      <c r="O17" s="1"/>
    </row>
    <row r="18" spans="1:15" ht="12" customHeight="1">
      <c r="A18" s="30">
        <v>8</v>
      </c>
      <c r="B18" s="315" t="s">
        <v>41</v>
      </c>
      <c r="C18" s="305">
        <v>257.39999999999998</v>
      </c>
      <c r="D18" s="306">
        <v>256.10000000000002</v>
      </c>
      <c r="E18" s="306">
        <v>250.65000000000003</v>
      </c>
      <c r="F18" s="306">
        <v>243.9</v>
      </c>
      <c r="G18" s="306">
        <v>238.45000000000002</v>
      </c>
      <c r="H18" s="306">
        <v>262.85000000000002</v>
      </c>
      <c r="I18" s="306">
        <v>268.30000000000007</v>
      </c>
      <c r="J18" s="306">
        <v>275.05000000000007</v>
      </c>
      <c r="K18" s="305">
        <v>261.55</v>
      </c>
      <c r="L18" s="305">
        <v>249.35</v>
      </c>
      <c r="M18" s="305">
        <v>18.292670000000001</v>
      </c>
      <c r="N18" s="1"/>
      <c r="O18" s="1"/>
    </row>
    <row r="19" spans="1:15" ht="12" customHeight="1">
      <c r="A19" s="30">
        <v>9</v>
      </c>
      <c r="B19" s="315" t="s">
        <v>43</v>
      </c>
      <c r="C19" s="305">
        <v>2208</v>
      </c>
      <c r="D19" s="306">
        <v>2195.6666666666665</v>
      </c>
      <c r="E19" s="306">
        <v>2177.333333333333</v>
      </c>
      <c r="F19" s="306">
        <v>2146.6666666666665</v>
      </c>
      <c r="G19" s="306">
        <v>2128.333333333333</v>
      </c>
      <c r="H19" s="306">
        <v>2226.333333333333</v>
      </c>
      <c r="I19" s="306">
        <v>2244.6666666666661</v>
      </c>
      <c r="J19" s="306">
        <v>2275.333333333333</v>
      </c>
      <c r="K19" s="305">
        <v>2214</v>
      </c>
      <c r="L19" s="305">
        <v>2165</v>
      </c>
      <c r="M19" s="305">
        <v>3.0969699999999998</v>
      </c>
      <c r="N19" s="1"/>
      <c r="O19" s="1"/>
    </row>
    <row r="20" spans="1:15" ht="12" customHeight="1">
      <c r="A20" s="30">
        <v>10</v>
      </c>
      <c r="B20" s="315" t="s">
        <v>45</v>
      </c>
      <c r="C20" s="305">
        <v>2046.4</v>
      </c>
      <c r="D20" s="306">
        <v>2013.5333333333331</v>
      </c>
      <c r="E20" s="306">
        <v>1939.0666666666662</v>
      </c>
      <c r="F20" s="306">
        <v>1831.7333333333331</v>
      </c>
      <c r="G20" s="306">
        <v>1757.2666666666662</v>
      </c>
      <c r="H20" s="306">
        <v>2120.8666666666659</v>
      </c>
      <c r="I20" s="306">
        <v>2195.333333333333</v>
      </c>
      <c r="J20" s="306">
        <v>2302.6666666666661</v>
      </c>
      <c r="K20" s="305">
        <v>2088</v>
      </c>
      <c r="L20" s="305">
        <v>1906.2</v>
      </c>
      <c r="M20" s="305">
        <v>49.675139999999999</v>
      </c>
      <c r="N20" s="1"/>
      <c r="O20" s="1"/>
    </row>
    <row r="21" spans="1:15" ht="12" customHeight="1">
      <c r="A21" s="30">
        <v>11</v>
      </c>
      <c r="B21" s="315" t="s">
        <v>239</v>
      </c>
      <c r="C21" s="305">
        <v>2164</v>
      </c>
      <c r="D21" s="306">
        <v>2142.9666666666667</v>
      </c>
      <c r="E21" s="306">
        <v>2056.0333333333333</v>
      </c>
      <c r="F21" s="306">
        <v>1948.0666666666666</v>
      </c>
      <c r="G21" s="306">
        <v>1861.1333333333332</v>
      </c>
      <c r="H21" s="306">
        <v>2250.9333333333334</v>
      </c>
      <c r="I21" s="306">
        <v>2337.8666666666668</v>
      </c>
      <c r="J21" s="306">
        <v>2445.8333333333335</v>
      </c>
      <c r="K21" s="305">
        <v>2229.9</v>
      </c>
      <c r="L21" s="305">
        <v>2035</v>
      </c>
      <c r="M21" s="305">
        <v>16.514189999999999</v>
      </c>
      <c r="N21" s="1"/>
      <c r="O21" s="1"/>
    </row>
    <row r="22" spans="1:15" ht="12" customHeight="1">
      <c r="A22" s="30">
        <v>12</v>
      </c>
      <c r="B22" s="315" t="s">
        <v>46</v>
      </c>
      <c r="C22" s="305">
        <v>701.5</v>
      </c>
      <c r="D22" s="306">
        <v>696.31666666666661</v>
      </c>
      <c r="E22" s="306">
        <v>673.33333333333326</v>
      </c>
      <c r="F22" s="306">
        <v>645.16666666666663</v>
      </c>
      <c r="G22" s="306">
        <v>622.18333333333328</v>
      </c>
      <c r="H22" s="306">
        <v>724.48333333333323</v>
      </c>
      <c r="I22" s="306">
        <v>747.46666666666658</v>
      </c>
      <c r="J22" s="306">
        <v>775.63333333333321</v>
      </c>
      <c r="K22" s="305">
        <v>719.3</v>
      </c>
      <c r="L22" s="305">
        <v>668.15</v>
      </c>
      <c r="M22" s="305">
        <v>135.69693000000001</v>
      </c>
      <c r="N22" s="1"/>
      <c r="O22" s="1"/>
    </row>
    <row r="23" spans="1:15" ht="12.75" customHeight="1">
      <c r="A23" s="30">
        <v>13</v>
      </c>
      <c r="B23" s="315" t="s">
        <v>241</v>
      </c>
      <c r="C23" s="305">
        <v>2148.1</v>
      </c>
      <c r="D23" s="306">
        <v>2108</v>
      </c>
      <c r="E23" s="306">
        <v>2023.6999999999998</v>
      </c>
      <c r="F23" s="306">
        <v>1899.2999999999997</v>
      </c>
      <c r="G23" s="306">
        <v>1814.9999999999995</v>
      </c>
      <c r="H23" s="306">
        <v>2232.4</v>
      </c>
      <c r="I23" s="306">
        <v>2316.7000000000003</v>
      </c>
      <c r="J23" s="306">
        <v>2441.1000000000004</v>
      </c>
      <c r="K23" s="305">
        <v>2192.3000000000002</v>
      </c>
      <c r="L23" s="305">
        <v>1983.6</v>
      </c>
      <c r="M23" s="305">
        <v>3.3278599999999998</v>
      </c>
      <c r="N23" s="1"/>
      <c r="O23" s="1"/>
    </row>
    <row r="24" spans="1:15" ht="12.75" customHeight="1">
      <c r="A24" s="30">
        <v>14</v>
      </c>
      <c r="B24" s="315" t="s">
        <v>295</v>
      </c>
      <c r="C24" s="305">
        <v>282.7</v>
      </c>
      <c r="D24" s="306">
        <v>282.21666666666664</v>
      </c>
      <c r="E24" s="306">
        <v>280.48333333333329</v>
      </c>
      <c r="F24" s="306">
        <v>278.26666666666665</v>
      </c>
      <c r="G24" s="306">
        <v>276.5333333333333</v>
      </c>
      <c r="H24" s="306">
        <v>284.43333333333328</v>
      </c>
      <c r="I24" s="306">
        <v>286.16666666666663</v>
      </c>
      <c r="J24" s="306">
        <v>288.38333333333327</v>
      </c>
      <c r="K24" s="305">
        <v>283.95</v>
      </c>
      <c r="L24" s="305">
        <v>280</v>
      </c>
      <c r="M24" s="305">
        <v>0.95816999999999997</v>
      </c>
      <c r="N24" s="1"/>
      <c r="O24" s="1"/>
    </row>
    <row r="25" spans="1:15" ht="12.75" customHeight="1">
      <c r="A25" s="30">
        <v>15</v>
      </c>
      <c r="B25" s="315" t="s">
        <v>296</v>
      </c>
      <c r="C25" s="305">
        <v>210.55</v>
      </c>
      <c r="D25" s="306">
        <v>210.91666666666666</v>
      </c>
      <c r="E25" s="306">
        <v>206.2833333333333</v>
      </c>
      <c r="F25" s="306">
        <v>202.01666666666665</v>
      </c>
      <c r="G25" s="306">
        <v>197.3833333333333</v>
      </c>
      <c r="H25" s="306">
        <v>215.18333333333331</v>
      </c>
      <c r="I25" s="306">
        <v>219.81666666666669</v>
      </c>
      <c r="J25" s="306">
        <v>224.08333333333331</v>
      </c>
      <c r="K25" s="305">
        <v>215.55</v>
      </c>
      <c r="L25" s="305">
        <v>206.65</v>
      </c>
      <c r="M25" s="305">
        <v>5.1310700000000002</v>
      </c>
      <c r="N25" s="1"/>
      <c r="O25" s="1"/>
    </row>
    <row r="26" spans="1:15" ht="12.75" customHeight="1">
      <c r="A26" s="30">
        <v>16</v>
      </c>
      <c r="B26" s="315" t="s">
        <v>297</v>
      </c>
      <c r="C26" s="305">
        <v>909.4</v>
      </c>
      <c r="D26" s="306">
        <v>906.65</v>
      </c>
      <c r="E26" s="306">
        <v>874.3</v>
      </c>
      <c r="F26" s="306">
        <v>839.19999999999993</v>
      </c>
      <c r="G26" s="306">
        <v>806.84999999999991</v>
      </c>
      <c r="H26" s="306">
        <v>941.75</v>
      </c>
      <c r="I26" s="306">
        <v>974.10000000000014</v>
      </c>
      <c r="J26" s="306">
        <v>1009.2</v>
      </c>
      <c r="K26" s="305">
        <v>939</v>
      </c>
      <c r="L26" s="305">
        <v>871.55</v>
      </c>
      <c r="M26" s="305">
        <v>13.070550000000001</v>
      </c>
      <c r="N26" s="1"/>
      <c r="O26" s="1"/>
    </row>
    <row r="27" spans="1:15" ht="12.75" customHeight="1">
      <c r="A27" s="30">
        <v>17</v>
      </c>
      <c r="B27" s="315" t="s">
        <v>291</v>
      </c>
      <c r="C27" s="305">
        <v>2056.1</v>
      </c>
      <c r="D27" s="306">
        <v>2012.6499999999999</v>
      </c>
      <c r="E27" s="306">
        <v>1945.4499999999998</v>
      </c>
      <c r="F27" s="306">
        <v>1834.8</v>
      </c>
      <c r="G27" s="306">
        <v>1767.6</v>
      </c>
      <c r="H27" s="306">
        <v>2123.2999999999997</v>
      </c>
      <c r="I27" s="306">
        <v>2190.5</v>
      </c>
      <c r="J27" s="306">
        <v>2301.1499999999996</v>
      </c>
      <c r="K27" s="305">
        <v>2079.85</v>
      </c>
      <c r="L27" s="305">
        <v>1902</v>
      </c>
      <c r="M27" s="305">
        <v>6.5189599999999999</v>
      </c>
      <c r="N27" s="1"/>
      <c r="O27" s="1"/>
    </row>
    <row r="28" spans="1:15" ht="12.75" customHeight="1">
      <c r="A28" s="30">
        <v>18</v>
      </c>
      <c r="B28" s="315" t="s">
        <v>243</v>
      </c>
      <c r="C28" s="305">
        <v>1729.7</v>
      </c>
      <c r="D28" s="306">
        <v>1713.9333333333334</v>
      </c>
      <c r="E28" s="306">
        <v>1687.4166666666667</v>
      </c>
      <c r="F28" s="306">
        <v>1645.1333333333334</v>
      </c>
      <c r="G28" s="306">
        <v>1618.6166666666668</v>
      </c>
      <c r="H28" s="306">
        <v>1756.2166666666667</v>
      </c>
      <c r="I28" s="306">
        <v>1782.7333333333331</v>
      </c>
      <c r="J28" s="306">
        <v>1825.0166666666667</v>
      </c>
      <c r="K28" s="305">
        <v>1740.45</v>
      </c>
      <c r="L28" s="305">
        <v>1671.65</v>
      </c>
      <c r="M28" s="305">
        <v>0.51778999999999997</v>
      </c>
      <c r="N28" s="1"/>
      <c r="O28" s="1"/>
    </row>
    <row r="29" spans="1:15" ht="12.75" customHeight="1">
      <c r="A29" s="30">
        <v>19</v>
      </c>
      <c r="B29" s="315" t="s">
        <v>298</v>
      </c>
      <c r="C29" s="305">
        <v>67.650000000000006</v>
      </c>
      <c r="D29" s="306">
        <v>67.849999999999994</v>
      </c>
      <c r="E29" s="306">
        <v>66.399999999999991</v>
      </c>
      <c r="F29" s="306">
        <v>65.149999999999991</v>
      </c>
      <c r="G29" s="306">
        <v>63.699999999999989</v>
      </c>
      <c r="H29" s="306">
        <v>69.099999999999994</v>
      </c>
      <c r="I29" s="306">
        <v>70.549999999999983</v>
      </c>
      <c r="J29" s="306">
        <v>71.8</v>
      </c>
      <c r="K29" s="305">
        <v>69.3</v>
      </c>
      <c r="L29" s="305">
        <v>66.599999999999994</v>
      </c>
      <c r="M29" s="305">
        <v>2.10101</v>
      </c>
      <c r="N29" s="1"/>
      <c r="O29" s="1"/>
    </row>
    <row r="30" spans="1:15" ht="12.75" customHeight="1">
      <c r="A30" s="30">
        <v>20</v>
      </c>
      <c r="B30" s="315" t="s">
        <v>48</v>
      </c>
      <c r="C30" s="305">
        <v>3024</v>
      </c>
      <c r="D30" s="306">
        <v>2995</v>
      </c>
      <c r="E30" s="306">
        <v>2953</v>
      </c>
      <c r="F30" s="306">
        <v>2882</v>
      </c>
      <c r="G30" s="306">
        <v>2840</v>
      </c>
      <c r="H30" s="306">
        <v>3066</v>
      </c>
      <c r="I30" s="306">
        <v>3108</v>
      </c>
      <c r="J30" s="306">
        <v>3179</v>
      </c>
      <c r="K30" s="305">
        <v>3037</v>
      </c>
      <c r="L30" s="305">
        <v>2924</v>
      </c>
      <c r="M30" s="305">
        <v>1.0407599999999999</v>
      </c>
      <c r="N30" s="1"/>
      <c r="O30" s="1"/>
    </row>
    <row r="31" spans="1:15" ht="12.75" customHeight="1">
      <c r="A31" s="30">
        <v>21</v>
      </c>
      <c r="B31" s="315" t="s">
        <v>299</v>
      </c>
      <c r="C31" s="305">
        <v>2570.4499999999998</v>
      </c>
      <c r="D31" s="306">
        <v>2572.0500000000002</v>
      </c>
      <c r="E31" s="306">
        <v>2514.4500000000003</v>
      </c>
      <c r="F31" s="306">
        <v>2458.4500000000003</v>
      </c>
      <c r="G31" s="306">
        <v>2400.8500000000004</v>
      </c>
      <c r="H31" s="306">
        <v>2628.05</v>
      </c>
      <c r="I31" s="306">
        <v>2685.6500000000005</v>
      </c>
      <c r="J31" s="306">
        <v>2741.65</v>
      </c>
      <c r="K31" s="305">
        <v>2629.65</v>
      </c>
      <c r="L31" s="305">
        <v>2516.0500000000002</v>
      </c>
      <c r="M31" s="305">
        <v>0.51446999999999998</v>
      </c>
      <c r="N31" s="1"/>
      <c r="O31" s="1"/>
    </row>
    <row r="32" spans="1:15" ht="12.75" customHeight="1">
      <c r="A32" s="30">
        <v>22</v>
      </c>
      <c r="B32" s="315" t="s">
        <v>300</v>
      </c>
      <c r="C32" s="305">
        <v>21.6</v>
      </c>
      <c r="D32" s="306">
        <v>21.15</v>
      </c>
      <c r="E32" s="306">
        <v>20.599999999999998</v>
      </c>
      <c r="F32" s="306">
        <v>19.599999999999998</v>
      </c>
      <c r="G32" s="306">
        <v>19.049999999999997</v>
      </c>
      <c r="H32" s="306">
        <v>22.15</v>
      </c>
      <c r="I32" s="306">
        <v>22.699999999999996</v>
      </c>
      <c r="J32" s="306">
        <v>23.7</v>
      </c>
      <c r="K32" s="305">
        <v>21.7</v>
      </c>
      <c r="L32" s="305">
        <v>20.149999999999999</v>
      </c>
      <c r="M32" s="305">
        <v>35.66892</v>
      </c>
      <c r="N32" s="1"/>
      <c r="O32" s="1"/>
    </row>
    <row r="33" spans="1:15" ht="12.75" customHeight="1">
      <c r="A33" s="30">
        <v>23</v>
      </c>
      <c r="B33" s="315" t="s">
        <v>50</v>
      </c>
      <c r="C33" s="305">
        <v>492.15</v>
      </c>
      <c r="D33" s="306">
        <v>486.7</v>
      </c>
      <c r="E33" s="306">
        <v>479.5</v>
      </c>
      <c r="F33" s="306">
        <v>466.85</v>
      </c>
      <c r="G33" s="306">
        <v>459.65000000000003</v>
      </c>
      <c r="H33" s="306">
        <v>499.34999999999997</v>
      </c>
      <c r="I33" s="306">
        <v>506.5499999999999</v>
      </c>
      <c r="J33" s="306">
        <v>519.19999999999993</v>
      </c>
      <c r="K33" s="305">
        <v>493.9</v>
      </c>
      <c r="L33" s="305">
        <v>474.05</v>
      </c>
      <c r="M33" s="305">
        <v>7.2341300000000004</v>
      </c>
      <c r="N33" s="1"/>
      <c r="O33" s="1"/>
    </row>
    <row r="34" spans="1:15" ht="12.75" customHeight="1">
      <c r="A34" s="30">
        <v>24</v>
      </c>
      <c r="B34" s="315" t="s">
        <v>301</v>
      </c>
      <c r="C34" s="305">
        <v>2521.35</v>
      </c>
      <c r="D34" s="306">
        <v>2471.4333333333334</v>
      </c>
      <c r="E34" s="306">
        <v>2355.8666666666668</v>
      </c>
      <c r="F34" s="306">
        <v>2190.3833333333332</v>
      </c>
      <c r="G34" s="306">
        <v>2074.8166666666666</v>
      </c>
      <c r="H34" s="306">
        <v>2636.916666666667</v>
      </c>
      <c r="I34" s="306">
        <v>2752.4833333333336</v>
      </c>
      <c r="J34" s="306">
        <v>2917.9666666666672</v>
      </c>
      <c r="K34" s="305">
        <v>2587</v>
      </c>
      <c r="L34" s="305">
        <v>2305.9499999999998</v>
      </c>
      <c r="M34" s="305">
        <v>2.2796099999999999</v>
      </c>
      <c r="N34" s="1"/>
      <c r="O34" s="1"/>
    </row>
    <row r="35" spans="1:15" ht="12.75" customHeight="1">
      <c r="A35" s="30">
        <v>25</v>
      </c>
      <c r="B35" s="315" t="s">
        <v>51</v>
      </c>
      <c r="C35" s="305">
        <v>365.4</v>
      </c>
      <c r="D35" s="306">
        <v>363.8</v>
      </c>
      <c r="E35" s="306">
        <v>361.3</v>
      </c>
      <c r="F35" s="306">
        <v>357.2</v>
      </c>
      <c r="G35" s="306">
        <v>354.7</v>
      </c>
      <c r="H35" s="306">
        <v>367.90000000000003</v>
      </c>
      <c r="I35" s="306">
        <v>370.40000000000003</v>
      </c>
      <c r="J35" s="306">
        <v>374.50000000000006</v>
      </c>
      <c r="K35" s="305">
        <v>366.3</v>
      </c>
      <c r="L35" s="305">
        <v>359.7</v>
      </c>
      <c r="M35" s="305">
        <v>39.00318</v>
      </c>
      <c r="N35" s="1"/>
      <c r="O35" s="1"/>
    </row>
    <row r="36" spans="1:15" ht="12.75" customHeight="1">
      <c r="A36" s="30">
        <v>26</v>
      </c>
      <c r="B36" s="315" t="s">
        <v>848</v>
      </c>
      <c r="C36" s="305">
        <v>1308.95</v>
      </c>
      <c r="D36" s="306">
        <v>1309.2</v>
      </c>
      <c r="E36" s="306">
        <v>1273.4000000000001</v>
      </c>
      <c r="F36" s="306">
        <v>1237.8500000000001</v>
      </c>
      <c r="G36" s="306">
        <v>1202.0500000000002</v>
      </c>
      <c r="H36" s="306">
        <v>1344.75</v>
      </c>
      <c r="I36" s="306">
        <v>1380.5499999999997</v>
      </c>
      <c r="J36" s="306">
        <v>1416.1</v>
      </c>
      <c r="K36" s="305">
        <v>1345</v>
      </c>
      <c r="L36" s="305">
        <v>1273.6500000000001</v>
      </c>
      <c r="M36" s="305">
        <v>6.75596</v>
      </c>
      <c r="N36" s="1"/>
      <c r="O36" s="1"/>
    </row>
    <row r="37" spans="1:15" ht="12.75" customHeight="1">
      <c r="A37" s="30">
        <v>27</v>
      </c>
      <c r="B37" s="315" t="s">
        <v>810</v>
      </c>
      <c r="C37" s="305">
        <v>696.4</v>
      </c>
      <c r="D37" s="306">
        <v>708.45000000000016</v>
      </c>
      <c r="E37" s="306">
        <v>671.90000000000032</v>
      </c>
      <c r="F37" s="306">
        <v>647.4000000000002</v>
      </c>
      <c r="G37" s="306">
        <v>610.85000000000036</v>
      </c>
      <c r="H37" s="306">
        <v>732.95000000000027</v>
      </c>
      <c r="I37" s="306">
        <v>769.50000000000023</v>
      </c>
      <c r="J37" s="306">
        <v>794.00000000000023</v>
      </c>
      <c r="K37" s="305">
        <v>745</v>
      </c>
      <c r="L37" s="305">
        <v>683.95</v>
      </c>
      <c r="M37" s="305">
        <v>1.71915</v>
      </c>
      <c r="N37" s="1"/>
      <c r="O37" s="1"/>
    </row>
    <row r="38" spans="1:15" ht="12.75" customHeight="1">
      <c r="A38" s="30">
        <v>28</v>
      </c>
      <c r="B38" s="315" t="s">
        <v>292</v>
      </c>
      <c r="C38" s="305">
        <v>862.1</v>
      </c>
      <c r="D38" s="306">
        <v>871.18333333333339</v>
      </c>
      <c r="E38" s="306">
        <v>842.46666666666681</v>
      </c>
      <c r="F38" s="306">
        <v>822.83333333333337</v>
      </c>
      <c r="G38" s="306">
        <v>794.11666666666679</v>
      </c>
      <c r="H38" s="306">
        <v>890.81666666666683</v>
      </c>
      <c r="I38" s="306">
        <v>919.53333333333353</v>
      </c>
      <c r="J38" s="306">
        <v>939.16666666666686</v>
      </c>
      <c r="K38" s="305">
        <v>899.9</v>
      </c>
      <c r="L38" s="305">
        <v>851.55</v>
      </c>
      <c r="M38" s="305">
        <v>3.7795800000000002</v>
      </c>
      <c r="N38" s="1"/>
      <c r="O38" s="1"/>
    </row>
    <row r="39" spans="1:15" ht="12.75" customHeight="1">
      <c r="A39" s="30">
        <v>29</v>
      </c>
      <c r="B39" s="315" t="s">
        <v>52</v>
      </c>
      <c r="C39" s="305">
        <v>738.25</v>
      </c>
      <c r="D39" s="306">
        <v>735.30000000000007</v>
      </c>
      <c r="E39" s="306">
        <v>729.40000000000009</v>
      </c>
      <c r="F39" s="306">
        <v>720.55000000000007</v>
      </c>
      <c r="G39" s="306">
        <v>714.65000000000009</v>
      </c>
      <c r="H39" s="306">
        <v>744.15000000000009</v>
      </c>
      <c r="I39" s="306">
        <v>750.05</v>
      </c>
      <c r="J39" s="306">
        <v>758.90000000000009</v>
      </c>
      <c r="K39" s="305">
        <v>741.2</v>
      </c>
      <c r="L39" s="305">
        <v>726.45</v>
      </c>
      <c r="M39" s="305">
        <v>1.21949</v>
      </c>
      <c r="N39" s="1"/>
      <c r="O39" s="1"/>
    </row>
    <row r="40" spans="1:15" ht="12.75" customHeight="1">
      <c r="A40" s="30">
        <v>30</v>
      </c>
      <c r="B40" s="315" t="s">
        <v>53</v>
      </c>
      <c r="C40" s="305">
        <v>3662.8</v>
      </c>
      <c r="D40" s="306">
        <v>3577.7833333333333</v>
      </c>
      <c r="E40" s="306">
        <v>3446.5666666666666</v>
      </c>
      <c r="F40" s="306">
        <v>3230.3333333333335</v>
      </c>
      <c r="G40" s="306">
        <v>3099.1166666666668</v>
      </c>
      <c r="H40" s="306">
        <v>3794.0166666666664</v>
      </c>
      <c r="I40" s="306">
        <v>3925.2333333333327</v>
      </c>
      <c r="J40" s="306">
        <v>4141.4666666666662</v>
      </c>
      <c r="K40" s="305">
        <v>3709</v>
      </c>
      <c r="L40" s="305">
        <v>3361.55</v>
      </c>
      <c r="M40" s="305">
        <v>17.30687</v>
      </c>
      <c r="N40" s="1"/>
      <c r="O40" s="1"/>
    </row>
    <row r="41" spans="1:15" ht="12.75" customHeight="1">
      <c r="A41" s="30">
        <v>31</v>
      </c>
      <c r="B41" s="315" t="s">
        <v>54</v>
      </c>
      <c r="C41" s="305">
        <v>213.5</v>
      </c>
      <c r="D41" s="306">
        <v>211.75</v>
      </c>
      <c r="E41" s="306">
        <v>208.75</v>
      </c>
      <c r="F41" s="306">
        <v>204</v>
      </c>
      <c r="G41" s="306">
        <v>201</v>
      </c>
      <c r="H41" s="306">
        <v>216.5</v>
      </c>
      <c r="I41" s="306">
        <v>219.5</v>
      </c>
      <c r="J41" s="306">
        <v>224.25</v>
      </c>
      <c r="K41" s="305">
        <v>214.75</v>
      </c>
      <c r="L41" s="305">
        <v>207</v>
      </c>
      <c r="M41" s="305">
        <v>31.683119999999999</v>
      </c>
      <c r="N41" s="1"/>
      <c r="O41" s="1"/>
    </row>
    <row r="42" spans="1:15" ht="12.75" customHeight="1">
      <c r="A42" s="30">
        <v>32</v>
      </c>
      <c r="B42" s="315" t="s">
        <v>302</v>
      </c>
      <c r="C42" s="305">
        <v>441.45</v>
      </c>
      <c r="D42" s="306">
        <v>451.86666666666662</v>
      </c>
      <c r="E42" s="306">
        <v>425.58333333333326</v>
      </c>
      <c r="F42" s="306">
        <v>409.71666666666664</v>
      </c>
      <c r="G42" s="306">
        <v>383.43333333333328</v>
      </c>
      <c r="H42" s="306">
        <v>467.73333333333323</v>
      </c>
      <c r="I42" s="306">
        <v>494.01666666666665</v>
      </c>
      <c r="J42" s="306">
        <v>509.88333333333321</v>
      </c>
      <c r="K42" s="305">
        <v>478.15</v>
      </c>
      <c r="L42" s="305">
        <v>436</v>
      </c>
      <c r="M42" s="305">
        <v>10.338150000000001</v>
      </c>
      <c r="N42" s="1"/>
      <c r="O42" s="1"/>
    </row>
    <row r="43" spans="1:15" ht="12.75" customHeight="1">
      <c r="A43" s="30">
        <v>33</v>
      </c>
      <c r="B43" s="315" t="s">
        <v>303</v>
      </c>
      <c r="C43" s="305">
        <v>71.099999999999994</v>
      </c>
      <c r="D43" s="306">
        <v>71.2</v>
      </c>
      <c r="E43" s="306">
        <v>69.400000000000006</v>
      </c>
      <c r="F43" s="306">
        <v>67.7</v>
      </c>
      <c r="G43" s="306">
        <v>65.900000000000006</v>
      </c>
      <c r="H43" s="306">
        <v>72.900000000000006</v>
      </c>
      <c r="I43" s="306">
        <v>74.699999999999989</v>
      </c>
      <c r="J43" s="306">
        <v>76.400000000000006</v>
      </c>
      <c r="K43" s="305">
        <v>73</v>
      </c>
      <c r="L43" s="305">
        <v>69.5</v>
      </c>
      <c r="M43" s="305">
        <v>13.527240000000001</v>
      </c>
      <c r="N43" s="1"/>
      <c r="O43" s="1"/>
    </row>
    <row r="44" spans="1:15" ht="12.75" customHeight="1">
      <c r="A44" s="30">
        <v>34</v>
      </c>
      <c r="B44" s="315" t="s">
        <v>55</v>
      </c>
      <c r="C44" s="305">
        <v>137.4</v>
      </c>
      <c r="D44" s="306">
        <v>137.91666666666666</v>
      </c>
      <c r="E44" s="306">
        <v>135.68333333333331</v>
      </c>
      <c r="F44" s="306">
        <v>133.96666666666664</v>
      </c>
      <c r="G44" s="306">
        <v>131.73333333333329</v>
      </c>
      <c r="H44" s="306">
        <v>139.63333333333333</v>
      </c>
      <c r="I44" s="306">
        <v>141.86666666666667</v>
      </c>
      <c r="J44" s="306">
        <v>143.58333333333334</v>
      </c>
      <c r="K44" s="305">
        <v>140.15</v>
      </c>
      <c r="L44" s="305">
        <v>136.19999999999999</v>
      </c>
      <c r="M44" s="305">
        <v>203.73228</v>
      </c>
      <c r="N44" s="1"/>
      <c r="O44" s="1"/>
    </row>
    <row r="45" spans="1:15" ht="12.75" customHeight="1">
      <c r="A45" s="30">
        <v>35</v>
      </c>
      <c r="B45" s="315" t="s">
        <v>57</v>
      </c>
      <c r="C45" s="305">
        <v>2840.15</v>
      </c>
      <c r="D45" s="306">
        <v>2806.2333333333336</v>
      </c>
      <c r="E45" s="306">
        <v>2752.4666666666672</v>
      </c>
      <c r="F45" s="306">
        <v>2664.7833333333338</v>
      </c>
      <c r="G45" s="306">
        <v>2611.0166666666673</v>
      </c>
      <c r="H45" s="306">
        <v>2893.916666666667</v>
      </c>
      <c r="I45" s="306">
        <v>2947.6833333333334</v>
      </c>
      <c r="J45" s="306">
        <v>3035.3666666666668</v>
      </c>
      <c r="K45" s="305">
        <v>2860</v>
      </c>
      <c r="L45" s="305">
        <v>2718.55</v>
      </c>
      <c r="M45" s="305">
        <v>32.121960000000001</v>
      </c>
      <c r="N45" s="1"/>
      <c r="O45" s="1"/>
    </row>
    <row r="46" spans="1:15" ht="12.75" customHeight="1">
      <c r="A46" s="30">
        <v>36</v>
      </c>
      <c r="B46" s="315" t="s">
        <v>304</v>
      </c>
      <c r="C46" s="305">
        <v>191.2</v>
      </c>
      <c r="D46" s="306">
        <v>188.26666666666665</v>
      </c>
      <c r="E46" s="306">
        <v>182.5333333333333</v>
      </c>
      <c r="F46" s="306">
        <v>173.86666666666665</v>
      </c>
      <c r="G46" s="306">
        <v>168.1333333333333</v>
      </c>
      <c r="H46" s="306">
        <v>196.93333333333331</v>
      </c>
      <c r="I46" s="306">
        <v>202.66666666666666</v>
      </c>
      <c r="J46" s="306">
        <v>211.33333333333331</v>
      </c>
      <c r="K46" s="305">
        <v>194</v>
      </c>
      <c r="L46" s="305">
        <v>179.6</v>
      </c>
      <c r="M46" s="305">
        <v>27.22485</v>
      </c>
      <c r="N46" s="1"/>
      <c r="O46" s="1"/>
    </row>
    <row r="47" spans="1:15" ht="12.75" customHeight="1">
      <c r="A47" s="30">
        <v>37</v>
      </c>
      <c r="B47" s="315" t="s">
        <v>306</v>
      </c>
      <c r="C47" s="305">
        <v>1662.35</v>
      </c>
      <c r="D47" s="306">
        <v>1650.6333333333332</v>
      </c>
      <c r="E47" s="306">
        <v>1621.4666666666665</v>
      </c>
      <c r="F47" s="306">
        <v>1580.5833333333333</v>
      </c>
      <c r="G47" s="306">
        <v>1551.4166666666665</v>
      </c>
      <c r="H47" s="306">
        <v>1691.5166666666664</v>
      </c>
      <c r="I47" s="306">
        <v>1720.6833333333334</v>
      </c>
      <c r="J47" s="306">
        <v>1761.5666666666664</v>
      </c>
      <c r="K47" s="305">
        <v>1679.8</v>
      </c>
      <c r="L47" s="305">
        <v>1609.75</v>
      </c>
      <c r="M47" s="305">
        <v>3.7078199999999999</v>
      </c>
      <c r="N47" s="1"/>
      <c r="O47" s="1"/>
    </row>
    <row r="48" spans="1:15" ht="12.75" customHeight="1">
      <c r="A48" s="30">
        <v>38</v>
      </c>
      <c r="B48" s="315" t="s">
        <v>305</v>
      </c>
      <c r="C48" s="305">
        <v>2639.1</v>
      </c>
      <c r="D48" s="306">
        <v>2628.0499999999997</v>
      </c>
      <c r="E48" s="306">
        <v>2581.0499999999993</v>
      </c>
      <c r="F48" s="306">
        <v>2522.9999999999995</v>
      </c>
      <c r="G48" s="306">
        <v>2475.9999999999991</v>
      </c>
      <c r="H48" s="306">
        <v>2686.0999999999995</v>
      </c>
      <c r="I48" s="306">
        <v>2733.1000000000004</v>
      </c>
      <c r="J48" s="306">
        <v>2791.1499999999996</v>
      </c>
      <c r="K48" s="305">
        <v>2675.05</v>
      </c>
      <c r="L48" s="305">
        <v>2570</v>
      </c>
      <c r="M48" s="305">
        <v>5.6710000000000003E-2</v>
      </c>
      <c r="N48" s="1"/>
      <c r="O48" s="1"/>
    </row>
    <row r="49" spans="1:15" ht="12.75" customHeight="1">
      <c r="A49" s="30">
        <v>39</v>
      </c>
      <c r="B49" s="315" t="s">
        <v>240</v>
      </c>
      <c r="C49" s="305">
        <v>2391.35</v>
      </c>
      <c r="D49" s="306">
        <v>2324.9833333333331</v>
      </c>
      <c r="E49" s="306">
        <v>2211.3666666666663</v>
      </c>
      <c r="F49" s="306">
        <v>2031.3833333333332</v>
      </c>
      <c r="G49" s="306">
        <v>1917.7666666666664</v>
      </c>
      <c r="H49" s="306">
        <v>2504.9666666666662</v>
      </c>
      <c r="I49" s="306">
        <v>2618.583333333333</v>
      </c>
      <c r="J49" s="306">
        <v>2798.5666666666662</v>
      </c>
      <c r="K49" s="305">
        <v>2438.6</v>
      </c>
      <c r="L49" s="305">
        <v>2145</v>
      </c>
      <c r="M49" s="305">
        <v>3.6537199999999999</v>
      </c>
      <c r="N49" s="1"/>
      <c r="O49" s="1"/>
    </row>
    <row r="50" spans="1:15" ht="12.75" customHeight="1">
      <c r="A50" s="30">
        <v>40</v>
      </c>
      <c r="B50" s="315" t="s">
        <v>307</v>
      </c>
      <c r="C50" s="305">
        <v>7963.7</v>
      </c>
      <c r="D50" s="306">
        <v>7921.2333333333336</v>
      </c>
      <c r="E50" s="306">
        <v>7792.4666666666672</v>
      </c>
      <c r="F50" s="306">
        <v>7621.2333333333336</v>
      </c>
      <c r="G50" s="306">
        <v>7492.4666666666672</v>
      </c>
      <c r="H50" s="306">
        <v>8092.4666666666672</v>
      </c>
      <c r="I50" s="306">
        <v>8221.2333333333336</v>
      </c>
      <c r="J50" s="306">
        <v>8392.4666666666672</v>
      </c>
      <c r="K50" s="305">
        <v>8050</v>
      </c>
      <c r="L50" s="305">
        <v>7750</v>
      </c>
      <c r="M50" s="305">
        <v>0.46758</v>
      </c>
      <c r="N50" s="1"/>
      <c r="O50" s="1"/>
    </row>
    <row r="51" spans="1:15" ht="12.75" customHeight="1">
      <c r="A51" s="30">
        <v>41</v>
      </c>
      <c r="B51" s="315" t="s">
        <v>59</v>
      </c>
      <c r="C51" s="305">
        <v>1321.5</v>
      </c>
      <c r="D51" s="306">
        <v>1316.5833333333333</v>
      </c>
      <c r="E51" s="306">
        <v>1299.9166666666665</v>
      </c>
      <c r="F51" s="306">
        <v>1278.3333333333333</v>
      </c>
      <c r="G51" s="306">
        <v>1261.6666666666665</v>
      </c>
      <c r="H51" s="306">
        <v>1338.1666666666665</v>
      </c>
      <c r="I51" s="306">
        <v>1354.833333333333</v>
      </c>
      <c r="J51" s="306">
        <v>1376.4166666666665</v>
      </c>
      <c r="K51" s="305">
        <v>1333.25</v>
      </c>
      <c r="L51" s="305">
        <v>1295</v>
      </c>
      <c r="M51" s="305">
        <v>13.44524</v>
      </c>
      <c r="N51" s="1"/>
      <c r="O51" s="1"/>
    </row>
    <row r="52" spans="1:15" ht="12.75" customHeight="1">
      <c r="A52" s="30">
        <v>42</v>
      </c>
      <c r="B52" s="315" t="s">
        <v>60</v>
      </c>
      <c r="C52" s="305">
        <v>535.85</v>
      </c>
      <c r="D52" s="306">
        <v>531.29999999999995</v>
      </c>
      <c r="E52" s="306">
        <v>522.59999999999991</v>
      </c>
      <c r="F52" s="306">
        <v>509.34999999999991</v>
      </c>
      <c r="G52" s="306">
        <v>500.64999999999986</v>
      </c>
      <c r="H52" s="306">
        <v>544.54999999999995</v>
      </c>
      <c r="I52" s="306">
        <v>553.25</v>
      </c>
      <c r="J52" s="306">
        <v>566.5</v>
      </c>
      <c r="K52" s="305">
        <v>540</v>
      </c>
      <c r="L52" s="305">
        <v>518.04999999999995</v>
      </c>
      <c r="M52" s="305">
        <v>26.142029999999998</v>
      </c>
      <c r="N52" s="1"/>
      <c r="O52" s="1"/>
    </row>
    <row r="53" spans="1:15" ht="12.75" customHeight="1">
      <c r="A53" s="30">
        <v>43</v>
      </c>
      <c r="B53" s="315" t="s">
        <v>308</v>
      </c>
      <c r="C53" s="305">
        <v>417.05</v>
      </c>
      <c r="D53" s="306">
        <v>415.3</v>
      </c>
      <c r="E53" s="306">
        <v>408.15000000000003</v>
      </c>
      <c r="F53" s="306">
        <v>399.25</v>
      </c>
      <c r="G53" s="306">
        <v>392.1</v>
      </c>
      <c r="H53" s="306">
        <v>424.20000000000005</v>
      </c>
      <c r="I53" s="306">
        <v>431.35</v>
      </c>
      <c r="J53" s="306">
        <v>440.25000000000006</v>
      </c>
      <c r="K53" s="305">
        <v>422.45</v>
      </c>
      <c r="L53" s="305">
        <v>406.4</v>
      </c>
      <c r="M53" s="305">
        <v>2.38741</v>
      </c>
      <c r="N53" s="1"/>
      <c r="O53" s="1"/>
    </row>
    <row r="54" spans="1:15" ht="12.75" customHeight="1">
      <c r="A54" s="30">
        <v>44</v>
      </c>
      <c r="B54" s="315" t="s">
        <v>61</v>
      </c>
      <c r="C54" s="305">
        <v>683.25</v>
      </c>
      <c r="D54" s="306">
        <v>678.83333333333337</v>
      </c>
      <c r="E54" s="306">
        <v>672.41666666666674</v>
      </c>
      <c r="F54" s="306">
        <v>661.58333333333337</v>
      </c>
      <c r="G54" s="306">
        <v>655.16666666666674</v>
      </c>
      <c r="H54" s="306">
        <v>689.66666666666674</v>
      </c>
      <c r="I54" s="306">
        <v>696.08333333333348</v>
      </c>
      <c r="J54" s="306">
        <v>706.91666666666674</v>
      </c>
      <c r="K54" s="305">
        <v>685.25</v>
      </c>
      <c r="L54" s="305">
        <v>668</v>
      </c>
      <c r="M54" s="305">
        <v>101.14633000000001</v>
      </c>
      <c r="N54" s="1"/>
      <c r="O54" s="1"/>
    </row>
    <row r="55" spans="1:15" ht="12.75" customHeight="1">
      <c r="A55" s="30">
        <v>45</v>
      </c>
      <c r="B55" s="315" t="s">
        <v>62</v>
      </c>
      <c r="C55" s="305">
        <v>3857.35</v>
      </c>
      <c r="D55" s="306">
        <v>3827.1333333333337</v>
      </c>
      <c r="E55" s="306">
        <v>3784.2666666666673</v>
      </c>
      <c r="F55" s="306">
        <v>3711.1833333333338</v>
      </c>
      <c r="G55" s="306">
        <v>3668.3166666666675</v>
      </c>
      <c r="H55" s="306">
        <v>3900.2166666666672</v>
      </c>
      <c r="I55" s="306">
        <v>3943.083333333333</v>
      </c>
      <c r="J55" s="306">
        <v>4016.166666666667</v>
      </c>
      <c r="K55" s="305">
        <v>3870</v>
      </c>
      <c r="L55" s="305">
        <v>3754.05</v>
      </c>
      <c r="M55" s="305">
        <v>4.1982600000000003</v>
      </c>
      <c r="N55" s="1"/>
      <c r="O55" s="1"/>
    </row>
    <row r="56" spans="1:15" ht="12.75" customHeight="1">
      <c r="A56" s="30">
        <v>46</v>
      </c>
      <c r="B56" s="315" t="s">
        <v>312</v>
      </c>
      <c r="C56" s="305">
        <v>138.05000000000001</v>
      </c>
      <c r="D56" s="306">
        <v>137.86666666666667</v>
      </c>
      <c r="E56" s="306">
        <v>134.98333333333335</v>
      </c>
      <c r="F56" s="306">
        <v>131.91666666666669</v>
      </c>
      <c r="G56" s="306">
        <v>129.03333333333336</v>
      </c>
      <c r="H56" s="306">
        <v>140.93333333333334</v>
      </c>
      <c r="I56" s="306">
        <v>143.81666666666666</v>
      </c>
      <c r="J56" s="306">
        <v>146.88333333333333</v>
      </c>
      <c r="K56" s="305">
        <v>140.75</v>
      </c>
      <c r="L56" s="305">
        <v>134.80000000000001</v>
      </c>
      <c r="M56" s="305">
        <v>4.0607800000000003</v>
      </c>
      <c r="N56" s="1"/>
      <c r="O56" s="1"/>
    </row>
    <row r="57" spans="1:15" ht="12.75" customHeight="1">
      <c r="A57" s="30">
        <v>47</v>
      </c>
      <c r="B57" s="315" t="s">
        <v>313</v>
      </c>
      <c r="C57" s="305">
        <v>987.2</v>
      </c>
      <c r="D57" s="306">
        <v>984.81666666666661</v>
      </c>
      <c r="E57" s="306">
        <v>974.88333333333321</v>
      </c>
      <c r="F57" s="306">
        <v>962.56666666666661</v>
      </c>
      <c r="G57" s="306">
        <v>952.63333333333321</v>
      </c>
      <c r="H57" s="306">
        <v>997.13333333333321</v>
      </c>
      <c r="I57" s="306">
        <v>1007.0666666666666</v>
      </c>
      <c r="J57" s="306">
        <v>1019.3833333333332</v>
      </c>
      <c r="K57" s="305">
        <v>994.75</v>
      </c>
      <c r="L57" s="305">
        <v>972.5</v>
      </c>
      <c r="M57" s="305">
        <v>0.67693000000000003</v>
      </c>
      <c r="N57" s="1"/>
      <c r="O57" s="1"/>
    </row>
    <row r="58" spans="1:15" ht="12.75" customHeight="1">
      <c r="A58" s="30">
        <v>48</v>
      </c>
      <c r="B58" s="315" t="s">
        <v>64</v>
      </c>
      <c r="C58" s="305">
        <v>12477.75</v>
      </c>
      <c r="D58" s="306">
        <v>12375</v>
      </c>
      <c r="E58" s="306">
        <v>12165</v>
      </c>
      <c r="F58" s="306">
        <v>11852.25</v>
      </c>
      <c r="G58" s="306">
        <v>11642.25</v>
      </c>
      <c r="H58" s="306">
        <v>12687.75</v>
      </c>
      <c r="I58" s="306">
        <v>12897.75</v>
      </c>
      <c r="J58" s="306">
        <v>13210.5</v>
      </c>
      <c r="K58" s="305">
        <v>12585</v>
      </c>
      <c r="L58" s="305">
        <v>12062.25</v>
      </c>
      <c r="M58" s="305">
        <v>3.7920400000000001</v>
      </c>
      <c r="N58" s="1"/>
      <c r="O58" s="1"/>
    </row>
    <row r="59" spans="1:15" ht="12" customHeight="1">
      <c r="A59" s="30">
        <v>49</v>
      </c>
      <c r="B59" s="315" t="s">
        <v>245</v>
      </c>
      <c r="C59" s="305">
        <v>4904.2</v>
      </c>
      <c r="D59" s="306">
        <v>4906.4000000000005</v>
      </c>
      <c r="E59" s="306">
        <v>4862.8000000000011</v>
      </c>
      <c r="F59" s="306">
        <v>4821.4000000000005</v>
      </c>
      <c r="G59" s="306">
        <v>4777.8000000000011</v>
      </c>
      <c r="H59" s="306">
        <v>4947.8000000000011</v>
      </c>
      <c r="I59" s="306">
        <v>4991.4000000000015</v>
      </c>
      <c r="J59" s="306">
        <v>5032.8000000000011</v>
      </c>
      <c r="K59" s="305">
        <v>4950</v>
      </c>
      <c r="L59" s="305">
        <v>4865</v>
      </c>
      <c r="M59" s="305">
        <v>0.31101000000000001</v>
      </c>
      <c r="N59" s="1"/>
      <c r="O59" s="1"/>
    </row>
    <row r="60" spans="1:15" ht="12.75" customHeight="1">
      <c r="A60" s="30">
        <v>50</v>
      </c>
      <c r="B60" s="315" t="s">
        <v>65</v>
      </c>
      <c r="C60" s="305">
        <v>5817.8</v>
      </c>
      <c r="D60" s="306">
        <v>5782.2166666666672</v>
      </c>
      <c r="E60" s="306">
        <v>5688.9833333333345</v>
      </c>
      <c r="F60" s="306">
        <v>5560.166666666667</v>
      </c>
      <c r="G60" s="306">
        <v>5466.9333333333343</v>
      </c>
      <c r="H60" s="306">
        <v>5911.0333333333347</v>
      </c>
      <c r="I60" s="306">
        <v>6004.2666666666682</v>
      </c>
      <c r="J60" s="306">
        <v>6133.0833333333348</v>
      </c>
      <c r="K60" s="305">
        <v>5875.45</v>
      </c>
      <c r="L60" s="305">
        <v>5653.4</v>
      </c>
      <c r="M60" s="305">
        <v>12.595459999999999</v>
      </c>
      <c r="N60" s="1"/>
      <c r="O60" s="1"/>
    </row>
    <row r="61" spans="1:15" ht="12.75" customHeight="1">
      <c r="A61" s="30">
        <v>51</v>
      </c>
      <c r="B61" s="315" t="s">
        <v>314</v>
      </c>
      <c r="C61" s="305">
        <v>2769.1</v>
      </c>
      <c r="D61" s="306">
        <v>2761.75</v>
      </c>
      <c r="E61" s="306">
        <v>2708.35</v>
      </c>
      <c r="F61" s="306">
        <v>2647.6</v>
      </c>
      <c r="G61" s="306">
        <v>2594.1999999999998</v>
      </c>
      <c r="H61" s="306">
        <v>2822.5</v>
      </c>
      <c r="I61" s="306">
        <v>2875.8999999999996</v>
      </c>
      <c r="J61" s="306">
        <v>2936.65</v>
      </c>
      <c r="K61" s="305">
        <v>2815.15</v>
      </c>
      <c r="L61" s="305">
        <v>2701</v>
      </c>
      <c r="M61" s="305">
        <v>0.48935000000000001</v>
      </c>
      <c r="N61" s="1"/>
      <c r="O61" s="1"/>
    </row>
    <row r="62" spans="1:15" ht="12.75" customHeight="1">
      <c r="A62" s="30">
        <v>52</v>
      </c>
      <c r="B62" s="315" t="s">
        <v>66</v>
      </c>
      <c r="C62" s="305">
        <v>2199.85</v>
      </c>
      <c r="D62" s="306">
        <v>2187.15</v>
      </c>
      <c r="E62" s="306">
        <v>2162.7000000000003</v>
      </c>
      <c r="F62" s="306">
        <v>2125.5500000000002</v>
      </c>
      <c r="G62" s="306">
        <v>2101.1000000000004</v>
      </c>
      <c r="H62" s="306">
        <v>2224.3000000000002</v>
      </c>
      <c r="I62" s="306">
        <v>2248.75</v>
      </c>
      <c r="J62" s="306">
        <v>2285.9</v>
      </c>
      <c r="K62" s="305">
        <v>2211.6</v>
      </c>
      <c r="L62" s="305">
        <v>2150</v>
      </c>
      <c r="M62" s="305">
        <v>5.2423999999999999</v>
      </c>
      <c r="N62" s="1"/>
      <c r="O62" s="1"/>
    </row>
    <row r="63" spans="1:15" ht="12.75" customHeight="1">
      <c r="A63" s="30">
        <v>53</v>
      </c>
      <c r="B63" s="315" t="s">
        <v>315</v>
      </c>
      <c r="C63" s="305">
        <v>375.45</v>
      </c>
      <c r="D63" s="306">
        <v>366.75</v>
      </c>
      <c r="E63" s="306">
        <v>355.8</v>
      </c>
      <c r="F63" s="306">
        <v>336.15000000000003</v>
      </c>
      <c r="G63" s="306">
        <v>325.20000000000005</v>
      </c>
      <c r="H63" s="306">
        <v>386.4</v>
      </c>
      <c r="I63" s="306">
        <v>397.35</v>
      </c>
      <c r="J63" s="306">
        <v>416.99999999999994</v>
      </c>
      <c r="K63" s="305">
        <v>377.7</v>
      </c>
      <c r="L63" s="305">
        <v>347.1</v>
      </c>
      <c r="M63" s="305">
        <v>88.736590000000007</v>
      </c>
      <c r="N63" s="1"/>
      <c r="O63" s="1"/>
    </row>
    <row r="64" spans="1:15" ht="12.75" customHeight="1">
      <c r="A64" s="30">
        <v>54</v>
      </c>
      <c r="B64" s="315" t="s">
        <v>67</v>
      </c>
      <c r="C64" s="305">
        <v>316.35000000000002</v>
      </c>
      <c r="D64" s="306">
        <v>312.06666666666666</v>
      </c>
      <c r="E64" s="306">
        <v>306.13333333333333</v>
      </c>
      <c r="F64" s="306">
        <v>295.91666666666669</v>
      </c>
      <c r="G64" s="306">
        <v>289.98333333333335</v>
      </c>
      <c r="H64" s="306">
        <v>322.2833333333333</v>
      </c>
      <c r="I64" s="306">
        <v>328.21666666666658</v>
      </c>
      <c r="J64" s="306">
        <v>338.43333333333328</v>
      </c>
      <c r="K64" s="305">
        <v>318</v>
      </c>
      <c r="L64" s="305">
        <v>301.85000000000002</v>
      </c>
      <c r="M64" s="305">
        <v>63.531030000000001</v>
      </c>
      <c r="N64" s="1"/>
      <c r="O64" s="1"/>
    </row>
    <row r="65" spans="1:15" ht="12.75" customHeight="1">
      <c r="A65" s="30">
        <v>55</v>
      </c>
      <c r="B65" s="315" t="s">
        <v>68</v>
      </c>
      <c r="C65" s="305">
        <v>98.35</v>
      </c>
      <c r="D65" s="306">
        <v>96.633333333333326</v>
      </c>
      <c r="E65" s="306">
        <v>94.266666666666652</v>
      </c>
      <c r="F65" s="306">
        <v>90.183333333333323</v>
      </c>
      <c r="G65" s="306">
        <v>87.816666666666649</v>
      </c>
      <c r="H65" s="306">
        <v>100.71666666666665</v>
      </c>
      <c r="I65" s="306">
        <v>103.08333333333333</v>
      </c>
      <c r="J65" s="306">
        <v>107.16666666666666</v>
      </c>
      <c r="K65" s="305">
        <v>99</v>
      </c>
      <c r="L65" s="305">
        <v>92.55</v>
      </c>
      <c r="M65" s="305">
        <v>363.41295000000002</v>
      </c>
      <c r="N65" s="1"/>
      <c r="O65" s="1"/>
    </row>
    <row r="66" spans="1:15" ht="12.75" customHeight="1">
      <c r="A66" s="30">
        <v>56</v>
      </c>
      <c r="B66" s="315" t="s">
        <v>246</v>
      </c>
      <c r="C66" s="305">
        <v>45.7</v>
      </c>
      <c r="D66" s="306">
        <v>45.4</v>
      </c>
      <c r="E66" s="306">
        <v>44.55</v>
      </c>
      <c r="F66" s="306">
        <v>43.4</v>
      </c>
      <c r="G66" s="306">
        <v>42.55</v>
      </c>
      <c r="H66" s="306">
        <v>46.55</v>
      </c>
      <c r="I66" s="306">
        <v>47.400000000000006</v>
      </c>
      <c r="J66" s="306">
        <v>48.55</v>
      </c>
      <c r="K66" s="305">
        <v>46.25</v>
      </c>
      <c r="L66" s="305">
        <v>44.25</v>
      </c>
      <c r="M66" s="305">
        <v>35.931930000000001</v>
      </c>
      <c r="N66" s="1"/>
      <c r="O66" s="1"/>
    </row>
    <row r="67" spans="1:15" ht="12.75" customHeight="1">
      <c r="A67" s="30">
        <v>57</v>
      </c>
      <c r="B67" s="315" t="s">
        <v>309</v>
      </c>
      <c r="C67" s="305">
        <v>2423.35</v>
      </c>
      <c r="D67" s="306">
        <v>2405.65</v>
      </c>
      <c r="E67" s="306">
        <v>2372.7000000000003</v>
      </c>
      <c r="F67" s="306">
        <v>2322.0500000000002</v>
      </c>
      <c r="G67" s="306">
        <v>2289.1000000000004</v>
      </c>
      <c r="H67" s="306">
        <v>2456.3000000000002</v>
      </c>
      <c r="I67" s="306">
        <v>2489.25</v>
      </c>
      <c r="J67" s="306">
        <v>2539.9</v>
      </c>
      <c r="K67" s="305">
        <v>2438.6</v>
      </c>
      <c r="L67" s="305">
        <v>2355</v>
      </c>
      <c r="M67" s="305">
        <v>0.10714</v>
      </c>
      <c r="N67" s="1"/>
      <c r="O67" s="1"/>
    </row>
    <row r="68" spans="1:15" ht="12.75" customHeight="1">
      <c r="A68" s="30">
        <v>58</v>
      </c>
      <c r="B68" s="315" t="s">
        <v>69</v>
      </c>
      <c r="C68" s="305">
        <v>1770.75</v>
      </c>
      <c r="D68" s="306">
        <v>1742.0833333333333</v>
      </c>
      <c r="E68" s="306">
        <v>1700.1666666666665</v>
      </c>
      <c r="F68" s="306">
        <v>1629.5833333333333</v>
      </c>
      <c r="G68" s="306">
        <v>1587.6666666666665</v>
      </c>
      <c r="H68" s="306">
        <v>1812.6666666666665</v>
      </c>
      <c r="I68" s="306">
        <v>1854.583333333333</v>
      </c>
      <c r="J68" s="306">
        <v>1925.1666666666665</v>
      </c>
      <c r="K68" s="305">
        <v>1784</v>
      </c>
      <c r="L68" s="305">
        <v>1671.5</v>
      </c>
      <c r="M68" s="305">
        <v>9.4137799999999991</v>
      </c>
      <c r="N68" s="1"/>
      <c r="O68" s="1"/>
    </row>
    <row r="69" spans="1:15" ht="12.75" customHeight="1">
      <c r="A69" s="30">
        <v>59</v>
      </c>
      <c r="B69" s="315" t="s">
        <v>317</v>
      </c>
      <c r="C69" s="305">
        <v>5011.05</v>
      </c>
      <c r="D69" s="306">
        <v>4974.3666666666659</v>
      </c>
      <c r="E69" s="306">
        <v>4898.7333333333318</v>
      </c>
      <c r="F69" s="306">
        <v>4786.4166666666661</v>
      </c>
      <c r="G69" s="306">
        <v>4710.7833333333319</v>
      </c>
      <c r="H69" s="306">
        <v>5086.6833333333316</v>
      </c>
      <c r="I69" s="306">
        <v>5162.3166666666648</v>
      </c>
      <c r="J69" s="306">
        <v>5274.6333333333314</v>
      </c>
      <c r="K69" s="305">
        <v>5050</v>
      </c>
      <c r="L69" s="305">
        <v>4862.05</v>
      </c>
      <c r="M69" s="305">
        <v>0.17627999999999999</v>
      </c>
      <c r="N69" s="1"/>
      <c r="O69" s="1"/>
    </row>
    <row r="70" spans="1:15" ht="12.75" customHeight="1">
      <c r="A70" s="30">
        <v>60</v>
      </c>
      <c r="B70" s="315" t="s">
        <v>247</v>
      </c>
      <c r="C70" s="305">
        <v>951.2</v>
      </c>
      <c r="D70" s="306">
        <v>953.75</v>
      </c>
      <c r="E70" s="306">
        <v>937.6</v>
      </c>
      <c r="F70" s="306">
        <v>924</v>
      </c>
      <c r="G70" s="306">
        <v>907.85</v>
      </c>
      <c r="H70" s="306">
        <v>967.35</v>
      </c>
      <c r="I70" s="306">
        <v>983.50000000000011</v>
      </c>
      <c r="J70" s="306">
        <v>997.1</v>
      </c>
      <c r="K70" s="305">
        <v>969.9</v>
      </c>
      <c r="L70" s="305">
        <v>940.15</v>
      </c>
      <c r="M70" s="305">
        <v>0.33617000000000002</v>
      </c>
      <c r="N70" s="1"/>
      <c r="O70" s="1"/>
    </row>
    <row r="71" spans="1:15" ht="12.75" customHeight="1">
      <c r="A71" s="30">
        <v>61</v>
      </c>
      <c r="B71" s="315" t="s">
        <v>318</v>
      </c>
      <c r="C71" s="305">
        <v>741.3</v>
      </c>
      <c r="D71" s="306">
        <v>725.26666666666677</v>
      </c>
      <c r="E71" s="306">
        <v>700.73333333333358</v>
      </c>
      <c r="F71" s="306">
        <v>660.16666666666686</v>
      </c>
      <c r="G71" s="306">
        <v>635.63333333333367</v>
      </c>
      <c r="H71" s="306">
        <v>765.83333333333348</v>
      </c>
      <c r="I71" s="306">
        <v>790.36666666666656</v>
      </c>
      <c r="J71" s="306">
        <v>830.93333333333339</v>
      </c>
      <c r="K71" s="305">
        <v>749.8</v>
      </c>
      <c r="L71" s="305">
        <v>684.7</v>
      </c>
      <c r="M71" s="305">
        <v>12.54257</v>
      </c>
      <c r="N71" s="1"/>
      <c r="O71" s="1"/>
    </row>
    <row r="72" spans="1:15" ht="12.75" customHeight="1">
      <c r="A72" s="30">
        <v>62</v>
      </c>
      <c r="B72" s="315" t="s">
        <v>71</v>
      </c>
      <c r="C72" s="305">
        <v>226</v>
      </c>
      <c r="D72" s="306">
        <v>226.04999999999998</v>
      </c>
      <c r="E72" s="306">
        <v>222.54999999999995</v>
      </c>
      <c r="F72" s="306">
        <v>219.09999999999997</v>
      </c>
      <c r="G72" s="306">
        <v>215.59999999999994</v>
      </c>
      <c r="H72" s="306">
        <v>229.49999999999997</v>
      </c>
      <c r="I72" s="306">
        <v>233.00000000000003</v>
      </c>
      <c r="J72" s="306">
        <v>236.45</v>
      </c>
      <c r="K72" s="305">
        <v>229.55</v>
      </c>
      <c r="L72" s="305">
        <v>222.6</v>
      </c>
      <c r="M72" s="305">
        <v>37.711680000000001</v>
      </c>
      <c r="N72" s="1"/>
      <c r="O72" s="1"/>
    </row>
    <row r="73" spans="1:15" ht="12.75" customHeight="1">
      <c r="A73" s="30">
        <v>63</v>
      </c>
      <c r="B73" s="315" t="s">
        <v>310</v>
      </c>
      <c r="C73" s="305">
        <v>1259.4000000000001</v>
      </c>
      <c r="D73" s="306">
        <v>1255.0666666666668</v>
      </c>
      <c r="E73" s="306">
        <v>1190.9833333333336</v>
      </c>
      <c r="F73" s="306">
        <v>1122.5666666666668</v>
      </c>
      <c r="G73" s="306">
        <v>1058.4833333333336</v>
      </c>
      <c r="H73" s="306">
        <v>1323.4833333333336</v>
      </c>
      <c r="I73" s="306">
        <v>1387.5666666666671</v>
      </c>
      <c r="J73" s="306">
        <v>1455.9833333333336</v>
      </c>
      <c r="K73" s="305">
        <v>1319.15</v>
      </c>
      <c r="L73" s="305">
        <v>1186.6500000000001</v>
      </c>
      <c r="M73" s="305">
        <v>2.49363</v>
      </c>
      <c r="N73" s="1"/>
      <c r="O73" s="1"/>
    </row>
    <row r="74" spans="1:15" ht="12.75" customHeight="1">
      <c r="A74" s="30">
        <v>64</v>
      </c>
      <c r="B74" s="315" t="s">
        <v>72</v>
      </c>
      <c r="C74" s="305">
        <v>568.04999999999995</v>
      </c>
      <c r="D74" s="306">
        <v>562.34999999999991</v>
      </c>
      <c r="E74" s="306">
        <v>549.29999999999984</v>
      </c>
      <c r="F74" s="306">
        <v>530.54999999999995</v>
      </c>
      <c r="G74" s="306">
        <v>517.49999999999989</v>
      </c>
      <c r="H74" s="306">
        <v>581.0999999999998</v>
      </c>
      <c r="I74" s="306">
        <v>594.15</v>
      </c>
      <c r="J74" s="306">
        <v>612.89999999999975</v>
      </c>
      <c r="K74" s="305">
        <v>575.4</v>
      </c>
      <c r="L74" s="305">
        <v>543.6</v>
      </c>
      <c r="M74" s="305">
        <v>15.50372</v>
      </c>
      <c r="N74" s="1"/>
      <c r="O74" s="1"/>
    </row>
    <row r="75" spans="1:15" ht="12.75" customHeight="1">
      <c r="A75" s="30">
        <v>65</v>
      </c>
      <c r="B75" s="315" t="s">
        <v>73</v>
      </c>
      <c r="C75" s="305">
        <v>667.1</v>
      </c>
      <c r="D75" s="306">
        <v>665.43333333333339</v>
      </c>
      <c r="E75" s="306">
        <v>654.66666666666674</v>
      </c>
      <c r="F75" s="306">
        <v>642.23333333333335</v>
      </c>
      <c r="G75" s="306">
        <v>631.4666666666667</v>
      </c>
      <c r="H75" s="306">
        <v>677.86666666666679</v>
      </c>
      <c r="I75" s="306">
        <v>688.63333333333344</v>
      </c>
      <c r="J75" s="306">
        <v>701.06666666666683</v>
      </c>
      <c r="K75" s="305">
        <v>676.2</v>
      </c>
      <c r="L75" s="305">
        <v>653</v>
      </c>
      <c r="M75" s="305">
        <v>10.244389999999999</v>
      </c>
      <c r="N75" s="1"/>
      <c r="O75" s="1"/>
    </row>
    <row r="76" spans="1:15" ht="12.75" customHeight="1">
      <c r="A76" s="30">
        <v>66</v>
      </c>
      <c r="B76" s="315" t="s">
        <v>319</v>
      </c>
      <c r="C76" s="305">
        <v>11148.7</v>
      </c>
      <c r="D76" s="306">
        <v>10964.216666666667</v>
      </c>
      <c r="E76" s="306">
        <v>10684.483333333334</v>
      </c>
      <c r="F76" s="306">
        <v>10220.266666666666</v>
      </c>
      <c r="G76" s="306">
        <v>9940.5333333333328</v>
      </c>
      <c r="H76" s="306">
        <v>11428.433333333334</v>
      </c>
      <c r="I76" s="306">
        <v>11708.166666666668</v>
      </c>
      <c r="J76" s="306">
        <v>12172.383333333335</v>
      </c>
      <c r="K76" s="305">
        <v>11243.95</v>
      </c>
      <c r="L76" s="305">
        <v>10500</v>
      </c>
      <c r="M76" s="305">
        <v>3.0630000000000001E-2</v>
      </c>
      <c r="N76" s="1"/>
      <c r="O76" s="1"/>
    </row>
    <row r="77" spans="1:15" ht="12.75" customHeight="1">
      <c r="A77" s="30">
        <v>67</v>
      </c>
      <c r="B77" s="315" t="s">
        <v>75</v>
      </c>
      <c r="C77" s="305">
        <v>693.65</v>
      </c>
      <c r="D77" s="306">
        <v>688.35</v>
      </c>
      <c r="E77" s="306">
        <v>681.2</v>
      </c>
      <c r="F77" s="306">
        <v>668.75</v>
      </c>
      <c r="G77" s="306">
        <v>661.6</v>
      </c>
      <c r="H77" s="306">
        <v>700.80000000000007</v>
      </c>
      <c r="I77" s="306">
        <v>707.94999999999993</v>
      </c>
      <c r="J77" s="306">
        <v>720.40000000000009</v>
      </c>
      <c r="K77" s="305">
        <v>695.5</v>
      </c>
      <c r="L77" s="305">
        <v>675.9</v>
      </c>
      <c r="M77" s="305">
        <v>57.805970000000002</v>
      </c>
      <c r="N77" s="1"/>
      <c r="O77" s="1"/>
    </row>
    <row r="78" spans="1:15" ht="12.75" customHeight="1">
      <c r="A78" s="30">
        <v>68</v>
      </c>
      <c r="B78" s="315" t="s">
        <v>76</v>
      </c>
      <c r="C78" s="305">
        <v>50.2</v>
      </c>
      <c r="D78" s="306">
        <v>49.466666666666669</v>
      </c>
      <c r="E78" s="306">
        <v>48.433333333333337</v>
      </c>
      <c r="F78" s="306">
        <v>46.666666666666671</v>
      </c>
      <c r="G78" s="306">
        <v>45.63333333333334</v>
      </c>
      <c r="H78" s="306">
        <v>51.233333333333334</v>
      </c>
      <c r="I78" s="306">
        <v>52.266666666666666</v>
      </c>
      <c r="J78" s="306">
        <v>54.033333333333331</v>
      </c>
      <c r="K78" s="305">
        <v>50.5</v>
      </c>
      <c r="L78" s="305">
        <v>47.7</v>
      </c>
      <c r="M78" s="305">
        <v>315.16573</v>
      </c>
      <c r="N78" s="1"/>
      <c r="O78" s="1"/>
    </row>
    <row r="79" spans="1:15" ht="12.75" customHeight="1">
      <c r="A79" s="30">
        <v>69</v>
      </c>
      <c r="B79" s="315" t="s">
        <v>77</v>
      </c>
      <c r="C79" s="305">
        <v>325.39999999999998</v>
      </c>
      <c r="D79" s="306">
        <v>324.63333333333333</v>
      </c>
      <c r="E79" s="306">
        <v>321.76666666666665</v>
      </c>
      <c r="F79" s="306">
        <v>318.13333333333333</v>
      </c>
      <c r="G79" s="306">
        <v>315.26666666666665</v>
      </c>
      <c r="H79" s="306">
        <v>328.26666666666665</v>
      </c>
      <c r="I79" s="306">
        <v>331.13333333333333</v>
      </c>
      <c r="J79" s="306">
        <v>334.76666666666665</v>
      </c>
      <c r="K79" s="305">
        <v>327.5</v>
      </c>
      <c r="L79" s="305">
        <v>321</v>
      </c>
      <c r="M79" s="305">
        <v>18.003150000000002</v>
      </c>
      <c r="N79" s="1"/>
      <c r="O79" s="1"/>
    </row>
    <row r="80" spans="1:15" ht="12.75" customHeight="1">
      <c r="A80" s="30">
        <v>70</v>
      </c>
      <c r="B80" s="315" t="s">
        <v>320</v>
      </c>
      <c r="C80" s="305">
        <v>1007.8</v>
      </c>
      <c r="D80" s="306">
        <v>981.69999999999993</v>
      </c>
      <c r="E80" s="306">
        <v>938.39999999999986</v>
      </c>
      <c r="F80" s="306">
        <v>868.99999999999989</v>
      </c>
      <c r="G80" s="306">
        <v>825.69999999999982</v>
      </c>
      <c r="H80" s="306">
        <v>1051.0999999999999</v>
      </c>
      <c r="I80" s="306">
        <v>1094.3999999999999</v>
      </c>
      <c r="J80" s="306">
        <v>1163.8</v>
      </c>
      <c r="K80" s="305">
        <v>1025</v>
      </c>
      <c r="L80" s="305">
        <v>912.3</v>
      </c>
      <c r="M80" s="305">
        <v>1.4908600000000001</v>
      </c>
      <c r="N80" s="1"/>
      <c r="O80" s="1"/>
    </row>
    <row r="81" spans="1:15" ht="12.75" customHeight="1">
      <c r="A81" s="30">
        <v>71</v>
      </c>
      <c r="B81" s="315" t="s">
        <v>322</v>
      </c>
      <c r="C81" s="305">
        <v>7315.3</v>
      </c>
      <c r="D81" s="306">
        <v>7254.0666666666666</v>
      </c>
      <c r="E81" s="306">
        <v>7143.2333333333336</v>
      </c>
      <c r="F81" s="306">
        <v>6971.166666666667</v>
      </c>
      <c r="G81" s="306">
        <v>6860.3333333333339</v>
      </c>
      <c r="H81" s="306">
        <v>7426.1333333333332</v>
      </c>
      <c r="I81" s="306">
        <v>7536.9666666666672</v>
      </c>
      <c r="J81" s="306">
        <v>7709.0333333333328</v>
      </c>
      <c r="K81" s="305">
        <v>7364.9</v>
      </c>
      <c r="L81" s="305">
        <v>7082</v>
      </c>
      <c r="M81" s="305">
        <v>0.27084999999999998</v>
      </c>
      <c r="N81" s="1"/>
      <c r="O81" s="1"/>
    </row>
    <row r="82" spans="1:15" ht="12.75" customHeight="1">
      <c r="A82" s="30">
        <v>72</v>
      </c>
      <c r="B82" s="315" t="s">
        <v>323</v>
      </c>
      <c r="C82" s="305">
        <v>994.7</v>
      </c>
      <c r="D82" s="306">
        <v>992.56666666666661</v>
      </c>
      <c r="E82" s="306">
        <v>981.23333333333323</v>
      </c>
      <c r="F82" s="306">
        <v>967.76666666666665</v>
      </c>
      <c r="G82" s="306">
        <v>956.43333333333328</v>
      </c>
      <c r="H82" s="306">
        <v>1006.0333333333332</v>
      </c>
      <c r="I82" s="306">
        <v>1017.3666666666667</v>
      </c>
      <c r="J82" s="306">
        <v>1030.833333333333</v>
      </c>
      <c r="K82" s="305">
        <v>1003.9</v>
      </c>
      <c r="L82" s="305">
        <v>979.1</v>
      </c>
      <c r="M82" s="305">
        <v>0.43729000000000001</v>
      </c>
      <c r="N82" s="1"/>
      <c r="O82" s="1"/>
    </row>
    <row r="83" spans="1:15" ht="12.75" customHeight="1">
      <c r="A83" s="30">
        <v>73</v>
      </c>
      <c r="B83" s="315" t="s">
        <v>78</v>
      </c>
      <c r="C83" s="305">
        <v>13864.9</v>
      </c>
      <c r="D83" s="306">
        <v>13781.683333333334</v>
      </c>
      <c r="E83" s="306">
        <v>13563.366666666669</v>
      </c>
      <c r="F83" s="306">
        <v>13261.833333333334</v>
      </c>
      <c r="G83" s="306">
        <v>13043.516666666668</v>
      </c>
      <c r="H83" s="306">
        <v>14083.216666666669</v>
      </c>
      <c r="I83" s="306">
        <v>14301.533333333335</v>
      </c>
      <c r="J83" s="306">
        <v>14603.066666666669</v>
      </c>
      <c r="K83" s="305">
        <v>14000</v>
      </c>
      <c r="L83" s="305">
        <v>13480.15</v>
      </c>
      <c r="M83" s="305">
        <v>0.22958000000000001</v>
      </c>
      <c r="N83" s="1"/>
      <c r="O83" s="1"/>
    </row>
    <row r="84" spans="1:15" ht="12.75" customHeight="1">
      <c r="A84" s="30">
        <v>74</v>
      </c>
      <c r="B84" s="315" t="s">
        <v>80</v>
      </c>
      <c r="C84" s="305">
        <v>324.35000000000002</v>
      </c>
      <c r="D84" s="306">
        <v>320.68333333333334</v>
      </c>
      <c r="E84" s="306">
        <v>315.86666666666667</v>
      </c>
      <c r="F84" s="306">
        <v>307.38333333333333</v>
      </c>
      <c r="G84" s="306">
        <v>302.56666666666666</v>
      </c>
      <c r="H84" s="306">
        <v>329.16666666666669</v>
      </c>
      <c r="I84" s="306">
        <v>333.98333333333341</v>
      </c>
      <c r="J84" s="306">
        <v>342.4666666666667</v>
      </c>
      <c r="K84" s="305">
        <v>325.5</v>
      </c>
      <c r="L84" s="305">
        <v>312.2</v>
      </c>
      <c r="M84" s="305">
        <v>80.306569999999994</v>
      </c>
      <c r="N84" s="1"/>
      <c r="O84" s="1"/>
    </row>
    <row r="85" spans="1:15" ht="12.75" customHeight="1">
      <c r="A85" s="30">
        <v>75</v>
      </c>
      <c r="B85" s="315" t="s">
        <v>324</v>
      </c>
      <c r="C85" s="305">
        <v>442.25</v>
      </c>
      <c r="D85" s="306">
        <v>443.9666666666667</v>
      </c>
      <c r="E85" s="306">
        <v>436.53333333333342</v>
      </c>
      <c r="F85" s="306">
        <v>430.81666666666672</v>
      </c>
      <c r="G85" s="306">
        <v>423.38333333333344</v>
      </c>
      <c r="H85" s="306">
        <v>449.68333333333339</v>
      </c>
      <c r="I85" s="306">
        <v>457.11666666666667</v>
      </c>
      <c r="J85" s="306">
        <v>462.83333333333337</v>
      </c>
      <c r="K85" s="305">
        <v>451.4</v>
      </c>
      <c r="L85" s="305">
        <v>438.25</v>
      </c>
      <c r="M85" s="305">
        <v>2.9086400000000001</v>
      </c>
      <c r="N85" s="1"/>
      <c r="O85" s="1"/>
    </row>
    <row r="86" spans="1:15" ht="12.75" customHeight="1">
      <c r="A86" s="30">
        <v>76</v>
      </c>
      <c r="B86" s="315" t="s">
        <v>81</v>
      </c>
      <c r="C86" s="305">
        <v>3560.95</v>
      </c>
      <c r="D86" s="306">
        <v>3550.7666666666664</v>
      </c>
      <c r="E86" s="306">
        <v>3523.6833333333329</v>
      </c>
      <c r="F86" s="306">
        <v>3486.4166666666665</v>
      </c>
      <c r="G86" s="306">
        <v>3459.333333333333</v>
      </c>
      <c r="H86" s="306">
        <v>3588.0333333333328</v>
      </c>
      <c r="I86" s="306">
        <v>3615.1166666666668</v>
      </c>
      <c r="J86" s="306">
        <v>3652.3833333333328</v>
      </c>
      <c r="K86" s="305">
        <v>3577.85</v>
      </c>
      <c r="L86" s="305">
        <v>3513.5</v>
      </c>
      <c r="M86" s="305">
        <v>5.4526000000000003</v>
      </c>
      <c r="N86" s="1"/>
      <c r="O86" s="1"/>
    </row>
    <row r="87" spans="1:15" ht="12.75" customHeight="1">
      <c r="A87" s="30">
        <v>77</v>
      </c>
      <c r="B87" s="315" t="s">
        <v>311</v>
      </c>
      <c r="C87" s="305">
        <v>663.3</v>
      </c>
      <c r="D87" s="306">
        <v>667.76666666666665</v>
      </c>
      <c r="E87" s="306">
        <v>645.5333333333333</v>
      </c>
      <c r="F87" s="306">
        <v>627.76666666666665</v>
      </c>
      <c r="G87" s="306">
        <v>605.5333333333333</v>
      </c>
      <c r="H87" s="306">
        <v>685.5333333333333</v>
      </c>
      <c r="I87" s="306">
        <v>707.76666666666665</v>
      </c>
      <c r="J87" s="306">
        <v>725.5333333333333</v>
      </c>
      <c r="K87" s="305">
        <v>690</v>
      </c>
      <c r="L87" s="305">
        <v>650</v>
      </c>
      <c r="M87" s="305">
        <v>14.20069</v>
      </c>
      <c r="N87" s="1"/>
      <c r="O87" s="1"/>
    </row>
    <row r="88" spans="1:15" ht="12.75" customHeight="1">
      <c r="A88" s="30">
        <v>78</v>
      </c>
      <c r="B88" s="315" t="s">
        <v>321</v>
      </c>
      <c r="C88" s="305">
        <v>353.7</v>
      </c>
      <c r="D88" s="306">
        <v>349.18333333333334</v>
      </c>
      <c r="E88" s="306">
        <v>342.76666666666665</v>
      </c>
      <c r="F88" s="306">
        <v>331.83333333333331</v>
      </c>
      <c r="G88" s="306">
        <v>325.41666666666663</v>
      </c>
      <c r="H88" s="306">
        <v>360.11666666666667</v>
      </c>
      <c r="I88" s="306">
        <v>366.5333333333333</v>
      </c>
      <c r="J88" s="306">
        <v>377.4666666666667</v>
      </c>
      <c r="K88" s="305">
        <v>355.6</v>
      </c>
      <c r="L88" s="305">
        <v>338.25</v>
      </c>
      <c r="M88" s="305">
        <v>31.237829999999999</v>
      </c>
      <c r="N88" s="1"/>
      <c r="O88" s="1"/>
    </row>
    <row r="89" spans="1:15" ht="12.75" customHeight="1">
      <c r="A89" s="30">
        <v>79</v>
      </c>
      <c r="B89" s="315" t="s">
        <v>412</v>
      </c>
      <c r="C89" s="305">
        <v>604.9</v>
      </c>
      <c r="D89" s="306">
        <v>598.58333333333337</v>
      </c>
      <c r="E89" s="306">
        <v>587.16666666666674</v>
      </c>
      <c r="F89" s="306">
        <v>569.43333333333339</v>
      </c>
      <c r="G89" s="306">
        <v>558.01666666666677</v>
      </c>
      <c r="H89" s="306">
        <v>616.31666666666672</v>
      </c>
      <c r="I89" s="306">
        <v>627.73333333333346</v>
      </c>
      <c r="J89" s="306">
        <v>645.4666666666667</v>
      </c>
      <c r="K89" s="305">
        <v>610</v>
      </c>
      <c r="L89" s="305">
        <v>580.85</v>
      </c>
      <c r="M89" s="305">
        <v>4.6045600000000002</v>
      </c>
      <c r="N89" s="1"/>
      <c r="O89" s="1"/>
    </row>
    <row r="90" spans="1:15" ht="12.75" customHeight="1">
      <c r="A90" s="30">
        <v>80</v>
      </c>
      <c r="B90" s="315" t="s">
        <v>342</v>
      </c>
      <c r="C90" s="305">
        <v>2075.4</v>
      </c>
      <c r="D90" s="306">
        <v>2082.5166666666664</v>
      </c>
      <c r="E90" s="306">
        <v>2030.0333333333328</v>
      </c>
      <c r="F90" s="306">
        <v>1984.6666666666665</v>
      </c>
      <c r="G90" s="306">
        <v>1932.1833333333329</v>
      </c>
      <c r="H90" s="306">
        <v>2127.8833333333328</v>
      </c>
      <c r="I90" s="306">
        <v>2180.3666666666663</v>
      </c>
      <c r="J90" s="306">
        <v>2225.7333333333327</v>
      </c>
      <c r="K90" s="305">
        <v>2135</v>
      </c>
      <c r="L90" s="305">
        <v>2037.15</v>
      </c>
      <c r="M90" s="305">
        <v>1.9977499999999999</v>
      </c>
      <c r="N90" s="1"/>
      <c r="O90" s="1"/>
    </row>
    <row r="91" spans="1:15" ht="12.75" customHeight="1">
      <c r="A91" s="30">
        <v>81</v>
      </c>
      <c r="B91" s="315" t="s">
        <v>82</v>
      </c>
      <c r="C91" s="305">
        <v>195.8</v>
      </c>
      <c r="D91" s="306">
        <v>192.33333333333334</v>
      </c>
      <c r="E91" s="306">
        <v>187.16666666666669</v>
      </c>
      <c r="F91" s="306">
        <v>178.53333333333333</v>
      </c>
      <c r="G91" s="306">
        <v>173.36666666666667</v>
      </c>
      <c r="H91" s="306">
        <v>200.9666666666667</v>
      </c>
      <c r="I91" s="306">
        <v>206.13333333333338</v>
      </c>
      <c r="J91" s="306">
        <v>214.76666666666671</v>
      </c>
      <c r="K91" s="305">
        <v>197.5</v>
      </c>
      <c r="L91" s="305">
        <v>183.7</v>
      </c>
      <c r="M91" s="305">
        <v>127.23469</v>
      </c>
      <c r="N91" s="1"/>
      <c r="O91" s="1"/>
    </row>
    <row r="92" spans="1:15" ht="12.75" customHeight="1">
      <c r="A92" s="30">
        <v>82</v>
      </c>
      <c r="B92" s="315" t="s">
        <v>328</v>
      </c>
      <c r="C92" s="305">
        <v>457.75</v>
      </c>
      <c r="D92" s="306">
        <v>453.5333333333333</v>
      </c>
      <c r="E92" s="306">
        <v>444.86666666666662</v>
      </c>
      <c r="F92" s="306">
        <v>431.98333333333329</v>
      </c>
      <c r="G92" s="306">
        <v>423.31666666666661</v>
      </c>
      <c r="H92" s="306">
        <v>466.41666666666663</v>
      </c>
      <c r="I92" s="306">
        <v>475.08333333333337</v>
      </c>
      <c r="J92" s="306">
        <v>487.96666666666664</v>
      </c>
      <c r="K92" s="305">
        <v>462.2</v>
      </c>
      <c r="L92" s="305">
        <v>440.65</v>
      </c>
      <c r="M92" s="305">
        <v>5.1429600000000004</v>
      </c>
      <c r="N92" s="1"/>
      <c r="O92" s="1"/>
    </row>
    <row r="93" spans="1:15" ht="12.75" customHeight="1">
      <c r="A93" s="30">
        <v>83</v>
      </c>
      <c r="B93" s="315" t="s">
        <v>329</v>
      </c>
      <c r="C93" s="305">
        <v>739.9</v>
      </c>
      <c r="D93" s="306">
        <v>735.31666666666661</v>
      </c>
      <c r="E93" s="306">
        <v>711.93333333333317</v>
      </c>
      <c r="F93" s="306">
        <v>683.96666666666658</v>
      </c>
      <c r="G93" s="306">
        <v>660.58333333333314</v>
      </c>
      <c r="H93" s="306">
        <v>763.28333333333319</v>
      </c>
      <c r="I93" s="306">
        <v>786.66666666666663</v>
      </c>
      <c r="J93" s="306">
        <v>814.63333333333321</v>
      </c>
      <c r="K93" s="305">
        <v>758.7</v>
      </c>
      <c r="L93" s="305">
        <v>707.35</v>
      </c>
      <c r="M93" s="305">
        <v>0.72235000000000005</v>
      </c>
      <c r="N93" s="1"/>
      <c r="O93" s="1"/>
    </row>
    <row r="94" spans="1:15" ht="12.75" customHeight="1">
      <c r="A94" s="30">
        <v>84</v>
      </c>
      <c r="B94" s="315" t="s">
        <v>331</v>
      </c>
      <c r="C94" s="305">
        <v>693.75</v>
      </c>
      <c r="D94" s="306">
        <v>698.4</v>
      </c>
      <c r="E94" s="306">
        <v>685.65</v>
      </c>
      <c r="F94" s="306">
        <v>677.55</v>
      </c>
      <c r="G94" s="306">
        <v>664.8</v>
      </c>
      <c r="H94" s="306">
        <v>706.5</v>
      </c>
      <c r="I94" s="306">
        <v>719.25</v>
      </c>
      <c r="J94" s="306">
        <v>727.35</v>
      </c>
      <c r="K94" s="305">
        <v>711.15</v>
      </c>
      <c r="L94" s="305">
        <v>690.3</v>
      </c>
      <c r="M94" s="305">
        <v>1.1752499999999999</v>
      </c>
      <c r="N94" s="1"/>
      <c r="O94" s="1"/>
    </row>
    <row r="95" spans="1:15" ht="12.75" customHeight="1">
      <c r="A95" s="30">
        <v>85</v>
      </c>
      <c r="B95" s="315" t="s">
        <v>249</v>
      </c>
      <c r="C95" s="305">
        <v>105.7</v>
      </c>
      <c r="D95" s="306">
        <v>105.5</v>
      </c>
      <c r="E95" s="306">
        <v>104.4</v>
      </c>
      <c r="F95" s="306">
        <v>103.10000000000001</v>
      </c>
      <c r="G95" s="306">
        <v>102.00000000000001</v>
      </c>
      <c r="H95" s="306">
        <v>106.8</v>
      </c>
      <c r="I95" s="306">
        <v>107.89999999999999</v>
      </c>
      <c r="J95" s="306">
        <v>109.19999999999999</v>
      </c>
      <c r="K95" s="305">
        <v>106.6</v>
      </c>
      <c r="L95" s="305">
        <v>104.2</v>
      </c>
      <c r="M95" s="305">
        <v>3.8694799999999998</v>
      </c>
      <c r="N95" s="1"/>
      <c r="O95" s="1"/>
    </row>
    <row r="96" spans="1:15" ht="12.75" customHeight="1">
      <c r="A96" s="30">
        <v>86</v>
      </c>
      <c r="B96" s="315" t="s">
        <v>325</v>
      </c>
      <c r="C96" s="305">
        <v>342.05</v>
      </c>
      <c r="D96" s="306">
        <v>340.93333333333334</v>
      </c>
      <c r="E96" s="306">
        <v>335.11666666666667</v>
      </c>
      <c r="F96" s="306">
        <v>328.18333333333334</v>
      </c>
      <c r="G96" s="306">
        <v>322.36666666666667</v>
      </c>
      <c r="H96" s="306">
        <v>347.86666666666667</v>
      </c>
      <c r="I96" s="306">
        <v>353.68333333333339</v>
      </c>
      <c r="J96" s="306">
        <v>360.61666666666667</v>
      </c>
      <c r="K96" s="305">
        <v>346.75</v>
      </c>
      <c r="L96" s="305">
        <v>334</v>
      </c>
      <c r="M96" s="305">
        <v>1.0087900000000001</v>
      </c>
      <c r="N96" s="1"/>
      <c r="O96" s="1"/>
    </row>
    <row r="97" spans="1:15" ht="12.75" customHeight="1">
      <c r="A97" s="30">
        <v>87</v>
      </c>
      <c r="B97" s="315" t="s">
        <v>334</v>
      </c>
      <c r="C97" s="305">
        <v>1051.8</v>
      </c>
      <c r="D97" s="306">
        <v>1046.2666666666667</v>
      </c>
      <c r="E97" s="306">
        <v>1020.5333333333333</v>
      </c>
      <c r="F97" s="306">
        <v>989.26666666666665</v>
      </c>
      <c r="G97" s="306">
        <v>963.5333333333333</v>
      </c>
      <c r="H97" s="306">
        <v>1077.5333333333333</v>
      </c>
      <c r="I97" s="306">
        <v>1103.2666666666664</v>
      </c>
      <c r="J97" s="306">
        <v>1134.5333333333333</v>
      </c>
      <c r="K97" s="305">
        <v>1072</v>
      </c>
      <c r="L97" s="305">
        <v>1015</v>
      </c>
      <c r="M97" s="305">
        <v>4.9942399999999996</v>
      </c>
      <c r="N97" s="1"/>
      <c r="O97" s="1"/>
    </row>
    <row r="98" spans="1:15" ht="12.75" customHeight="1">
      <c r="A98" s="30">
        <v>88</v>
      </c>
      <c r="B98" s="315" t="s">
        <v>332</v>
      </c>
      <c r="C98" s="305">
        <v>1006.35</v>
      </c>
      <c r="D98" s="306">
        <v>1010.2666666666668</v>
      </c>
      <c r="E98" s="306">
        <v>994.03333333333353</v>
      </c>
      <c r="F98" s="306">
        <v>981.71666666666681</v>
      </c>
      <c r="G98" s="306">
        <v>965.48333333333358</v>
      </c>
      <c r="H98" s="306">
        <v>1022.5833333333335</v>
      </c>
      <c r="I98" s="306">
        <v>1038.8166666666668</v>
      </c>
      <c r="J98" s="306">
        <v>1051.1333333333334</v>
      </c>
      <c r="K98" s="305">
        <v>1026.5</v>
      </c>
      <c r="L98" s="305">
        <v>997.95</v>
      </c>
      <c r="M98" s="305">
        <v>1.2599100000000001</v>
      </c>
      <c r="N98" s="1"/>
      <c r="O98" s="1"/>
    </row>
    <row r="99" spans="1:15" ht="12.75" customHeight="1">
      <c r="A99" s="30">
        <v>89</v>
      </c>
      <c r="B99" s="315" t="s">
        <v>333</v>
      </c>
      <c r="C99" s="305">
        <v>17.8</v>
      </c>
      <c r="D99" s="306">
        <v>17.683333333333334</v>
      </c>
      <c r="E99" s="306">
        <v>17.416666666666668</v>
      </c>
      <c r="F99" s="306">
        <v>17.033333333333335</v>
      </c>
      <c r="G99" s="306">
        <v>16.766666666666669</v>
      </c>
      <c r="H99" s="306">
        <v>18.066666666666666</v>
      </c>
      <c r="I99" s="306">
        <v>18.333333333333332</v>
      </c>
      <c r="J99" s="306">
        <v>18.716666666666665</v>
      </c>
      <c r="K99" s="305">
        <v>17.95</v>
      </c>
      <c r="L99" s="305">
        <v>17.3</v>
      </c>
      <c r="M99" s="305">
        <v>47.665430000000001</v>
      </c>
      <c r="N99" s="1"/>
      <c r="O99" s="1"/>
    </row>
    <row r="100" spans="1:15" ht="12.75" customHeight="1">
      <c r="A100" s="30">
        <v>90</v>
      </c>
      <c r="B100" s="315" t="s">
        <v>335</v>
      </c>
      <c r="C100" s="305">
        <v>541.54999999999995</v>
      </c>
      <c r="D100" s="306">
        <v>536.38333333333333</v>
      </c>
      <c r="E100" s="306">
        <v>529.16666666666663</v>
      </c>
      <c r="F100" s="306">
        <v>516.7833333333333</v>
      </c>
      <c r="G100" s="306">
        <v>509.56666666666661</v>
      </c>
      <c r="H100" s="306">
        <v>548.76666666666665</v>
      </c>
      <c r="I100" s="306">
        <v>555.98333333333335</v>
      </c>
      <c r="J100" s="306">
        <v>568.36666666666667</v>
      </c>
      <c r="K100" s="305">
        <v>543.6</v>
      </c>
      <c r="L100" s="305">
        <v>524</v>
      </c>
      <c r="M100" s="305">
        <v>0.88592000000000004</v>
      </c>
      <c r="N100" s="1"/>
      <c r="O100" s="1"/>
    </row>
    <row r="101" spans="1:15" ht="12.75" customHeight="1">
      <c r="A101" s="30">
        <v>91</v>
      </c>
      <c r="B101" s="315" t="s">
        <v>336</v>
      </c>
      <c r="C101" s="305">
        <v>725.25</v>
      </c>
      <c r="D101" s="306">
        <v>719.36666666666667</v>
      </c>
      <c r="E101" s="306">
        <v>707.98333333333335</v>
      </c>
      <c r="F101" s="306">
        <v>690.7166666666667</v>
      </c>
      <c r="G101" s="306">
        <v>679.33333333333337</v>
      </c>
      <c r="H101" s="306">
        <v>736.63333333333333</v>
      </c>
      <c r="I101" s="306">
        <v>748.01666666666677</v>
      </c>
      <c r="J101" s="306">
        <v>765.2833333333333</v>
      </c>
      <c r="K101" s="305">
        <v>730.75</v>
      </c>
      <c r="L101" s="305">
        <v>702.1</v>
      </c>
      <c r="M101" s="305">
        <v>6.0146600000000001</v>
      </c>
      <c r="N101" s="1"/>
      <c r="O101" s="1"/>
    </row>
    <row r="102" spans="1:15" ht="12.75" customHeight="1">
      <c r="A102" s="30">
        <v>92</v>
      </c>
      <c r="B102" s="315" t="s">
        <v>337</v>
      </c>
      <c r="C102" s="305">
        <v>4005.35</v>
      </c>
      <c r="D102" s="306">
        <v>4015.8166666666671</v>
      </c>
      <c r="E102" s="306">
        <v>3951.0833333333339</v>
      </c>
      <c r="F102" s="306">
        <v>3896.8166666666671</v>
      </c>
      <c r="G102" s="306">
        <v>3832.0833333333339</v>
      </c>
      <c r="H102" s="306">
        <v>4070.0833333333339</v>
      </c>
      <c r="I102" s="306">
        <v>4134.8166666666666</v>
      </c>
      <c r="J102" s="306">
        <v>4189.0833333333339</v>
      </c>
      <c r="K102" s="305">
        <v>4080.55</v>
      </c>
      <c r="L102" s="305">
        <v>3961.55</v>
      </c>
      <c r="M102" s="305">
        <v>0.13738</v>
      </c>
      <c r="N102" s="1"/>
      <c r="O102" s="1"/>
    </row>
    <row r="103" spans="1:15" ht="12.75" customHeight="1">
      <c r="A103" s="30">
        <v>93</v>
      </c>
      <c r="B103" s="315" t="s">
        <v>248</v>
      </c>
      <c r="C103" s="305">
        <v>77.75</v>
      </c>
      <c r="D103" s="306">
        <v>77.233333333333334</v>
      </c>
      <c r="E103" s="306">
        <v>75.916666666666671</v>
      </c>
      <c r="F103" s="306">
        <v>74.083333333333343</v>
      </c>
      <c r="G103" s="306">
        <v>72.76666666666668</v>
      </c>
      <c r="H103" s="306">
        <v>79.066666666666663</v>
      </c>
      <c r="I103" s="306">
        <v>80.383333333333326</v>
      </c>
      <c r="J103" s="306">
        <v>82.216666666666654</v>
      </c>
      <c r="K103" s="305">
        <v>78.55</v>
      </c>
      <c r="L103" s="305">
        <v>75.400000000000006</v>
      </c>
      <c r="M103" s="305">
        <v>14.507680000000001</v>
      </c>
      <c r="N103" s="1"/>
      <c r="O103" s="1"/>
    </row>
    <row r="104" spans="1:15" ht="12.75" customHeight="1">
      <c r="A104" s="30">
        <v>94</v>
      </c>
      <c r="B104" s="315" t="s">
        <v>330</v>
      </c>
      <c r="C104" s="305">
        <v>637</v>
      </c>
      <c r="D104" s="306">
        <v>636.7833333333333</v>
      </c>
      <c r="E104" s="306">
        <v>621.26666666666665</v>
      </c>
      <c r="F104" s="306">
        <v>605.5333333333333</v>
      </c>
      <c r="G104" s="306">
        <v>590.01666666666665</v>
      </c>
      <c r="H104" s="306">
        <v>652.51666666666665</v>
      </c>
      <c r="I104" s="306">
        <v>668.0333333333333</v>
      </c>
      <c r="J104" s="306">
        <v>683.76666666666665</v>
      </c>
      <c r="K104" s="305">
        <v>652.29999999999995</v>
      </c>
      <c r="L104" s="305">
        <v>621.04999999999995</v>
      </c>
      <c r="M104" s="305">
        <v>0.19306999999999999</v>
      </c>
      <c r="N104" s="1"/>
      <c r="O104" s="1"/>
    </row>
    <row r="105" spans="1:15" ht="12.75" customHeight="1">
      <c r="A105" s="30">
        <v>95</v>
      </c>
      <c r="B105" s="315" t="s">
        <v>827</v>
      </c>
      <c r="C105" s="305">
        <v>167.5</v>
      </c>
      <c r="D105" s="306">
        <v>168.23333333333332</v>
      </c>
      <c r="E105" s="306">
        <v>163.96666666666664</v>
      </c>
      <c r="F105" s="306">
        <v>160.43333333333331</v>
      </c>
      <c r="G105" s="306">
        <v>156.16666666666663</v>
      </c>
      <c r="H105" s="306">
        <v>171.76666666666665</v>
      </c>
      <c r="I105" s="306">
        <v>176.03333333333336</v>
      </c>
      <c r="J105" s="306">
        <v>179.56666666666666</v>
      </c>
      <c r="K105" s="305">
        <v>172.5</v>
      </c>
      <c r="L105" s="305">
        <v>164.7</v>
      </c>
      <c r="M105" s="305">
        <v>15.99178</v>
      </c>
      <c r="N105" s="1"/>
      <c r="O105" s="1"/>
    </row>
    <row r="106" spans="1:15" ht="12.75" customHeight="1">
      <c r="A106" s="30">
        <v>96</v>
      </c>
      <c r="B106" s="315" t="s">
        <v>338</v>
      </c>
      <c r="C106" s="305">
        <v>292.89999999999998</v>
      </c>
      <c r="D106" s="306">
        <v>290.41666666666669</v>
      </c>
      <c r="E106" s="306">
        <v>285.83333333333337</v>
      </c>
      <c r="F106" s="306">
        <v>278.76666666666671</v>
      </c>
      <c r="G106" s="306">
        <v>274.18333333333339</v>
      </c>
      <c r="H106" s="306">
        <v>297.48333333333335</v>
      </c>
      <c r="I106" s="306">
        <v>302.06666666666672</v>
      </c>
      <c r="J106" s="306">
        <v>309.13333333333333</v>
      </c>
      <c r="K106" s="305">
        <v>295</v>
      </c>
      <c r="L106" s="305">
        <v>283.35000000000002</v>
      </c>
      <c r="M106" s="305">
        <v>1.3456300000000001</v>
      </c>
      <c r="N106" s="1"/>
      <c r="O106" s="1"/>
    </row>
    <row r="107" spans="1:15" ht="12.75" customHeight="1">
      <c r="A107" s="30">
        <v>97</v>
      </c>
      <c r="B107" s="315" t="s">
        <v>339</v>
      </c>
      <c r="C107" s="305">
        <v>345.75</v>
      </c>
      <c r="D107" s="306">
        <v>348.9666666666667</v>
      </c>
      <c r="E107" s="306">
        <v>332.08333333333337</v>
      </c>
      <c r="F107" s="306">
        <v>318.41666666666669</v>
      </c>
      <c r="G107" s="306">
        <v>301.53333333333336</v>
      </c>
      <c r="H107" s="306">
        <v>362.63333333333338</v>
      </c>
      <c r="I107" s="306">
        <v>379.51666666666671</v>
      </c>
      <c r="J107" s="306">
        <v>393.18333333333339</v>
      </c>
      <c r="K107" s="305">
        <v>365.85</v>
      </c>
      <c r="L107" s="305">
        <v>335.3</v>
      </c>
      <c r="M107" s="305">
        <v>42.607390000000002</v>
      </c>
      <c r="N107" s="1"/>
      <c r="O107" s="1"/>
    </row>
    <row r="108" spans="1:15" ht="12.75" customHeight="1">
      <c r="A108" s="30">
        <v>98</v>
      </c>
      <c r="B108" s="315" t="s">
        <v>83</v>
      </c>
      <c r="C108" s="305">
        <v>638.9</v>
      </c>
      <c r="D108" s="306">
        <v>635.26666666666677</v>
      </c>
      <c r="E108" s="306">
        <v>621.53333333333353</v>
      </c>
      <c r="F108" s="306">
        <v>604.16666666666674</v>
      </c>
      <c r="G108" s="306">
        <v>590.43333333333351</v>
      </c>
      <c r="H108" s="306">
        <v>652.63333333333355</v>
      </c>
      <c r="I108" s="306">
        <v>666.3666666666669</v>
      </c>
      <c r="J108" s="306">
        <v>683.73333333333358</v>
      </c>
      <c r="K108" s="305">
        <v>649</v>
      </c>
      <c r="L108" s="305">
        <v>617.9</v>
      </c>
      <c r="M108" s="305">
        <v>10.861660000000001</v>
      </c>
      <c r="N108" s="1"/>
      <c r="O108" s="1"/>
    </row>
    <row r="109" spans="1:15" ht="12.75" customHeight="1">
      <c r="A109" s="30">
        <v>99</v>
      </c>
      <c r="B109" s="315" t="s">
        <v>340</v>
      </c>
      <c r="C109" s="305">
        <v>629.75</v>
      </c>
      <c r="D109" s="306">
        <v>623.25</v>
      </c>
      <c r="E109" s="306">
        <v>612.5</v>
      </c>
      <c r="F109" s="306">
        <v>595.25</v>
      </c>
      <c r="G109" s="306">
        <v>584.5</v>
      </c>
      <c r="H109" s="306">
        <v>640.5</v>
      </c>
      <c r="I109" s="306">
        <v>651.25</v>
      </c>
      <c r="J109" s="306">
        <v>668.5</v>
      </c>
      <c r="K109" s="305">
        <v>634</v>
      </c>
      <c r="L109" s="305">
        <v>606</v>
      </c>
      <c r="M109" s="305">
        <v>0.75251999999999997</v>
      </c>
      <c r="N109" s="1"/>
      <c r="O109" s="1"/>
    </row>
    <row r="110" spans="1:15" ht="12.75" customHeight="1">
      <c r="A110" s="30">
        <v>100</v>
      </c>
      <c r="B110" s="315" t="s">
        <v>84</v>
      </c>
      <c r="C110" s="305">
        <v>964.55</v>
      </c>
      <c r="D110" s="306">
        <v>967.38333333333333</v>
      </c>
      <c r="E110" s="306">
        <v>957.41666666666663</v>
      </c>
      <c r="F110" s="306">
        <v>950.2833333333333</v>
      </c>
      <c r="G110" s="306">
        <v>940.31666666666661</v>
      </c>
      <c r="H110" s="306">
        <v>974.51666666666665</v>
      </c>
      <c r="I110" s="306">
        <v>984.48333333333335</v>
      </c>
      <c r="J110" s="306">
        <v>991.61666666666667</v>
      </c>
      <c r="K110" s="305">
        <v>977.35</v>
      </c>
      <c r="L110" s="305">
        <v>960.25</v>
      </c>
      <c r="M110" s="305">
        <v>16.306139999999999</v>
      </c>
      <c r="N110" s="1"/>
      <c r="O110" s="1"/>
    </row>
    <row r="111" spans="1:15" ht="12.75" customHeight="1">
      <c r="A111" s="30">
        <v>101</v>
      </c>
      <c r="B111" s="315" t="s">
        <v>85</v>
      </c>
      <c r="C111" s="305">
        <v>183.25</v>
      </c>
      <c r="D111" s="306">
        <v>182.33333333333334</v>
      </c>
      <c r="E111" s="306">
        <v>178.66666666666669</v>
      </c>
      <c r="F111" s="306">
        <v>174.08333333333334</v>
      </c>
      <c r="G111" s="306">
        <v>170.41666666666669</v>
      </c>
      <c r="H111" s="306">
        <v>186.91666666666669</v>
      </c>
      <c r="I111" s="306">
        <v>190.58333333333337</v>
      </c>
      <c r="J111" s="306">
        <v>195.16666666666669</v>
      </c>
      <c r="K111" s="305">
        <v>186</v>
      </c>
      <c r="L111" s="305">
        <v>177.75</v>
      </c>
      <c r="M111" s="305">
        <v>231.40556000000001</v>
      </c>
      <c r="N111" s="1"/>
      <c r="O111" s="1"/>
    </row>
    <row r="112" spans="1:15" ht="12.75" customHeight="1">
      <c r="A112" s="30">
        <v>102</v>
      </c>
      <c r="B112" s="315" t="s">
        <v>341</v>
      </c>
      <c r="C112" s="305">
        <v>318.7</v>
      </c>
      <c r="D112" s="306">
        <v>317.16666666666669</v>
      </c>
      <c r="E112" s="306">
        <v>307.58333333333337</v>
      </c>
      <c r="F112" s="306">
        <v>296.4666666666667</v>
      </c>
      <c r="G112" s="306">
        <v>286.88333333333338</v>
      </c>
      <c r="H112" s="306">
        <v>328.28333333333336</v>
      </c>
      <c r="I112" s="306">
        <v>337.86666666666673</v>
      </c>
      <c r="J112" s="306">
        <v>348.98333333333335</v>
      </c>
      <c r="K112" s="305">
        <v>326.75</v>
      </c>
      <c r="L112" s="305">
        <v>306.05</v>
      </c>
      <c r="M112" s="305">
        <v>1.72844</v>
      </c>
      <c r="N112" s="1"/>
      <c r="O112" s="1"/>
    </row>
    <row r="113" spans="1:15" ht="12.75" customHeight="1">
      <c r="A113" s="30">
        <v>103</v>
      </c>
      <c r="B113" s="315" t="s">
        <v>87</v>
      </c>
      <c r="C113" s="305">
        <v>3477.85</v>
      </c>
      <c r="D113" s="306">
        <v>3455.5166666666664</v>
      </c>
      <c r="E113" s="306">
        <v>3375.333333333333</v>
      </c>
      <c r="F113" s="306">
        <v>3272.8166666666666</v>
      </c>
      <c r="G113" s="306">
        <v>3192.6333333333332</v>
      </c>
      <c r="H113" s="306">
        <v>3558.0333333333328</v>
      </c>
      <c r="I113" s="306">
        <v>3638.2166666666662</v>
      </c>
      <c r="J113" s="306">
        <v>3740.7333333333327</v>
      </c>
      <c r="K113" s="305">
        <v>3535.7</v>
      </c>
      <c r="L113" s="305">
        <v>3353</v>
      </c>
      <c r="M113" s="305">
        <v>4.1937699999999998</v>
      </c>
      <c r="N113" s="1"/>
      <c r="O113" s="1"/>
    </row>
    <row r="114" spans="1:15" ht="12.75" customHeight="1">
      <c r="A114" s="30">
        <v>104</v>
      </c>
      <c r="B114" s="315" t="s">
        <v>88</v>
      </c>
      <c r="C114" s="305">
        <v>1609.05</v>
      </c>
      <c r="D114" s="306">
        <v>1590.4166666666667</v>
      </c>
      <c r="E114" s="306">
        <v>1565.3833333333334</v>
      </c>
      <c r="F114" s="306">
        <v>1521.7166666666667</v>
      </c>
      <c r="G114" s="306">
        <v>1496.6833333333334</v>
      </c>
      <c r="H114" s="306">
        <v>1634.0833333333335</v>
      </c>
      <c r="I114" s="306">
        <v>1659.1166666666668</v>
      </c>
      <c r="J114" s="306">
        <v>1702.7833333333335</v>
      </c>
      <c r="K114" s="305">
        <v>1615.45</v>
      </c>
      <c r="L114" s="305">
        <v>1546.75</v>
      </c>
      <c r="M114" s="305">
        <v>6.6257700000000002</v>
      </c>
      <c r="N114" s="1"/>
      <c r="O114" s="1"/>
    </row>
    <row r="115" spans="1:15" ht="12.75" customHeight="1">
      <c r="A115" s="30">
        <v>105</v>
      </c>
      <c r="B115" s="315" t="s">
        <v>89</v>
      </c>
      <c r="C115" s="305">
        <v>643.54999999999995</v>
      </c>
      <c r="D115" s="306">
        <v>637.9666666666667</v>
      </c>
      <c r="E115" s="306">
        <v>628.93333333333339</v>
      </c>
      <c r="F115" s="306">
        <v>614.31666666666672</v>
      </c>
      <c r="G115" s="306">
        <v>605.28333333333342</v>
      </c>
      <c r="H115" s="306">
        <v>652.58333333333337</v>
      </c>
      <c r="I115" s="306">
        <v>661.61666666666667</v>
      </c>
      <c r="J115" s="306">
        <v>676.23333333333335</v>
      </c>
      <c r="K115" s="305">
        <v>647</v>
      </c>
      <c r="L115" s="305">
        <v>623.35</v>
      </c>
      <c r="M115" s="305">
        <v>49.921909999999997</v>
      </c>
      <c r="N115" s="1"/>
      <c r="O115" s="1"/>
    </row>
    <row r="116" spans="1:15" ht="12.75" customHeight="1">
      <c r="A116" s="30">
        <v>106</v>
      </c>
      <c r="B116" s="315" t="s">
        <v>90</v>
      </c>
      <c r="C116" s="305">
        <v>919.75</v>
      </c>
      <c r="D116" s="306">
        <v>908.98333333333323</v>
      </c>
      <c r="E116" s="306">
        <v>893.36666666666645</v>
      </c>
      <c r="F116" s="306">
        <v>866.98333333333323</v>
      </c>
      <c r="G116" s="306">
        <v>851.36666666666645</v>
      </c>
      <c r="H116" s="306">
        <v>935.36666666666645</v>
      </c>
      <c r="I116" s="306">
        <v>950.98333333333323</v>
      </c>
      <c r="J116" s="306">
        <v>977.36666666666645</v>
      </c>
      <c r="K116" s="305">
        <v>924.6</v>
      </c>
      <c r="L116" s="305">
        <v>882.6</v>
      </c>
      <c r="M116" s="305">
        <v>9.7083999999999993</v>
      </c>
      <c r="N116" s="1"/>
      <c r="O116" s="1"/>
    </row>
    <row r="117" spans="1:15" ht="12.75" customHeight="1">
      <c r="A117" s="30">
        <v>107</v>
      </c>
      <c r="B117" s="315" t="s">
        <v>343</v>
      </c>
      <c r="C117" s="305">
        <v>979.5</v>
      </c>
      <c r="D117" s="306">
        <v>953.63333333333333</v>
      </c>
      <c r="E117" s="306">
        <v>921.26666666666665</v>
      </c>
      <c r="F117" s="306">
        <v>863.0333333333333</v>
      </c>
      <c r="G117" s="306">
        <v>830.66666666666663</v>
      </c>
      <c r="H117" s="306">
        <v>1011.8666666666667</v>
      </c>
      <c r="I117" s="306">
        <v>1044.2333333333331</v>
      </c>
      <c r="J117" s="306">
        <v>1102.4666666666667</v>
      </c>
      <c r="K117" s="305">
        <v>986</v>
      </c>
      <c r="L117" s="305">
        <v>895.4</v>
      </c>
      <c r="M117" s="305">
        <v>3.8226200000000001</v>
      </c>
      <c r="N117" s="1"/>
      <c r="O117" s="1"/>
    </row>
    <row r="118" spans="1:15" ht="12.75" customHeight="1">
      <c r="A118" s="30">
        <v>108</v>
      </c>
      <c r="B118" s="315" t="s">
        <v>326</v>
      </c>
      <c r="C118" s="305">
        <v>3598.85</v>
      </c>
      <c r="D118" s="306">
        <v>3593.4166666666665</v>
      </c>
      <c r="E118" s="306">
        <v>3515.4333333333329</v>
      </c>
      <c r="F118" s="306">
        <v>3432.0166666666664</v>
      </c>
      <c r="G118" s="306">
        <v>3354.0333333333328</v>
      </c>
      <c r="H118" s="306">
        <v>3676.833333333333</v>
      </c>
      <c r="I118" s="306">
        <v>3754.8166666666666</v>
      </c>
      <c r="J118" s="306">
        <v>3838.2333333333331</v>
      </c>
      <c r="K118" s="305">
        <v>3671.4</v>
      </c>
      <c r="L118" s="305">
        <v>3510</v>
      </c>
      <c r="M118" s="305">
        <v>0.31552999999999998</v>
      </c>
      <c r="N118" s="1"/>
      <c r="O118" s="1"/>
    </row>
    <row r="119" spans="1:15" ht="12.75" customHeight="1">
      <c r="A119" s="30">
        <v>109</v>
      </c>
      <c r="B119" s="315" t="s">
        <v>250</v>
      </c>
      <c r="C119" s="305">
        <v>330.35</v>
      </c>
      <c r="D119" s="306">
        <v>328.55</v>
      </c>
      <c r="E119" s="306">
        <v>325.3</v>
      </c>
      <c r="F119" s="306">
        <v>320.25</v>
      </c>
      <c r="G119" s="306">
        <v>317</v>
      </c>
      <c r="H119" s="306">
        <v>333.6</v>
      </c>
      <c r="I119" s="306">
        <v>336.85</v>
      </c>
      <c r="J119" s="306">
        <v>341.90000000000003</v>
      </c>
      <c r="K119" s="305">
        <v>331.8</v>
      </c>
      <c r="L119" s="305">
        <v>323.5</v>
      </c>
      <c r="M119" s="305">
        <v>6.9289899999999998</v>
      </c>
      <c r="N119" s="1"/>
      <c r="O119" s="1"/>
    </row>
    <row r="120" spans="1:15" ht="12.75" customHeight="1">
      <c r="A120" s="30">
        <v>110</v>
      </c>
      <c r="B120" s="315" t="s">
        <v>327</v>
      </c>
      <c r="C120" s="305">
        <v>188.85</v>
      </c>
      <c r="D120" s="306">
        <v>186.95000000000002</v>
      </c>
      <c r="E120" s="306">
        <v>183.90000000000003</v>
      </c>
      <c r="F120" s="306">
        <v>178.95000000000002</v>
      </c>
      <c r="G120" s="306">
        <v>175.90000000000003</v>
      </c>
      <c r="H120" s="306">
        <v>191.90000000000003</v>
      </c>
      <c r="I120" s="306">
        <v>194.95000000000005</v>
      </c>
      <c r="J120" s="306">
        <v>199.90000000000003</v>
      </c>
      <c r="K120" s="305">
        <v>190</v>
      </c>
      <c r="L120" s="305">
        <v>182</v>
      </c>
      <c r="M120" s="305">
        <v>1.61113</v>
      </c>
      <c r="N120" s="1"/>
      <c r="O120" s="1"/>
    </row>
    <row r="121" spans="1:15" ht="12.75" customHeight="1">
      <c r="A121" s="30">
        <v>111</v>
      </c>
      <c r="B121" s="315" t="s">
        <v>91</v>
      </c>
      <c r="C121" s="305">
        <v>126.55</v>
      </c>
      <c r="D121" s="306">
        <v>125.28333333333335</v>
      </c>
      <c r="E121" s="306">
        <v>122.91666666666669</v>
      </c>
      <c r="F121" s="306">
        <v>119.28333333333335</v>
      </c>
      <c r="G121" s="306">
        <v>116.91666666666669</v>
      </c>
      <c r="H121" s="306">
        <v>128.91666666666669</v>
      </c>
      <c r="I121" s="306">
        <v>131.28333333333333</v>
      </c>
      <c r="J121" s="306">
        <v>134.91666666666669</v>
      </c>
      <c r="K121" s="305">
        <v>127.65</v>
      </c>
      <c r="L121" s="305">
        <v>121.65</v>
      </c>
      <c r="M121" s="305">
        <v>11.25933</v>
      </c>
      <c r="N121" s="1"/>
      <c r="O121" s="1"/>
    </row>
    <row r="122" spans="1:15" ht="12.75" customHeight="1">
      <c r="A122" s="30">
        <v>112</v>
      </c>
      <c r="B122" s="315" t="s">
        <v>92</v>
      </c>
      <c r="C122" s="305">
        <v>1028.25</v>
      </c>
      <c r="D122" s="306">
        <v>1017.1666666666666</v>
      </c>
      <c r="E122" s="306">
        <v>1002.3333333333333</v>
      </c>
      <c r="F122" s="306">
        <v>976.41666666666663</v>
      </c>
      <c r="G122" s="306">
        <v>961.58333333333326</v>
      </c>
      <c r="H122" s="306">
        <v>1043.0833333333333</v>
      </c>
      <c r="I122" s="306">
        <v>1057.9166666666665</v>
      </c>
      <c r="J122" s="306">
        <v>1083.8333333333333</v>
      </c>
      <c r="K122" s="305">
        <v>1032</v>
      </c>
      <c r="L122" s="305">
        <v>991.25</v>
      </c>
      <c r="M122" s="305">
        <v>3.1848900000000002</v>
      </c>
      <c r="N122" s="1"/>
      <c r="O122" s="1"/>
    </row>
    <row r="123" spans="1:15" ht="12.75" customHeight="1">
      <c r="A123" s="30">
        <v>113</v>
      </c>
      <c r="B123" s="315" t="s">
        <v>344</v>
      </c>
      <c r="C123" s="305">
        <v>751.8</v>
      </c>
      <c r="D123" s="306">
        <v>743.88333333333333</v>
      </c>
      <c r="E123" s="306">
        <v>727.91666666666663</v>
      </c>
      <c r="F123" s="306">
        <v>704.0333333333333</v>
      </c>
      <c r="G123" s="306">
        <v>688.06666666666661</v>
      </c>
      <c r="H123" s="306">
        <v>767.76666666666665</v>
      </c>
      <c r="I123" s="306">
        <v>783.73333333333335</v>
      </c>
      <c r="J123" s="306">
        <v>807.61666666666667</v>
      </c>
      <c r="K123" s="305">
        <v>759.85</v>
      </c>
      <c r="L123" s="305">
        <v>720</v>
      </c>
      <c r="M123" s="305">
        <v>1.7464500000000001</v>
      </c>
      <c r="N123" s="1"/>
      <c r="O123" s="1"/>
    </row>
    <row r="124" spans="1:15" ht="12.75" customHeight="1">
      <c r="A124" s="30">
        <v>114</v>
      </c>
      <c r="B124" s="315" t="s">
        <v>93</v>
      </c>
      <c r="C124" s="305">
        <v>497.85</v>
      </c>
      <c r="D124" s="306">
        <v>495.88333333333338</v>
      </c>
      <c r="E124" s="306">
        <v>490.26666666666677</v>
      </c>
      <c r="F124" s="306">
        <v>482.68333333333339</v>
      </c>
      <c r="G124" s="306">
        <v>477.06666666666678</v>
      </c>
      <c r="H124" s="306">
        <v>503.46666666666675</v>
      </c>
      <c r="I124" s="306">
        <v>509.08333333333343</v>
      </c>
      <c r="J124" s="306">
        <v>516.66666666666674</v>
      </c>
      <c r="K124" s="305">
        <v>501.5</v>
      </c>
      <c r="L124" s="305">
        <v>488.3</v>
      </c>
      <c r="M124" s="305">
        <v>20.70365</v>
      </c>
      <c r="N124" s="1"/>
      <c r="O124" s="1"/>
    </row>
    <row r="125" spans="1:15" ht="12.75" customHeight="1">
      <c r="A125" s="30">
        <v>115</v>
      </c>
      <c r="B125" s="315" t="s">
        <v>251</v>
      </c>
      <c r="C125" s="305">
        <v>1334.25</v>
      </c>
      <c r="D125" s="306">
        <v>1309.7666666666667</v>
      </c>
      <c r="E125" s="306">
        <v>1278.0833333333333</v>
      </c>
      <c r="F125" s="306">
        <v>1221.9166666666665</v>
      </c>
      <c r="G125" s="306">
        <v>1190.2333333333331</v>
      </c>
      <c r="H125" s="306">
        <v>1365.9333333333334</v>
      </c>
      <c r="I125" s="306">
        <v>1397.6166666666668</v>
      </c>
      <c r="J125" s="306">
        <v>1453.7833333333335</v>
      </c>
      <c r="K125" s="305">
        <v>1341.45</v>
      </c>
      <c r="L125" s="305">
        <v>1253.5999999999999</v>
      </c>
      <c r="M125" s="305">
        <v>1.6793400000000001</v>
      </c>
      <c r="N125" s="1"/>
      <c r="O125" s="1"/>
    </row>
    <row r="126" spans="1:15" ht="12.75" customHeight="1">
      <c r="A126" s="30">
        <v>116</v>
      </c>
      <c r="B126" s="315" t="s">
        <v>349</v>
      </c>
      <c r="C126" s="305">
        <v>221.6</v>
      </c>
      <c r="D126" s="306">
        <v>220.86666666666667</v>
      </c>
      <c r="E126" s="306">
        <v>212.73333333333335</v>
      </c>
      <c r="F126" s="306">
        <v>203.86666666666667</v>
      </c>
      <c r="G126" s="306">
        <v>195.73333333333335</v>
      </c>
      <c r="H126" s="306">
        <v>229.73333333333335</v>
      </c>
      <c r="I126" s="306">
        <v>237.86666666666667</v>
      </c>
      <c r="J126" s="306">
        <v>246.73333333333335</v>
      </c>
      <c r="K126" s="305">
        <v>229</v>
      </c>
      <c r="L126" s="305">
        <v>212</v>
      </c>
      <c r="M126" s="305">
        <v>4.2856699999999996</v>
      </c>
      <c r="N126" s="1"/>
      <c r="O126" s="1"/>
    </row>
    <row r="127" spans="1:15" ht="12.75" customHeight="1">
      <c r="A127" s="30">
        <v>117</v>
      </c>
      <c r="B127" s="315" t="s">
        <v>345</v>
      </c>
      <c r="C127" s="305">
        <v>82.1</v>
      </c>
      <c r="D127" s="306">
        <v>81.63333333333334</v>
      </c>
      <c r="E127" s="306">
        <v>80.116666666666674</v>
      </c>
      <c r="F127" s="306">
        <v>78.13333333333334</v>
      </c>
      <c r="G127" s="306">
        <v>76.616666666666674</v>
      </c>
      <c r="H127" s="306">
        <v>83.616666666666674</v>
      </c>
      <c r="I127" s="306">
        <v>85.133333333333354</v>
      </c>
      <c r="J127" s="306">
        <v>87.116666666666674</v>
      </c>
      <c r="K127" s="305">
        <v>83.15</v>
      </c>
      <c r="L127" s="305">
        <v>79.650000000000006</v>
      </c>
      <c r="M127" s="305">
        <v>7.0738899999999996</v>
      </c>
      <c r="N127" s="1"/>
      <c r="O127" s="1"/>
    </row>
    <row r="128" spans="1:15" ht="12.75" customHeight="1">
      <c r="A128" s="30">
        <v>118</v>
      </c>
      <c r="B128" s="315" t="s">
        <v>346</v>
      </c>
      <c r="C128" s="305">
        <v>984.1</v>
      </c>
      <c r="D128" s="306">
        <v>968.6</v>
      </c>
      <c r="E128" s="306">
        <v>947.2</v>
      </c>
      <c r="F128" s="306">
        <v>910.30000000000007</v>
      </c>
      <c r="G128" s="306">
        <v>888.90000000000009</v>
      </c>
      <c r="H128" s="306">
        <v>1005.5</v>
      </c>
      <c r="I128" s="306">
        <v>1026.8999999999999</v>
      </c>
      <c r="J128" s="306">
        <v>1063.8</v>
      </c>
      <c r="K128" s="305">
        <v>990</v>
      </c>
      <c r="L128" s="305">
        <v>931.7</v>
      </c>
      <c r="M128" s="305">
        <v>0.75529999999999997</v>
      </c>
      <c r="N128" s="1"/>
      <c r="O128" s="1"/>
    </row>
    <row r="129" spans="1:15" ht="12.75" customHeight="1">
      <c r="A129" s="30">
        <v>119</v>
      </c>
      <c r="B129" s="315" t="s">
        <v>94</v>
      </c>
      <c r="C129" s="305">
        <v>1843.75</v>
      </c>
      <c r="D129" s="306">
        <v>1833.25</v>
      </c>
      <c r="E129" s="306">
        <v>1791.5</v>
      </c>
      <c r="F129" s="306">
        <v>1739.25</v>
      </c>
      <c r="G129" s="306">
        <v>1697.5</v>
      </c>
      <c r="H129" s="306">
        <v>1885.5</v>
      </c>
      <c r="I129" s="306">
        <v>1927.25</v>
      </c>
      <c r="J129" s="306">
        <v>1979.5</v>
      </c>
      <c r="K129" s="305">
        <v>1875</v>
      </c>
      <c r="L129" s="305">
        <v>1781</v>
      </c>
      <c r="M129" s="305">
        <v>8.1776300000000006</v>
      </c>
      <c r="N129" s="1"/>
      <c r="O129" s="1"/>
    </row>
    <row r="130" spans="1:15" ht="12.75" customHeight="1">
      <c r="A130" s="30">
        <v>120</v>
      </c>
      <c r="B130" s="315" t="s">
        <v>347</v>
      </c>
      <c r="C130" s="305">
        <v>215.2</v>
      </c>
      <c r="D130" s="306">
        <v>212.51666666666665</v>
      </c>
      <c r="E130" s="306">
        <v>207.1333333333333</v>
      </c>
      <c r="F130" s="306">
        <v>199.06666666666663</v>
      </c>
      <c r="G130" s="306">
        <v>193.68333333333328</v>
      </c>
      <c r="H130" s="306">
        <v>220.58333333333331</v>
      </c>
      <c r="I130" s="306">
        <v>225.96666666666664</v>
      </c>
      <c r="J130" s="306">
        <v>234.03333333333333</v>
      </c>
      <c r="K130" s="305">
        <v>217.9</v>
      </c>
      <c r="L130" s="305">
        <v>204.45</v>
      </c>
      <c r="M130" s="305">
        <v>70.837720000000004</v>
      </c>
      <c r="N130" s="1"/>
      <c r="O130" s="1"/>
    </row>
    <row r="131" spans="1:15" ht="12.75" customHeight="1">
      <c r="A131" s="30">
        <v>121</v>
      </c>
      <c r="B131" s="315" t="s">
        <v>252</v>
      </c>
      <c r="C131" s="305">
        <v>55</v>
      </c>
      <c r="D131" s="306">
        <v>54.366666666666667</v>
      </c>
      <c r="E131" s="306">
        <v>52.733333333333334</v>
      </c>
      <c r="F131" s="306">
        <v>50.466666666666669</v>
      </c>
      <c r="G131" s="306">
        <v>48.833333333333336</v>
      </c>
      <c r="H131" s="306">
        <v>56.633333333333333</v>
      </c>
      <c r="I131" s="306">
        <v>58.266666666666673</v>
      </c>
      <c r="J131" s="306">
        <v>60.533333333333331</v>
      </c>
      <c r="K131" s="305">
        <v>56</v>
      </c>
      <c r="L131" s="305">
        <v>52.1</v>
      </c>
      <c r="M131" s="305">
        <v>39.307650000000002</v>
      </c>
      <c r="N131" s="1"/>
      <c r="O131" s="1"/>
    </row>
    <row r="132" spans="1:15" ht="12.75" customHeight="1">
      <c r="A132" s="30">
        <v>122</v>
      </c>
      <c r="B132" s="315" t="s">
        <v>348</v>
      </c>
      <c r="C132" s="305">
        <v>704.15</v>
      </c>
      <c r="D132" s="306">
        <v>707.2833333333333</v>
      </c>
      <c r="E132" s="306">
        <v>691.86666666666656</v>
      </c>
      <c r="F132" s="306">
        <v>679.58333333333326</v>
      </c>
      <c r="G132" s="306">
        <v>664.16666666666652</v>
      </c>
      <c r="H132" s="306">
        <v>719.56666666666661</v>
      </c>
      <c r="I132" s="306">
        <v>734.98333333333335</v>
      </c>
      <c r="J132" s="306">
        <v>747.26666666666665</v>
      </c>
      <c r="K132" s="305">
        <v>722.7</v>
      </c>
      <c r="L132" s="305">
        <v>695</v>
      </c>
      <c r="M132" s="305">
        <v>0.32418000000000002</v>
      </c>
      <c r="N132" s="1"/>
      <c r="O132" s="1"/>
    </row>
    <row r="133" spans="1:15" ht="12.75" customHeight="1">
      <c r="A133" s="30">
        <v>123</v>
      </c>
      <c r="B133" s="315" t="s">
        <v>95</v>
      </c>
      <c r="C133" s="305">
        <v>3448.7</v>
      </c>
      <c r="D133" s="306">
        <v>3460.6999999999994</v>
      </c>
      <c r="E133" s="306">
        <v>3353.5499999999988</v>
      </c>
      <c r="F133" s="306">
        <v>3258.3999999999996</v>
      </c>
      <c r="G133" s="306">
        <v>3151.2499999999991</v>
      </c>
      <c r="H133" s="306">
        <v>3555.8499999999985</v>
      </c>
      <c r="I133" s="306">
        <v>3662.9999999999991</v>
      </c>
      <c r="J133" s="306">
        <v>3758.1499999999983</v>
      </c>
      <c r="K133" s="305">
        <v>3567.85</v>
      </c>
      <c r="L133" s="305">
        <v>3365.55</v>
      </c>
      <c r="M133" s="305">
        <v>24.36609</v>
      </c>
      <c r="N133" s="1"/>
      <c r="O133" s="1"/>
    </row>
    <row r="134" spans="1:15" ht="12.75" customHeight="1">
      <c r="A134" s="30">
        <v>124</v>
      </c>
      <c r="B134" s="315" t="s">
        <v>253</v>
      </c>
      <c r="C134" s="305">
        <v>3364.65</v>
      </c>
      <c r="D134" s="306">
        <v>3343.9</v>
      </c>
      <c r="E134" s="306">
        <v>3288.8</v>
      </c>
      <c r="F134" s="306">
        <v>3212.9500000000003</v>
      </c>
      <c r="G134" s="306">
        <v>3157.8500000000004</v>
      </c>
      <c r="H134" s="306">
        <v>3419.75</v>
      </c>
      <c r="I134" s="306">
        <v>3474.8499999999995</v>
      </c>
      <c r="J134" s="306">
        <v>3550.7</v>
      </c>
      <c r="K134" s="305">
        <v>3399</v>
      </c>
      <c r="L134" s="305">
        <v>3268.05</v>
      </c>
      <c r="M134" s="305">
        <v>2.39255</v>
      </c>
      <c r="N134" s="1"/>
      <c r="O134" s="1"/>
    </row>
    <row r="135" spans="1:15" ht="12.75" customHeight="1">
      <c r="A135" s="30">
        <v>125</v>
      </c>
      <c r="B135" s="315" t="s">
        <v>97</v>
      </c>
      <c r="C135" s="305">
        <v>319.85000000000002</v>
      </c>
      <c r="D135" s="306">
        <v>317.11666666666662</v>
      </c>
      <c r="E135" s="306">
        <v>305.03333333333325</v>
      </c>
      <c r="F135" s="306">
        <v>290.21666666666664</v>
      </c>
      <c r="G135" s="306">
        <v>278.13333333333327</v>
      </c>
      <c r="H135" s="306">
        <v>331.93333333333322</v>
      </c>
      <c r="I135" s="306">
        <v>344.01666666666659</v>
      </c>
      <c r="J135" s="306">
        <v>358.8333333333332</v>
      </c>
      <c r="K135" s="305">
        <v>329.2</v>
      </c>
      <c r="L135" s="305">
        <v>302.3</v>
      </c>
      <c r="M135" s="305">
        <v>80.373000000000005</v>
      </c>
      <c r="N135" s="1"/>
      <c r="O135" s="1"/>
    </row>
    <row r="136" spans="1:15" ht="12.75" customHeight="1">
      <c r="A136" s="30">
        <v>126</v>
      </c>
      <c r="B136" s="315" t="s">
        <v>244</v>
      </c>
      <c r="C136" s="305">
        <v>3577.45</v>
      </c>
      <c r="D136" s="306">
        <v>3559.4833333333336</v>
      </c>
      <c r="E136" s="306">
        <v>3483.2666666666673</v>
      </c>
      <c r="F136" s="306">
        <v>3389.0833333333339</v>
      </c>
      <c r="G136" s="306">
        <v>3312.8666666666677</v>
      </c>
      <c r="H136" s="306">
        <v>3653.666666666667</v>
      </c>
      <c r="I136" s="306">
        <v>3729.8833333333332</v>
      </c>
      <c r="J136" s="306">
        <v>3824.0666666666666</v>
      </c>
      <c r="K136" s="305">
        <v>3635.7</v>
      </c>
      <c r="L136" s="305">
        <v>3465.3</v>
      </c>
      <c r="M136" s="305">
        <v>2.7925</v>
      </c>
      <c r="N136" s="1"/>
      <c r="O136" s="1"/>
    </row>
    <row r="137" spans="1:15" ht="12.75" customHeight="1">
      <c r="A137" s="30">
        <v>127</v>
      </c>
      <c r="B137" s="315" t="s">
        <v>98</v>
      </c>
      <c r="C137" s="305">
        <v>4304.1499999999996</v>
      </c>
      <c r="D137" s="306">
        <v>4314.2666666666664</v>
      </c>
      <c r="E137" s="306">
        <v>4279.5333333333328</v>
      </c>
      <c r="F137" s="306">
        <v>4254.9166666666661</v>
      </c>
      <c r="G137" s="306">
        <v>4220.1833333333325</v>
      </c>
      <c r="H137" s="306">
        <v>4338.8833333333332</v>
      </c>
      <c r="I137" s="306">
        <v>4373.6166666666668</v>
      </c>
      <c r="J137" s="306">
        <v>4398.2333333333336</v>
      </c>
      <c r="K137" s="305">
        <v>4349</v>
      </c>
      <c r="L137" s="305">
        <v>4289.6499999999996</v>
      </c>
      <c r="M137" s="305">
        <v>4.2907200000000003</v>
      </c>
      <c r="N137" s="1"/>
      <c r="O137" s="1"/>
    </row>
    <row r="138" spans="1:15" ht="12.75" customHeight="1">
      <c r="A138" s="30">
        <v>128</v>
      </c>
      <c r="B138" s="315" t="s">
        <v>561</v>
      </c>
      <c r="C138" s="305">
        <v>2037.75</v>
      </c>
      <c r="D138" s="306">
        <v>2045.1666666666667</v>
      </c>
      <c r="E138" s="306">
        <v>1967.7333333333336</v>
      </c>
      <c r="F138" s="306">
        <v>1897.7166666666669</v>
      </c>
      <c r="G138" s="306">
        <v>1820.2833333333338</v>
      </c>
      <c r="H138" s="306">
        <v>2115.1833333333334</v>
      </c>
      <c r="I138" s="306">
        <v>2192.6166666666663</v>
      </c>
      <c r="J138" s="306">
        <v>2262.6333333333332</v>
      </c>
      <c r="K138" s="305">
        <v>2122.6</v>
      </c>
      <c r="L138" s="305">
        <v>1975.15</v>
      </c>
      <c r="M138" s="305">
        <v>0.51637</v>
      </c>
      <c r="N138" s="1"/>
      <c r="O138" s="1"/>
    </row>
    <row r="139" spans="1:15" ht="12.75" customHeight="1">
      <c r="A139" s="30">
        <v>129</v>
      </c>
      <c r="B139" s="315" t="s">
        <v>353</v>
      </c>
      <c r="C139" s="305">
        <v>51.45</v>
      </c>
      <c r="D139" s="306">
        <v>51.300000000000004</v>
      </c>
      <c r="E139" s="306">
        <v>50.150000000000006</v>
      </c>
      <c r="F139" s="306">
        <v>48.85</v>
      </c>
      <c r="G139" s="306">
        <v>47.7</v>
      </c>
      <c r="H139" s="306">
        <v>52.600000000000009</v>
      </c>
      <c r="I139" s="306">
        <v>53.75</v>
      </c>
      <c r="J139" s="306">
        <v>55.050000000000011</v>
      </c>
      <c r="K139" s="305">
        <v>52.45</v>
      </c>
      <c r="L139" s="305">
        <v>50</v>
      </c>
      <c r="M139" s="305">
        <v>27.533940000000001</v>
      </c>
      <c r="N139" s="1"/>
      <c r="O139" s="1"/>
    </row>
    <row r="140" spans="1:15" ht="12.75" customHeight="1">
      <c r="A140" s="30">
        <v>130</v>
      </c>
      <c r="B140" s="315" t="s">
        <v>99</v>
      </c>
      <c r="C140" s="305">
        <v>2725.1</v>
      </c>
      <c r="D140" s="306">
        <v>2709.3166666666666</v>
      </c>
      <c r="E140" s="306">
        <v>2679.7333333333331</v>
      </c>
      <c r="F140" s="306">
        <v>2634.3666666666663</v>
      </c>
      <c r="G140" s="306">
        <v>2604.7833333333328</v>
      </c>
      <c r="H140" s="306">
        <v>2754.6833333333334</v>
      </c>
      <c r="I140" s="306">
        <v>2784.2666666666673</v>
      </c>
      <c r="J140" s="306">
        <v>2829.6333333333337</v>
      </c>
      <c r="K140" s="305">
        <v>2738.9</v>
      </c>
      <c r="L140" s="305">
        <v>2663.95</v>
      </c>
      <c r="M140" s="305">
        <v>8.5440500000000004</v>
      </c>
      <c r="N140" s="1"/>
      <c r="O140" s="1"/>
    </row>
    <row r="141" spans="1:15" ht="12.75" customHeight="1">
      <c r="A141" s="30">
        <v>131</v>
      </c>
      <c r="B141" s="315" t="s">
        <v>350</v>
      </c>
      <c r="C141" s="305">
        <v>502.05</v>
      </c>
      <c r="D141" s="306">
        <v>493.68333333333334</v>
      </c>
      <c r="E141" s="306">
        <v>482.36666666666667</v>
      </c>
      <c r="F141" s="306">
        <v>462.68333333333334</v>
      </c>
      <c r="G141" s="306">
        <v>451.36666666666667</v>
      </c>
      <c r="H141" s="306">
        <v>513.36666666666667</v>
      </c>
      <c r="I141" s="306">
        <v>524.68333333333339</v>
      </c>
      <c r="J141" s="306">
        <v>544.36666666666667</v>
      </c>
      <c r="K141" s="305">
        <v>505</v>
      </c>
      <c r="L141" s="305">
        <v>474</v>
      </c>
      <c r="M141" s="305">
        <v>4.8499100000000004</v>
      </c>
      <c r="N141" s="1"/>
      <c r="O141" s="1"/>
    </row>
    <row r="142" spans="1:15" ht="12.75" customHeight="1">
      <c r="A142" s="30">
        <v>132</v>
      </c>
      <c r="B142" s="315" t="s">
        <v>351</v>
      </c>
      <c r="C142" s="305">
        <v>130.5</v>
      </c>
      <c r="D142" s="306">
        <v>129.06666666666666</v>
      </c>
      <c r="E142" s="306">
        <v>125.13333333333333</v>
      </c>
      <c r="F142" s="306">
        <v>119.76666666666667</v>
      </c>
      <c r="G142" s="306">
        <v>115.83333333333333</v>
      </c>
      <c r="H142" s="306">
        <v>134.43333333333334</v>
      </c>
      <c r="I142" s="306">
        <v>138.36666666666667</v>
      </c>
      <c r="J142" s="306">
        <v>143.73333333333332</v>
      </c>
      <c r="K142" s="305">
        <v>133</v>
      </c>
      <c r="L142" s="305">
        <v>123.7</v>
      </c>
      <c r="M142" s="305">
        <v>2.80566</v>
      </c>
      <c r="N142" s="1"/>
      <c r="O142" s="1"/>
    </row>
    <row r="143" spans="1:15" ht="12.75" customHeight="1">
      <c r="A143" s="30">
        <v>133</v>
      </c>
      <c r="B143" s="315" t="s">
        <v>354</v>
      </c>
      <c r="C143" s="305">
        <v>342.15</v>
      </c>
      <c r="D143" s="306">
        <v>335.81666666666666</v>
      </c>
      <c r="E143" s="306">
        <v>320.63333333333333</v>
      </c>
      <c r="F143" s="306">
        <v>299.11666666666667</v>
      </c>
      <c r="G143" s="306">
        <v>283.93333333333334</v>
      </c>
      <c r="H143" s="306">
        <v>357.33333333333331</v>
      </c>
      <c r="I143" s="306">
        <v>372.51666666666659</v>
      </c>
      <c r="J143" s="306">
        <v>394.0333333333333</v>
      </c>
      <c r="K143" s="305">
        <v>351</v>
      </c>
      <c r="L143" s="305">
        <v>314.3</v>
      </c>
      <c r="M143" s="305">
        <v>4.8693400000000002</v>
      </c>
      <c r="N143" s="1"/>
      <c r="O143" s="1"/>
    </row>
    <row r="144" spans="1:15" ht="12.75" customHeight="1">
      <c r="A144" s="30">
        <v>134</v>
      </c>
      <c r="B144" s="315" t="s">
        <v>254</v>
      </c>
      <c r="C144" s="305">
        <v>405.65</v>
      </c>
      <c r="D144" s="306">
        <v>406.88333333333327</v>
      </c>
      <c r="E144" s="306">
        <v>402.56666666666655</v>
      </c>
      <c r="F144" s="306">
        <v>399.48333333333329</v>
      </c>
      <c r="G144" s="306">
        <v>395.16666666666657</v>
      </c>
      <c r="H144" s="306">
        <v>409.96666666666653</v>
      </c>
      <c r="I144" s="306">
        <v>414.28333333333325</v>
      </c>
      <c r="J144" s="306">
        <v>417.3666666666665</v>
      </c>
      <c r="K144" s="305">
        <v>411.2</v>
      </c>
      <c r="L144" s="305">
        <v>403.8</v>
      </c>
      <c r="M144" s="305">
        <v>5.8277400000000004</v>
      </c>
      <c r="N144" s="1"/>
      <c r="O144" s="1"/>
    </row>
    <row r="145" spans="1:15" ht="12.75" customHeight="1">
      <c r="A145" s="30">
        <v>135</v>
      </c>
      <c r="B145" s="315" t="s">
        <v>255</v>
      </c>
      <c r="C145" s="305">
        <v>1249.8</v>
      </c>
      <c r="D145" s="306">
        <v>1239.95</v>
      </c>
      <c r="E145" s="306">
        <v>1206.95</v>
      </c>
      <c r="F145" s="306">
        <v>1164.0999999999999</v>
      </c>
      <c r="G145" s="306">
        <v>1131.0999999999999</v>
      </c>
      <c r="H145" s="306">
        <v>1282.8000000000002</v>
      </c>
      <c r="I145" s="306">
        <v>1315.8000000000002</v>
      </c>
      <c r="J145" s="306">
        <v>1358.6500000000003</v>
      </c>
      <c r="K145" s="305">
        <v>1272.95</v>
      </c>
      <c r="L145" s="305">
        <v>1197.0999999999999</v>
      </c>
      <c r="M145" s="305">
        <v>1.04152</v>
      </c>
      <c r="N145" s="1"/>
      <c r="O145" s="1"/>
    </row>
    <row r="146" spans="1:15" ht="12.75" customHeight="1">
      <c r="A146" s="30">
        <v>136</v>
      </c>
      <c r="B146" s="315" t="s">
        <v>355</v>
      </c>
      <c r="C146" s="305">
        <v>58.8</v>
      </c>
      <c r="D146" s="306">
        <v>58.333333333333336</v>
      </c>
      <c r="E146" s="306">
        <v>57.666666666666671</v>
      </c>
      <c r="F146" s="306">
        <v>56.533333333333339</v>
      </c>
      <c r="G146" s="306">
        <v>55.866666666666674</v>
      </c>
      <c r="H146" s="306">
        <v>59.466666666666669</v>
      </c>
      <c r="I146" s="306">
        <v>60.13333333333334</v>
      </c>
      <c r="J146" s="306">
        <v>61.266666666666666</v>
      </c>
      <c r="K146" s="305">
        <v>59</v>
      </c>
      <c r="L146" s="305">
        <v>57.2</v>
      </c>
      <c r="M146" s="305">
        <v>4.6436099999999998</v>
      </c>
      <c r="N146" s="1"/>
      <c r="O146" s="1"/>
    </row>
    <row r="147" spans="1:15" ht="12.75" customHeight="1">
      <c r="A147" s="30">
        <v>137</v>
      </c>
      <c r="B147" s="315" t="s">
        <v>352</v>
      </c>
      <c r="C147" s="305">
        <v>159.4</v>
      </c>
      <c r="D147" s="306">
        <v>159.58333333333334</v>
      </c>
      <c r="E147" s="306">
        <v>155.76666666666668</v>
      </c>
      <c r="F147" s="306">
        <v>152.13333333333333</v>
      </c>
      <c r="G147" s="306">
        <v>148.31666666666666</v>
      </c>
      <c r="H147" s="306">
        <v>163.2166666666667</v>
      </c>
      <c r="I147" s="306">
        <v>167.03333333333336</v>
      </c>
      <c r="J147" s="306">
        <v>170.66666666666671</v>
      </c>
      <c r="K147" s="305">
        <v>163.4</v>
      </c>
      <c r="L147" s="305">
        <v>155.94999999999999</v>
      </c>
      <c r="M147" s="305">
        <v>0.78925999999999996</v>
      </c>
      <c r="N147" s="1"/>
      <c r="O147" s="1"/>
    </row>
    <row r="148" spans="1:15" ht="12.75" customHeight="1">
      <c r="A148" s="30">
        <v>138</v>
      </c>
      <c r="B148" s="315" t="s">
        <v>356</v>
      </c>
      <c r="C148" s="305">
        <v>93.6</v>
      </c>
      <c r="D148" s="306">
        <v>94.133333333333326</v>
      </c>
      <c r="E148" s="306">
        <v>91.616666666666646</v>
      </c>
      <c r="F148" s="306">
        <v>89.633333333333326</v>
      </c>
      <c r="G148" s="306">
        <v>87.116666666666646</v>
      </c>
      <c r="H148" s="306">
        <v>96.116666666666646</v>
      </c>
      <c r="I148" s="306">
        <v>98.633333333333326</v>
      </c>
      <c r="J148" s="306">
        <v>100.61666666666665</v>
      </c>
      <c r="K148" s="305">
        <v>96.65</v>
      </c>
      <c r="L148" s="305">
        <v>92.15</v>
      </c>
      <c r="M148" s="305">
        <v>13.37689</v>
      </c>
      <c r="N148" s="1"/>
      <c r="O148" s="1"/>
    </row>
    <row r="149" spans="1:15" ht="12.75" customHeight="1">
      <c r="A149" s="30">
        <v>139</v>
      </c>
      <c r="B149" s="315" t="s">
        <v>828</v>
      </c>
      <c r="C149" s="305">
        <v>42.85</v>
      </c>
      <c r="D149" s="306">
        <v>42.65</v>
      </c>
      <c r="E149" s="306">
        <v>41.4</v>
      </c>
      <c r="F149" s="306">
        <v>39.950000000000003</v>
      </c>
      <c r="G149" s="306">
        <v>38.700000000000003</v>
      </c>
      <c r="H149" s="306">
        <v>44.099999999999994</v>
      </c>
      <c r="I149" s="306">
        <v>45.349999999999994</v>
      </c>
      <c r="J149" s="306">
        <v>46.79999999999999</v>
      </c>
      <c r="K149" s="305">
        <v>43.9</v>
      </c>
      <c r="L149" s="305">
        <v>41.2</v>
      </c>
      <c r="M149" s="305">
        <v>38.522269999999999</v>
      </c>
      <c r="N149" s="1"/>
      <c r="O149" s="1"/>
    </row>
    <row r="150" spans="1:15" ht="12.75" customHeight="1">
      <c r="A150" s="30">
        <v>140</v>
      </c>
      <c r="B150" s="315" t="s">
        <v>357</v>
      </c>
      <c r="C150" s="305">
        <v>698.65</v>
      </c>
      <c r="D150" s="306">
        <v>697.51666666666677</v>
      </c>
      <c r="E150" s="306">
        <v>683.03333333333353</v>
      </c>
      <c r="F150" s="306">
        <v>667.41666666666674</v>
      </c>
      <c r="G150" s="306">
        <v>652.93333333333351</v>
      </c>
      <c r="H150" s="306">
        <v>713.13333333333355</v>
      </c>
      <c r="I150" s="306">
        <v>727.6166666666669</v>
      </c>
      <c r="J150" s="306">
        <v>743.23333333333358</v>
      </c>
      <c r="K150" s="305">
        <v>712</v>
      </c>
      <c r="L150" s="305">
        <v>681.9</v>
      </c>
      <c r="M150" s="305">
        <v>0.56967000000000001</v>
      </c>
      <c r="N150" s="1"/>
      <c r="O150" s="1"/>
    </row>
    <row r="151" spans="1:15" ht="12.75" customHeight="1">
      <c r="A151" s="30">
        <v>141</v>
      </c>
      <c r="B151" s="315" t="s">
        <v>100</v>
      </c>
      <c r="C151" s="305">
        <v>1609.4</v>
      </c>
      <c r="D151" s="306">
        <v>1595.8</v>
      </c>
      <c r="E151" s="306">
        <v>1577.6</v>
      </c>
      <c r="F151" s="306">
        <v>1545.8</v>
      </c>
      <c r="G151" s="306">
        <v>1527.6</v>
      </c>
      <c r="H151" s="306">
        <v>1627.6</v>
      </c>
      <c r="I151" s="306">
        <v>1645.8000000000002</v>
      </c>
      <c r="J151" s="306">
        <v>1677.6</v>
      </c>
      <c r="K151" s="305">
        <v>1614</v>
      </c>
      <c r="L151" s="305">
        <v>1564</v>
      </c>
      <c r="M151" s="305">
        <v>2.7624399999999998</v>
      </c>
      <c r="N151" s="1"/>
      <c r="O151" s="1"/>
    </row>
    <row r="152" spans="1:15" ht="12.75" customHeight="1">
      <c r="A152" s="30">
        <v>142</v>
      </c>
      <c r="B152" s="315" t="s">
        <v>101</v>
      </c>
      <c r="C152" s="305">
        <v>142.6</v>
      </c>
      <c r="D152" s="306">
        <v>140.41666666666666</v>
      </c>
      <c r="E152" s="306">
        <v>137.58333333333331</v>
      </c>
      <c r="F152" s="306">
        <v>132.56666666666666</v>
      </c>
      <c r="G152" s="306">
        <v>129.73333333333332</v>
      </c>
      <c r="H152" s="306">
        <v>145.43333333333331</v>
      </c>
      <c r="I152" s="306">
        <v>148.26666666666662</v>
      </c>
      <c r="J152" s="306">
        <v>153.2833333333333</v>
      </c>
      <c r="K152" s="305">
        <v>143.25</v>
      </c>
      <c r="L152" s="305">
        <v>135.4</v>
      </c>
      <c r="M152" s="305">
        <v>38.8947</v>
      </c>
      <c r="N152" s="1"/>
      <c r="O152" s="1"/>
    </row>
    <row r="153" spans="1:15" ht="12.75" customHeight="1">
      <c r="A153" s="30">
        <v>143</v>
      </c>
      <c r="B153" s="315" t="s">
        <v>829</v>
      </c>
      <c r="C153" s="305">
        <v>120.6</v>
      </c>
      <c r="D153" s="306">
        <v>119.83333333333333</v>
      </c>
      <c r="E153" s="306">
        <v>115.96666666666665</v>
      </c>
      <c r="F153" s="306">
        <v>111.33333333333333</v>
      </c>
      <c r="G153" s="306">
        <v>107.46666666666665</v>
      </c>
      <c r="H153" s="306">
        <v>124.46666666666665</v>
      </c>
      <c r="I153" s="306">
        <v>128.33333333333331</v>
      </c>
      <c r="J153" s="306">
        <v>132.96666666666664</v>
      </c>
      <c r="K153" s="305">
        <v>123.7</v>
      </c>
      <c r="L153" s="305">
        <v>115.2</v>
      </c>
      <c r="M153" s="305">
        <v>2.3615200000000001</v>
      </c>
      <c r="N153" s="1"/>
      <c r="O153" s="1"/>
    </row>
    <row r="154" spans="1:15" ht="12.75" customHeight="1">
      <c r="A154" s="30">
        <v>144</v>
      </c>
      <c r="B154" s="315" t="s">
        <v>358</v>
      </c>
      <c r="C154" s="305">
        <v>242.15</v>
      </c>
      <c r="D154" s="306">
        <v>239.65</v>
      </c>
      <c r="E154" s="306">
        <v>232.35000000000002</v>
      </c>
      <c r="F154" s="306">
        <v>222.55</v>
      </c>
      <c r="G154" s="306">
        <v>215.25000000000003</v>
      </c>
      <c r="H154" s="306">
        <v>249.45000000000002</v>
      </c>
      <c r="I154" s="306">
        <v>256.75</v>
      </c>
      <c r="J154" s="306">
        <v>266.55</v>
      </c>
      <c r="K154" s="305">
        <v>246.95</v>
      </c>
      <c r="L154" s="305">
        <v>229.85</v>
      </c>
      <c r="M154" s="305">
        <v>2.50326</v>
      </c>
      <c r="N154" s="1"/>
      <c r="O154" s="1"/>
    </row>
    <row r="155" spans="1:15" ht="12.75" customHeight="1">
      <c r="A155" s="30">
        <v>145</v>
      </c>
      <c r="B155" s="315" t="s">
        <v>102</v>
      </c>
      <c r="C155" s="305">
        <v>85.05</v>
      </c>
      <c r="D155" s="306">
        <v>84.350000000000009</v>
      </c>
      <c r="E155" s="306">
        <v>83.200000000000017</v>
      </c>
      <c r="F155" s="306">
        <v>81.350000000000009</v>
      </c>
      <c r="G155" s="306">
        <v>80.200000000000017</v>
      </c>
      <c r="H155" s="306">
        <v>86.200000000000017</v>
      </c>
      <c r="I155" s="306">
        <v>87.350000000000023</v>
      </c>
      <c r="J155" s="306">
        <v>89.200000000000017</v>
      </c>
      <c r="K155" s="305">
        <v>85.5</v>
      </c>
      <c r="L155" s="305">
        <v>82.5</v>
      </c>
      <c r="M155" s="305">
        <v>116.61808000000001</v>
      </c>
      <c r="N155" s="1"/>
      <c r="O155" s="1"/>
    </row>
    <row r="156" spans="1:15" ht="12.75" customHeight="1">
      <c r="A156" s="30">
        <v>146</v>
      </c>
      <c r="B156" s="315" t="s">
        <v>360</v>
      </c>
      <c r="C156" s="305">
        <v>355.6</v>
      </c>
      <c r="D156" s="306">
        <v>353.5333333333333</v>
      </c>
      <c r="E156" s="306">
        <v>347.06666666666661</v>
      </c>
      <c r="F156" s="306">
        <v>338.5333333333333</v>
      </c>
      <c r="G156" s="306">
        <v>332.06666666666661</v>
      </c>
      <c r="H156" s="306">
        <v>362.06666666666661</v>
      </c>
      <c r="I156" s="306">
        <v>368.5333333333333</v>
      </c>
      <c r="J156" s="306">
        <v>377.06666666666661</v>
      </c>
      <c r="K156" s="305">
        <v>360</v>
      </c>
      <c r="L156" s="305">
        <v>345</v>
      </c>
      <c r="M156" s="305">
        <v>0.76866999999999996</v>
      </c>
      <c r="N156" s="1"/>
      <c r="O156" s="1"/>
    </row>
    <row r="157" spans="1:15" ht="12.75" customHeight="1">
      <c r="A157" s="30">
        <v>147</v>
      </c>
      <c r="B157" s="315" t="s">
        <v>359</v>
      </c>
      <c r="C157" s="305">
        <v>4126</v>
      </c>
      <c r="D157" s="306">
        <v>4186.25</v>
      </c>
      <c r="E157" s="306">
        <v>4030.75</v>
      </c>
      <c r="F157" s="306">
        <v>3935.5</v>
      </c>
      <c r="G157" s="306">
        <v>3780</v>
      </c>
      <c r="H157" s="306">
        <v>4281.5</v>
      </c>
      <c r="I157" s="306">
        <v>4437</v>
      </c>
      <c r="J157" s="306">
        <v>4532.25</v>
      </c>
      <c r="K157" s="305">
        <v>4341.75</v>
      </c>
      <c r="L157" s="305">
        <v>4091</v>
      </c>
      <c r="M157" s="305">
        <v>0.26782</v>
      </c>
      <c r="N157" s="1"/>
      <c r="O157" s="1"/>
    </row>
    <row r="158" spans="1:15" ht="12.75" customHeight="1">
      <c r="A158" s="30">
        <v>148</v>
      </c>
      <c r="B158" s="315" t="s">
        <v>361</v>
      </c>
      <c r="C158" s="305">
        <v>139.30000000000001</v>
      </c>
      <c r="D158" s="306">
        <v>140.26666666666668</v>
      </c>
      <c r="E158" s="306">
        <v>137.03333333333336</v>
      </c>
      <c r="F158" s="306">
        <v>134.76666666666668</v>
      </c>
      <c r="G158" s="306">
        <v>131.53333333333336</v>
      </c>
      <c r="H158" s="306">
        <v>142.53333333333336</v>
      </c>
      <c r="I158" s="306">
        <v>145.76666666666665</v>
      </c>
      <c r="J158" s="306">
        <v>148.03333333333336</v>
      </c>
      <c r="K158" s="305">
        <v>143.5</v>
      </c>
      <c r="L158" s="305">
        <v>138</v>
      </c>
      <c r="M158" s="305">
        <v>4.6357299999999997</v>
      </c>
      <c r="N158" s="1"/>
      <c r="O158" s="1"/>
    </row>
    <row r="159" spans="1:15" ht="12.75" customHeight="1">
      <c r="A159" s="30">
        <v>149</v>
      </c>
      <c r="B159" s="315" t="s">
        <v>378</v>
      </c>
      <c r="C159" s="305">
        <v>2666.15</v>
      </c>
      <c r="D159" s="306">
        <v>2611.6833333333329</v>
      </c>
      <c r="E159" s="306">
        <v>2530.3666666666659</v>
      </c>
      <c r="F159" s="306">
        <v>2394.583333333333</v>
      </c>
      <c r="G159" s="306">
        <v>2313.266666666666</v>
      </c>
      <c r="H159" s="306">
        <v>2747.4666666666658</v>
      </c>
      <c r="I159" s="306">
        <v>2828.7833333333324</v>
      </c>
      <c r="J159" s="306">
        <v>2964.5666666666657</v>
      </c>
      <c r="K159" s="305">
        <v>2693</v>
      </c>
      <c r="L159" s="305">
        <v>2475.9</v>
      </c>
      <c r="M159" s="305">
        <v>0.65791999999999995</v>
      </c>
      <c r="N159" s="1"/>
      <c r="O159" s="1"/>
    </row>
    <row r="160" spans="1:15" ht="12.75" customHeight="1">
      <c r="A160" s="30">
        <v>150</v>
      </c>
      <c r="B160" s="315" t="s">
        <v>256</v>
      </c>
      <c r="C160" s="305">
        <v>238.15</v>
      </c>
      <c r="D160" s="306">
        <v>237.88333333333335</v>
      </c>
      <c r="E160" s="306">
        <v>233.81666666666672</v>
      </c>
      <c r="F160" s="306">
        <v>229.48333333333338</v>
      </c>
      <c r="G160" s="306">
        <v>225.41666666666674</v>
      </c>
      <c r="H160" s="306">
        <v>242.2166666666667</v>
      </c>
      <c r="I160" s="306">
        <v>246.28333333333336</v>
      </c>
      <c r="J160" s="306">
        <v>250.61666666666667</v>
      </c>
      <c r="K160" s="305">
        <v>241.95</v>
      </c>
      <c r="L160" s="305">
        <v>233.55</v>
      </c>
      <c r="M160" s="305">
        <v>12.717879999999999</v>
      </c>
      <c r="N160" s="1"/>
      <c r="O160" s="1"/>
    </row>
    <row r="161" spans="1:15" ht="12.75" customHeight="1">
      <c r="A161" s="30">
        <v>151</v>
      </c>
      <c r="B161" s="315" t="s">
        <v>364</v>
      </c>
      <c r="C161" s="305">
        <v>9.4</v>
      </c>
      <c r="D161" s="306">
        <v>9.4</v>
      </c>
      <c r="E161" s="306">
        <v>9.4</v>
      </c>
      <c r="F161" s="306">
        <v>9.4</v>
      </c>
      <c r="G161" s="306">
        <v>9.4</v>
      </c>
      <c r="H161" s="306">
        <v>9.4</v>
      </c>
      <c r="I161" s="306">
        <v>9.4</v>
      </c>
      <c r="J161" s="306">
        <v>9.4</v>
      </c>
      <c r="K161" s="305">
        <v>9.4</v>
      </c>
      <c r="L161" s="305">
        <v>9.4</v>
      </c>
      <c r="M161" s="305">
        <v>3.2776000000000001</v>
      </c>
      <c r="N161" s="1"/>
      <c r="O161" s="1"/>
    </row>
    <row r="162" spans="1:15" ht="12.75" customHeight="1">
      <c r="A162" s="30">
        <v>152</v>
      </c>
      <c r="B162" s="315" t="s">
        <v>362</v>
      </c>
      <c r="C162" s="305">
        <v>102.9</v>
      </c>
      <c r="D162" s="306">
        <v>102.11666666666667</v>
      </c>
      <c r="E162" s="306">
        <v>99.733333333333348</v>
      </c>
      <c r="F162" s="306">
        <v>96.566666666666677</v>
      </c>
      <c r="G162" s="306">
        <v>94.183333333333351</v>
      </c>
      <c r="H162" s="306">
        <v>105.28333333333335</v>
      </c>
      <c r="I162" s="306">
        <v>107.66666666666667</v>
      </c>
      <c r="J162" s="306">
        <v>110.83333333333334</v>
      </c>
      <c r="K162" s="305">
        <v>104.5</v>
      </c>
      <c r="L162" s="305">
        <v>98.95</v>
      </c>
      <c r="M162" s="305">
        <v>25.462160000000001</v>
      </c>
      <c r="N162" s="1"/>
      <c r="O162" s="1"/>
    </row>
    <row r="163" spans="1:15" ht="12.75" customHeight="1">
      <c r="A163" s="30">
        <v>153</v>
      </c>
      <c r="B163" s="315" t="s">
        <v>377</v>
      </c>
      <c r="C163" s="305">
        <v>304.35000000000002</v>
      </c>
      <c r="D163" s="306">
        <v>297.13333333333338</v>
      </c>
      <c r="E163" s="306">
        <v>287.26666666666677</v>
      </c>
      <c r="F163" s="306">
        <v>270.18333333333339</v>
      </c>
      <c r="G163" s="306">
        <v>260.31666666666678</v>
      </c>
      <c r="H163" s="306">
        <v>314.21666666666675</v>
      </c>
      <c r="I163" s="306">
        <v>324.08333333333343</v>
      </c>
      <c r="J163" s="306">
        <v>341.16666666666674</v>
      </c>
      <c r="K163" s="305">
        <v>307</v>
      </c>
      <c r="L163" s="305">
        <v>280.05</v>
      </c>
      <c r="M163" s="305">
        <v>6.5776000000000003</v>
      </c>
      <c r="N163" s="1"/>
      <c r="O163" s="1"/>
    </row>
    <row r="164" spans="1:15" ht="12.75" customHeight="1">
      <c r="A164" s="30">
        <v>154</v>
      </c>
      <c r="B164" s="315" t="s">
        <v>103</v>
      </c>
      <c r="C164" s="305">
        <v>151.19999999999999</v>
      </c>
      <c r="D164" s="306">
        <v>150.93333333333334</v>
      </c>
      <c r="E164" s="306">
        <v>148.46666666666667</v>
      </c>
      <c r="F164" s="306">
        <v>145.73333333333332</v>
      </c>
      <c r="G164" s="306">
        <v>143.26666666666665</v>
      </c>
      <c r="H164" s="306">
        <v>153.66666666666669</v>
      </c>
      <c r="I164" s="306">
        <v>156.13333333333338</v>
      </c>
      <c r="J164" s="306">
        <v>158.8666666666667</v>
      </c>
      <c r="K164" s="305">
        <v>153.4</v>
      </c>
      <c r="L164" s="305">
        <v>148.19999999999999</v>
      </c>
      <c r="M164" s="305">
        <v>79.461079999999995</v>
      </c>
      <c r="N164" s="1"/>
      <c r="O164" s="1"/>
    </row>
    <row r="165" spans="1:15" ht="12.75" customHeight="1">
      <c r="A165" s="30">
        <v>155</v>
      </c>
      <c r="B165" s="315" t="s">
        <v>366</v>
      </c>
      <c r="C165" s="305">
        <v>2781.6</v>
      </c>
      <c r="D165" s="306">
        <v>2755.5333333333333</v>
      </c>
      <c r="E165" s="306">
        <v>2701.0666666666666</v>
      </c>
      <c r="F165" s="306">
        <v>2620.5333333333333</v>
      </c>
      <c r="G165" s="306">
        <v>2566.0666666666666</v>
      </c>
      <c r="H165" s="306">
        <v>2836.0666666666666</v>
      </c>
      <c r="I165" s="306">
        <v>2890.5333333333328</v>
      </c>
      <c r="J165" s="306">
        <v>2971.0666666666666</v>
      </c>
      <c r="K165" s="305">
        <v>2810</v>
      </c>
      <c r="L165" s="305">
        <v>2675</v>
      </c>
      <c r="M165" s="305">
        <v>0.11814</v>
      </c>
      <c r="N165" s="1"/>
      <c r="O165" s="1"/>
    </row>
    <row r="166" spans="1:15" ht="12.75" customHeight="1">
      <c r="A166" s="30">
        <v>156</v>
      </c>
      <c r="B166" s="315" t="s">
        <v>367</v>
      </c>
      <c r="C166" s="305">
        <v>2870.15</v>
      </c>
      <c r="D166" s="306">
        <v>2843.2833333333333</v>
      </c>
      <c r="E166" s="306">
        <v>2806.6666666666665</v>
      </c>
      <c r="F166" s="306">
        <v>2743.1833333333334</v>
      </c>
      <c r="G166" s="306">
        <v>2706.5666666666666</v>
      </c>
      <c r="H166" s="306">
        <v>2906.7666666666664</v>
      </c>
      <c r="I166" s="306">
        <v>2943.3833333333332</v>
      </c>
      <c r="J166" s="306">
        <v>3006.8666666666663</v>
      </c>
      <c r="K166" s="305">
        <v>2879.9</v>
      </c>
      <c r="L166" s="305">
        <v>2779.8</v>
      </c>
      <c r="M166" s="305">
        <v>8.0820000000000003E-2</v>
      </c>
      <c r="N166" s="1"/>
      <c r="O166" s="1"/>
    </row>
    <row r="167" spans="1:15" ht="12.75" customHeight="1">
      <c r="A167" s="30">
        <v>157</v>
      </c>
      <c r="B167" s="315" t="s">
        <v>373</v>
      </c>
      <c r="C167" s="305">
        <v>405.85</v>
      </c>
      <c r="D167" s="306">
        <v>402.75</v>
      </c>
      <c r="E167" s="306">
        <v>394.1</v>
      </c>
      <c r="F167" s="306">
        <v>382.35</v>
      </c>
      <c r="G167" s="306">
        <v>373.70000000000005</v>
      </c>
      <c r="H167" s="306">
        <v>414.5</v>
      </c>
      <c r="I167" s="306">
        <v>423.15</v>
      </c>
      <c r="J167" s="306">
        <v>434.9</v>
      </c>
      <c r="K167" s="305">
        <v>411.4</v>
      </c>
      <c r="L167" s="305">
        <v>391</v>
      </c>
      <c r="M167" s="305">
        <v>2.4064000000000001</v>
      </c>
      <c r="N167" s="1"/>
      <c r="O167" s="1"/>
    </row>
    <row r="168" spans="1:15" ht="12.75" customHeight="1">
      <c r="A168" s="30">
        <v>158</v>
      </c>
      <c r="B168" s="315" t="s">
        <v>368</v>
      </c>
      <c r="C168" s="305">
        <v>113.75</v>
      </c>
      <c r="D168" s="306">
        <v>113.26666666666665</v>
      </c>
      <c r="E168" s="306">
        <v>111.0833333333333</v>
      </c>
      <c r="F168" s="306">
        <v>108.41666666666664</v>
      </c>
      <c r="G168" s="306">
        <v>106.23333333333329</v>
      </c>
      <c r="H168" s="306">
        <v>115.93333333333331</v>
      </c>
      <c r="I168" s="306">
        <v>118.11666666666665</v>
      </c>
      <c r="J168" s="306">
        <v>120.78333333333332</v>
      </c>
      <c r="K168" s="305">
        <v>115.45</v>
      </c>
      <c r="L168" s="305">
        <v>110.6</v>
      </c>
      <c r="M168" s="305">
        <v>17.349319999999999</v>
      </c>
      <c r="N168" s="1"/>
      <c r="O168" s="1"/>
    </row>
    <row r="169" spans="1:15" ht="12.75" customHeight="1">
      <c r="A169" s="30">
        <v>159</v>
      </c>
      <c r="B169" s="315" t="s">
        <v>369</v>
      </c>
      <c r="C169" s="305">
        <v>4827.8999999999996</v>
      </c>
      <c r="D169" s="306">
        <v>4810.416666666667</v>
      </c>
      <c r="E169" s="306">
        <v>4765.4833333333336</v>
      </c>
      <c r="F169" s="306">
        <v>4703.0666666666666</v>
      </c>
      <c r="G169" s="306">
        <v>4658.1333333333332</v>
      </c>
      <c r="H169" s="306">
        <v>4872.8333333333339</v>
      </c>
      <c r="I169" s="306">
        <v>4917.7666666666664</v>
      </c>
      <c r="J169" s="306">
        <v>4980.1833333333343</v>
      </c>
      <c r="K169" s="305">
        <v>4855.3500000000004</v>
      </c>
      <c r="L169" s="305">
        <v>4748</v>
      </c>
      <c r="M169" s="305">
        <v>3.807E-2</v>
      </c>
      <c r="N169" s="1"/>
      <c r="O169" s="1"/>
    </row>
    <row r="170" spans="1:15" ht="12.75" customHeight="1">
      <c r="A170" s="30">
        <v>160</v>
      </c>
      <c r="B170" s="315" t="s">
        <v>257</v>
      </c>
      <c r="C170" s="305">
        <v>2852</v>
      </c>
      <c r="D170" s="306">
        <v>2820.6166666666668</v>
      </c>
      <c r="E170" s="306">
        <v>2776.9833333333336</v>
      </c>
      <c r="F170" s="306">
        <v>2701.9666666666667</v>
      </c>
      <c r="G170" s="306">
        <v>2658.3333333333335</v>
      </c>
      <c r="H170" s="306">
        <v>2895.6333333333337</v>
      </c>
      <c r="I170" s="306">
        <v>2939.2666666666669</v>
      </c>
      <c r="J170" s="306">
        <v>3014.2833333333338</v>
      </c>
      <c r="K170" s="305">
        <v>2864.25</v>
      </c>
      <c r="L170" s="305">
        <v>2745.6</v>
      </c>
      <c r="M170" s="305">
        <v>1.5309600000000001</v>
      </c>
      <c r="N170" s="1"/>
      <c r="O170" s="1"/>
    </row>
    <row r="171" spans="1:15" ht="12.75" customHeight="1">
      <c r="A171" s="30">
        <v>161</v>
      </c>
      <c r="B171" s="315" t="s">
        <v>370</v>
      </c>
      <c r="C171" s="305">
        <v>1511</v>
      </c>
      <c r="D171" s="306">
        <v>1516.9833333333333</v>
      </c>
      <c r="E171" s="306">
        <v>1495.2666666666667</v>
      </c>
      <c r="F171" s="306">
        <v>1479.5333333333333</v>
      </c>
      <c r="G171" s="306">
        <v>1457.8166666666666</v>
      </c>
      <c r="H171" s="306">
        <v>1532.7166666666667</v>
      </c>
      <c r="I171" s="306">
        <v>1554.4333333333334</v>
      </c>
      <c r="J171" s="306">
        <v>1570.1666666666667</v>
      </c>
      <c r="K171" s="305">
        <v>1538.7</v>
      </c>
      <c r="L171" s="305">
        <v>1501.25</v>
      </c>
      <c r="M171" s="305">
        <v>0.19672000000000001</v>
      </c>
      <c r="N171" s="1"/>
      <c r="O171" s="1"/>
    </row>
    <row r="172" spans="1:15" ht="12.75" customHeight="1">
      <c r="A172" s="30">
        <v>162</v>
      </c>
      <c r="B172" s="315" t="s">
        <v>104</v>
      </c>
      <c r="C172" s="305">
        <v>393.65</v>
      </c>
      <c r="D172" s="306">
        <v>388.90000000000003</v>
      </c>
      <c r="E172" s="306">
        <v>382.80000000000007</v>
      </c>
      <c r="F172" s="306">
        <v>371.95000000000005</v>
      </c>
      <c r="G172" s="306">
        <v>365.85000000000008</v>
      </c>
      <c r="H172" s="306">
        <v>399.75000000000006</v>
      </c>
      <c r="I172" s="306">
        <v>405.85000000000008</v>
      </c>
      <c r="J172" s="306">
        <v>416.70000000000005</v>
      </c>
      <c r="K172" s="305">
        <v>395</v>
      </c>
      <c r="L172" s="305">
        <v>378.05</v>
      </c>
      <c r="M172" s="305">
        <v>4.0685099999999998</v>
      </c>
      <c r="N172" s="1"/>
      <c r="O172" s="1"/>
    </row>
    <row r="173" spans="1:15" ht="12.75" customHeight="1">
      <c r="A173" s="30">
        <v>163</v>
      </c>
      <c r="B173" s="315" t="s">
        <v>365</v>
      </c>
      <c r="C173" s="305">
        <v>4373</v>
      </c>
      <c r="D173" s="306">
        <v>4377.2333333333336</v>
      </c>
      <c r="E173" s="306">
        <v>4244.5166666666673</v>
      </c>
      <c r="F173" s="306">
        <v>4116.0333333333338</v>
      </c>
      <c r="G173" s="306">
        <v>3983.3166666666675</v>
      </c>
      <c r="H173" s="306">
        <v>4505.7166666666672</v>
      </c>
      <c r="I173" s="306">
        <v>4638.4333333333343</v>
      </c>
      <c r="J173" s="306">
        <v>4766.916666666667</v>
      </c>
      <c r="K173" s="305">
        <v>4509.95</v>
      </c>
      <c r="L173" s="305">
        <v>4248.75</v>
      </c>
      <c r="M173" s="305">
        <v>0.94871000000000005</v>
      </c>
      <c r="N173" s="1"/>
      <c r="O173" s="1"/>
    </row>
    <row r="174" spans="1:15" ht="12.75" customHeight="1">
      <c r="A174" s="30">
        <v>164</v>
      </c>
      <c r="B174" s="315" t="s">
        <v>379</v>
      </c>
      <c r="C174" s="305">
        <v>598.75</v>
      </c>
      <c r="D174" s="306">
        <v>591.79999999999995</v>
      </c>
      <c r="E174" s="306">
        <v>575.74999999999989</v>
      </c>
      <c r="F174" s="306">
        <v>552.74999999999989</v>
      </c>
      <c r="G174" s="306">
        <v>536.69999999999982</v>
      </c>
      <c r="H174" s="306">
        <v>614.79999999999995</v>
      </c>
      <c r="I174" s="306">
        <v>630.85000000000014</v>
      </c>
      <c r="J174" s="306">
        <v>653.85</v>
      </c>
      <c r="K174" s="305">
        <v>607.85</v>
      </c>
      <c r="L174" s="305">
        <v>568.79999999999995</v>
      </c>
      <c r="M174" s="305">
        <v>43.039949999999997</v>
      </c>
      <c r="N174" s="1"/>
      <c r="O174" s="1"/>
    </row>
    <row r="175" spans="1:15" ht="12.75" customHeight="1">
      <c r="A175" s="30">
        <v>165</v>
      </c>
      <c r="B175" s="315" t="s">
        <v>371</v>
      </c>
      <c r="C175" s="305">
        <v>1215.8</v>
      </c>
      <c r="D175" s="306">
        <v>1198.2833333333333</v>
      </c>
      <c r="E175" s="306">
        <v>1168.6166666666666</v>
      </c>
      <c r="F175" s="306">
        <v>1121.4333333333332</v>
      </c>
      <c r="G175" s="306">
        <v>1091.7666666666664</v>
      </c>
      <c r="H175" s="306">
        <v>1245.4666666666667</v>
      </c>
      <c r="I175" s="306">
        <v>1275.1333333333337</v>
      </c>
      <c r="J175" s="306">
        <v>1322.3166666666668</v>
      </c>
      <c r="K175" s="305">
        <v>1227.95</v>
      </c>
      <c r="L175" s="305">
        <v>1151.0999999999999</v>
      </c>
      <c r="M175" s="305">
        <v>0.50305</v>
      </c>
      <c r="N175" s="1"/>
      <c r="O175" s="1"/>
    </row>
    <row r="176" spans="1:15" ht="12.75" customHeight="1">
      <c r="A176" s="30">
        <v>166</v>
      </c>
      <c r="B176" s="315" t="s">
        <v>258</v>
      </c>
      <c r="C176" s="305">
        <v>526.5</v>
      </c>
      <c r="D176" s="306">
        <v>518.68333333333328</v>
      </c>
      <c r="E176" s="306">
        <v>507.86666666666656</v>
      </c>
      <c r="F176" s="306">
        <v>489.23333333333329</v>
      </c>
      <c r="G176" s="306">
        <v>478.41666666666657</v>
      </c>
      <c r="H176" s="306">
        <v>537.31666666666661</v>
      </c>
      <c r="I176" s="306">
        <v>548.13333333333344</v>
      </c>
      <c r="J176" s="306">
        <v>566.76666666666654</v>
      </c>
      <c r="K176" s="305">
        <v>529.5</v>
      </c>
      <c r="L176" s="305">
        <v>500.05</v>
      </c>
      <c r="M176" s="305">
        <v>3.0930900000000001</v>
      </c>
      <c r="N176" s="1"/>
      <c r="O176" s="1"/>
    </row>
    <row r="177" spans="1:15" ht="12.75" customHeight="1">
      <c r="A177" s="30">
        <v>167</v>
      </c>
      <c r="B177" s="315" t="s">
        <v>107</v>
      </c>
      <c r="C177" s="305">
        <v>779.95</v>
      </c>
      <c r="D177" s="306">
        <v>770.93333333333339</v>
      </c>
      <c r="E177" s="306">
        <v>759.01666666666677</v>
      </c>
      <c r="F177" s="306">
        <v>738.08333333333337</v>
      </c>
      <c r="G177" s="306">
        <v>726.16666666666674</v>
      </c>
      <c r="H177" s="306">
        <v>791.86666666666679</v>
      </c>
      <c r="I177" s="306">
        <v>803.7833333333333</v>
      </c>
      <c r="J177" s="306">
        <v>824.71666666666681</v>
      </c>
      <c r="K177" s="305">
        <v>782.85</v>
      </c>
      <c r="L177" s="305">
        <v>750</v>
      </c>
      <c r="M177" s="305">
        <v>17.471440000000001</v>
      </c>
      <c r="N177" s="1"/>
      <c r="O177" s="1"/>
    </row>
    <row r="178" spans="1:15" ht="12.75" customHeight="1">
      <c r="A178" s="30">
        <v>168</v>
      </c>
      <c r="B178" s="315" t="s">
        <v>259</v>
      </c>
      <c r="C178" s="305">
        <v>439.1</v>
      </c>
      <c r="D178" s="306">
        <v>436.56666666666666</v>
      </c>
      <c r="E178" s="306">
        <v>428.73333333333335</v>
      </c>
      <c r="F178" s="306">
        <v>418.36666666666667</v>
      </c>
      <c r="G178" s="306">
        <v>410.53333333333336</v>
      </c>
      <c r="H178" s="306">
        <v>446.93333333333334</v>
      </c>
      <c r="I178" s="306">
        <v>454.76666666666671</v>
      </c>
      <c r="J178" s="306">
        <v>465.13333333333333</v>
      </c>
      <c r="K178" s="305">
        <v>444.4</v>
      </c>
      <c r="L178" s="305">
        <v>426.2</v>
      </c>
      <c r="M178" s="305">
        <v>0.5081</v>
      </c>
      <c r="N178" s="1"/>
      <c r="O178" s="1"/>
    </row>
    <row r="179" spans="1:15" ht="12.75" customHeight="1">
      <c r="A179" s="30">
        <v>169</v>
      </c>
      <c r="B179" s="315" t="s">
        <v>108</v>
      </c>
      <c r="C179" s="305">
        <v>1289.1500000000001</v>
      </c>
      <c r="D179" s="306">
        <v>1271.9000000000001</v>
      </c>
      <c r="E179" s="306">
        <v>1246.3500000000001</v>
      </c>
      <c r="F179" s="306">
        <v>1203.55</v>
      </c>
      <c r="G179" s="306">
        <v>1178</v>
      </c>
      <c r="H179" s="306">
        <v>1314.7000000000003</v>
      </c>
      <c r="I179" s="306">
        <v>1340.2500000000005</v>
      </c>
      <c r="J179" s="306">
        <v>1383.0500000000004</v>
      </c>
      <c r="K179" s="305">
        <v>1297.45</v>
      </c>
      <c r="L179" s="305">
        <v>1229.0999999999999</v>
      </c>
      <c r="M179" s="305">
        <v>8.7276900000000008</v>
      </c>
      <c r="N179" s="1"/>
      <c r="O179" s="1"/>
    </row>
    <row r="180" spans="1:15" ht="12.75" customHeight="1">
      <c r="A180" s="30">
        <v>170</v>
      </c>
      <c r="B180" s="315" t="s">
        <v>380</v>
      </c>
      <c r="C180" s="305">
        <v>79.8</v>
      </c>
      <c r="D180" s="306">
        <v>79.516666666666666</v>
      </c>
      <c r="E180" s="306">
        <v>78.283333333333331</v>
      </c>
      <c r="F180" s="306">
        <v>76.766666666666666</v>
      </c>
      <c r="G180" s="306">
        <v>75.533333333333331</v>
      </c>
      <c r="H180" s="306">
        <v>81.033333333333331</v>
      </c>
      <c r="I180" s="306">
        <v>82.266666666666652</v>
      </c>
      <c r="J180" s="306">
        <v>83.783333333333331</v>
      </c>
      <c r="K180" s="305">
        <v>80.75</v>
      </c>
      <c r="L180" s="305">
        <v>78</v>
      </c>
      <c r="M180" s="305">
        <v>10.35998</v>
      </c>
      <c r="N180" s="1"/>
      <c r="O180" s="1"/>
    </row>
    <row r="181" spans="1:15" ht="12.75" customHeight="1">
      <c r="A181" s="30">
        <v>171</v>
      </c>
      <c r="B181" s="315" t="s">
        <v>109</v>
      </c>
      <c r="C181" s="305">
        <v>258.64999999999998</v>
      </c>
      <c r="D181" s="306">
        <v>256.33333333333331</v>
      </c>
      <c r="E181" s="306">
        <v>252.71666666666664</v>
      </c>
      <c r="F181" s="306">
        <v>246.78333333333333</v>
      </c>
      <c r="G181" s="306">
        <v>243.16666666666666</v>
      </c>
      <c r="H181" s="306">
        <v>262.26666666666665</v>
      </c>
      <c r="I181" s="306">
        <v>265.88333333333333</v>
      </c>
      <c r="J181" s="306">
        <v>271.81666666666661</v>
      </c>
      <c r="K181" s="305">
        <v>259.95</v>
      </c>
      <c r="L181" s="305">
        <v>250.4</v>
      </c>
      <c r="M181" s="305">
        <v>10.51098</v>
      </c>
      <c r="N181" s="1"/>
      <c r="O181" s="1"/>
    </row>
    <row r="182" spans="1:15" ht="12.75" customHeight="1">
      <c r="A182" s="30">
        <v>172</v>
      </c>
      <c r="B182" s="315" t="s">
        <v>372</v>
      </c>
      <c r="C182" s="305">
        <v>440.65</v>
      </c>
      <c r="D182" s="306">
        <v>435.4666666666667</v>
      </c>
      <c r="E182" s="306">
        <v>425.53333333333342</v>
      </c>
      <c r="F182" s="306">
        <v>410.41666666666674</v>
      </c>
      <c r="G182" s="306">
        <v>400.48333333333346</v>
      </c>
      <c r="H182" s="306">
        <v>450.58333333333337</v>
      </c>
      <c r="I182" s="306">
        <v>460.51666666666665</v>
      </c>
      <c r="J182" s="306">
        <v>475.63333333333333</v>
      </c>
      <c r="K182" s="305">
        <v>445.4</v>
      </c>
      <c r="L182" s="305">
        <v>420.35</v>
      </c>
      <c r="M182" s="305">
        <v>5.2251399999999997</v>
      </c>
      <c r="N182" s="1"/>
      <c r="O182" s="1"/>
    </row>
    <row r="183" spans="1:15" ht="12.75" customHeight="1">
      <c r="A183" s="30">
        <v>173</v>
      </c>
      <c r="B183" s="315" t="s">
        <v>110</v>
      </c>
      <c r="C183" s="305">
        <v>1392.55</v>
      </c>
      <c r="D183" s="306">
        <v>1377.8833333333332</v>
      </c>
      <c r="E183" s="306">
        <v>1354.9166666666665</v>
      </c>
      <c r="F183" s="306">
        <v>1317.2833333333333</v>
      </c>
      <c r="G183" s="306">
        <v>1294.3166666666666</v>
      </c>
      <c r="H183" s="306">
        <v>1415.5166666666664</v>
      </c>
      <c r="I183" s="306">
        <v>1438.4833333333331</v>
      </c>
      <c r="J183" s="306">
        <v>1476.1166666666663</v>
      </c>
      <c r="K183" s="305">
        <v>1400.85</v>
      </c>
      <c r="L183" s="305">
        <v>1340.25</v>
      </c>
      <c r="M183" s="305">
        <v>15.565910000000001</v>
      </c>
      <c r="N183" s="1"/>
      <c r="O183" s="1"/>
    </row>
    <row r="184" spans="1:15" ht="12.75" customHeight="1">
      <c r="A184" s="30">
        <v>174</v>
      </c>
      <c r="B184" s="315" t="s">
        <v>374</v>
      </c>
      <c r="C184" s="305">
        <v>148.75</v>
      </c>
      <c r="D184" s="306">
        <v>146.16666666666666</v>
      </c>
      <c r="E184" s="306">
        <v>141.58333333333331</v>
      </c>
      <c r="F184" s="306">
        <v>134.41666666666666</v>
      </c>
      <c r="G184" s="306">
        <v>129.83333333333331</v>
      </c>
      <c r="H184" s="306">
        <v>153.33333333333331</v>
      </c>
      <c r="I184" s="306">
        <v>157.91666666666663</v>
      </c>
      <c r="J184" s="306">
        <v>165.08333333333331</v>
      </c>
      <c r="K184" s="305">
        <v>150.75</v>
      </c>
      <c r="L184" s="305">
        <v>139</v>
      </c>
      <c r="M184" s="305">
        <v>18.197800000000001</v>
      </c>
      <c r="N184" s="1"/>
      <c r="O184" s="1"/>
    </row>
    <row r="185" spans="1:15" ht="12.75" customHeight="1">
      <c r="A185" s="30">
        <v>175</v>
      </c>
      <c r="B185" s="315" t="s">
        <v>375</v>
      </c>
      <c r="C185" s="305">
        <v>1773.35</v>
      </c>
      <c r="D185" s="306">
        <v>1754.8666666666668</v>
      </c>
      <c r="E185" s="306">
        <v>1724.7333333333336</v>
      </c>
      <c r="F185" s="306">
        <v>1676.1166666666668</v>
      </c>
      <c r="G185" s="306">
        <v>1645.9833333333336</v>
      </c>
      <c r="H185" s="306">
        <v>1803.4833333333336</v>
      </c>
      <c r="I185" s="306">
        <v>1833.6166666666668</v>
      </c>
      <c r="J185" s="306">
        <v>1882.2333333333336</v>
      </c>
      <c r="K185" s="305">
        <v>1785</v>
      </c>
      <c r="L185" s="305">
        <v>1706.25</v>
      </c>
      <c r="M185" s="305">
        <v>0.28133000000000002</v>
      </c>
      <c r="N185" s="1"/>
      <c r="O185" s="1"/>
    </row>
    <row r="186" spans="1:15" ht="12.75" customHeight="1">
      <c r="A186" s="30">
        <v>176</v>
      </c>
      <c r="B186" s="315" t="s">
        <v>381</v>
      </c>
      <c r="C186" s="305">
        <v>152.6</v>
      </c>
      <c r="D186" s="306">
        <v>151.29999999999998</v>
      </c>
      <c r="E186" s="306">
        <v>147.54999999999995</v>
      </c>
      <c r="F186" s="306">
        <v>142.49999999999997</v>
      </c>
      <c r="G186" s="306">
        <v>138.74999999999994</v>
      </c>
      <c r="H186" s="306">
        <v>156.34999999999997</v>
      </c>
      <c r="I186" s="306">
        <v>160.10000000000002</v>
      </c>
      <c r="J186" s="306">
        <v>165.14999999999998</v>
      </c>
      <c r="K186" s="305">
        <v>155.05000000000001</v>
      </c>
      <c r="L186" s="305">
        <v>146.25</v>
      </c>
      <c r="M186" s="305">
        <v>14.340439999999999</v>
      </c>
      <c r="N186" s="1"/>
      <c r="O186" s="1"/>
    </row>
    <row r="187" spans="1:15" ht="12.75" customHeight="1">
      <c r="A187" s="30">
        <v>177</v>
      </c>
      <c r="B187" s="315" t="s">
        <v>260</v>
      </c>
      <c r="C187" s="305">
        <v>261.45</v>
      </c>
      <c r="D187" s="306">
        <v>259.81666666666666</v>
      </c>
      <c r="E187" s="306">
        <v>254.63333333333333</v>
      </c>
      <c r="F187" s="306">
        <v>247.81666666666666</v>
      </c>
      <c r="G187" s="306">
        <v>242.63333333333333</v>
      </c>
      <c r="H187" s="306">
        <v>266.63333333333333</v>
      </c>
      <c r="I187" s="306">
        <v>271.81666666666661</v>
      </c>
      <c r="J187" s="306">
        <v>278.63333333333333</v>
      </c>
      <c r="K187" s="305">
        <v>265</v>
      </c>
      <c r="L187" s="305">
        <v>253</v>
      </c>
      <c r="M187" s="305">
        <v>5.9923099999999998</v>
      </c>
      <c r="N187" s="1"/>
      <c r="O187" s="1"/>
    </row>
    <row r="188" spans="1:15" ht="12.75" customHeight="1">
      <c r="A188" s="30">
        <v>178</v>
      </c>
      <c r="B188" s="315" t="s">
        <v>376</v>
      </c>
      <c r="C188" s="305">
        <v>803.25</v>
      </c>
      <c r="D188" s="306">
        <v>790.31666666666661</v>
      </c>
      <c r="E188" s="306">
        <v>770.93333333333317</v>
      </c>
      <c r="F188" s="306">
        <v>738.61666666666656</v>
      </c>
      <c r="G188" s="306">
        <v>719.23333333333312</v>
      </c>
      <c r="H188" s="306">
        <v>822.63333333333321</v>
      </c>
      <c r="I188" s="306">
        <v>842.01666666666665</v>
      </c>
      <c r="J188" s="306">
        <v>874.33333333333326</v>
      </c>
      <c r="K188" s="305">
        <v>809.7</v>
      </c>
      <c r="L188" s="305">
        <v>758</v>
      </c>
      <c r="M188" s="305">
        <v>7.9776300000000004</v>
      </c>
      <c r="N188" s="1"/>
      <c r="O188" s="1"/>
    </row>
    <row r="189" spans="1:15" ht="12.75" customHeight="1">
      <c r="A189" s="30">
        <v>179</v>
      </c>
      <c r="B189" s="315" t="s">
        <v>111</v>
      </c>
      <c r="C189" s="305">
        <v>541.5</v>
      </c>
      <c r="D189" s="306">
        <v>540.76666666666665</v>
      </c>
      <c r="E189" s="306">
        <v>536.73333333333335</v>
      </c>
      <c r="F189" s="306">
        <v>531.9666666666667</v>
      </c>
      <c r="G189" s="306">
        <v>527.93333333333339</v>
      </c>
      <c r="H189" s="306">
        <v>545.5333333333333</v>
      </c>
      <c r="I189" s="306">
        <v>549.56666666666661</v>
      </c>
      <c r="J189" s="306">
        <v>554.33333333333326</v>
      </c>
      <c r="K189" s="305">
        <v>544.79999999999995</v>
      </c>
      <c r="L189" s="305">
        <v>536</v>
      </c>
      <c r="M189" s="305">
        <v>9.2128099999999993</v>
      </c>
      <c r="N189" s="1"/>
      <c r="O189" s="1"/>
    </row>
    <row r="190" spans="1:15" ht="12.75" customHeight="1">
      <c r="A190" s="30">
        <v>180</v>
      </c>
      <c r="B190" s="315" t="s">
        <v>261</v>
      </c>
      <c r="C190" s="305">
        <v>1763</v>
      </c>
      <c r="D190" s="306">
        <v>1747.9333333333334</v>
      </c>
      <c r="E190" s="306">
        <v>1720.8666666666668</v>
      </c>
      <c r="F190" s="306">
        <v>1678.7333333333333</v>
      </c>
      <c r="G190" s="306">
        <v>1651.6666666666667</v>
      </c>
      <c r="H190" s="306">
        <v>1790.0666666666668</v>
      </c>
      <c r="I190" s="306">
        <v>1817.1333333333334</v>
      </c>
      <c r="J190" s="306">
        <v>1859.2666666666669</v>
      </c>
      <c r="K190" s="305">
        <v>1775</v>
      </c>
      <c r="L190" s="305">
        <v>1705.8</v>
      </c>
      <c r="M190" s="305">
        <v>7.6678100000000002</v>
      </c>
      <c r="N190" s="1"/>
      <c r="O190" s="1"/>
    </row>
    <row r="191" spans="1:15" ht="12.75" customHeight="1">
      <c r="A191" s="30">
        <v>181</v>
      </c>
      <c r="B191" s="315" t="s">
        <v>385</v>
      </c>
      <c r="C191" s="305">
        <v>841.2</v>
      </c>
      <c r="D191" s="306">
        <v>852.51666666666677</v>
      </c>
      <c r="E191" s="306">
        <v>811.68333333333351</v>
      </c>
      <c r="F191" s="306">
        <v>782.16666666666674</v>
      </c>
      <c r="G191" s="306">
        <v>741.33333333333348</v>
      </c>
      <c r="H191" s="306">
        <v>882.03333333333353</v>
      </c>
      <c r="I191" s="306">
        <v>922.86666666666679</v>
      </c>
      <c r="J191" s="306">
        <v>952.38333333333355</v>
      </c>
      <c r="K191" s="305">
        <v>893.35</v>
      </c>
      <c r="L191" s="305">
        <v>823</v>
      </c>
      <c r="M191" s="305">
        <v>7.0671099999999996</v>
      </c>
      <c r="N191" s="1"/>
      <c r="O191" s="1"/>
    </row>
    <row r="192" spans="1:15" ht="12.75" customHeight="1">
      <c r="A192" s="30">
        <v>182</v>
      </c>
      <c r="B192" s="315" t="s">
        <v>830</v>
      </c>
      <c r="C192" s="305">
        <v>17.55</v>
      </c>
      <c r="D192" s="306">
        <v>17.333333333333332</v>
      </c>
      <c r="E192" s="306">
        <v>16.866666666666664</v>
      </c>
      <c r="F192" s="306">
        <v>16.18333333333333</v>
      </c>
      <c r="G192" s="306">
        <v>15.716666666666661</v>
      </c>
      <c r="H192" s="306">
        <v>18.016666666666666</v>
      </c>
      <c r="I192" s="306">
        <v>18.483333333333334</v>
      </c>
      <c r="J192" s="306">
        <v>19.166666666666668</v>
      </c>
      <c r="K192" s="305">
        <v>17.8</v>
      </c>
      <c r="L192" s="305">
        <v>16.649999999999999</v>
      </c>
      <c r="M192" s="305">
        <v>22.01352</v>
      </c>
      <c r="N192" s="1"/>
      <c r="O192" s="1"/>
    </row>
    <row r="193" spans="1:15" ht="12.75" customHeight="1">
      <c r="A193" s="30">
        <v>183</v>
      </c>
      <c r="B193" s="315" t="s">
        <v>386</v>
      </c>
      <c r="C193" s="305">
        <v>882.7</v>
      </c>
      <c r="D193" s="306">
        <v>882.23333333333323</v>
      </c>
      <c r="E193" s="306">
        <v>875.46666666666647</v>
      </c>
      <c r="F193" s="306">
        <v>868.23333333333323</v>
      </c>
      <c r="G193" s="306">
        <v>861.46666666666647</v>
      </c>
      <c r="H193" s="306">
        <v>889.46666666666647</v>
      </c>
      <c r="I193" s="306">
        <v>896.23333333333312</v>
      </c>
      <c r="J193" s="306">
        <v>903.46666666666647</v>
      </c>
      <c r="K193" s="305">
        <v>889</v>
      </c>
      <c r="L193" s="305">
        <v>875</v>
      </c>
      <c r="M193" s="305">
        <v>0.24439</v>
      </c>
      <c r="N193" s="1"/>
      <c r="O193" s="1"/>
    </row>
    <row r="194" spans="1:15" ht="12.75" customHeight="1">
      <c r="A194" s="30">
        <v>184</v>
      </c>
      <c r="B194" s="315" t="s">
        <v>112</v>
      </c>
      <c r="C194" s="305">
        <v>1172.75</v>
      </c>
      <c r="D194" s="306">
        <v>1193.1833333333334</v>
      </c>
      <c r="E194" s="306">
        <v>1145.3666666666668</v>
      </c>
      <c r="F194" s="306">
        <v>1117.9833333333333</v>
      </c>
      <c r="G194" s="306">
        <v>1070.1666666666667</v>
      </c>
      <c r="H194" s="306">
        <v>1220.5666666666668</v>
      </c>
      <c r="I194" s="306">
        <v>1268.3833333333334</v>
      </c>
      <c r="J194" s="306">
        <v>1295.7666666666669</v>
      </c>
      <c r="K194" s="305">
        <v>1241</v>
      </c>
      <c r="L194" s="305">
        <v>1165.8</v>
      </c>
      <c r="M194" s="305">
        <v>13.75381</v>
      </c>
      <c r="N194" s="1"/>
      <c r="O194" s="1"/>
    </row>
    <row r="195" spans="1:15" ht="12.75" customHeight="1">
      <c r="A195" s="30">
        <v>185</v>
      </c>
      <c r="B195" s="315" t="s">
        <v>113</v>
      </c>
      <c r="C195" s="305">
        <v>980.7</v>
      </c>
      <c r="D195" s="306">
        <v>978.58333333333337</v>
      </c>
      <c r="E195" s="306">
        <v>971.16666666666674</v>
      </c>
      <c r="F195" s="306">
        <v>961.63333333333333</v>
      </c>
      <c r="G195" s="306">
        <v>954.2166666666667</v>
      </c>
      <c r="H195" s="306">
        <v>988.11666666666679</v>
      </c>
      <c r="I195" s="306">
        <v>995.53333333333353</v>
      </c>
      <c r="J195" s="306">
        <v>1005.0666666666668</v>
      </c>
      <c r="K195" s="305">
        <v>986</v>
      </c>
      <c r="L195" s="305">
        <v>969.05</v>
      </c>
      <c r="M195" s="305">
        <v>42.780589999999997</v>
      </c>
      <c r="N195" s="1"/>
      <c r="O195" s="1"/>
    </row>
    <row r="196" spans="1:15" ht="12.75" customHeight="1">
      <c r="A196" s="30">
        <v>186</v>
      </c>
      <c r="B196" s="315" t="s">
        <v>114</v>
      </c>
      <c r="C196" s="305">
        <v>2287.75</v>
      </c>
      <c r="D196" s="306">
        <v>2277.1333333333332</v>
      </c>
      <c r="E196" s="306">
        <v>2252.6166666666663</v>
      </c>
      <c r="F196" s="306">
        <v>2217.4833333333331</v>
      </c>
      <c r="G196" s="306">
        <v>2192.9666666666662</v>
      </c>
      <c r="H196" s="306">
        <v>2312.2666666666664</v>
      </c>
      <c r="I196" s="306">
        <v>2336.7833333333328</v>
      </c>
      <c r="J196" s="306">
        <v>2371.9166666666665</v>
      </c>
      <c r="K196" s="305">
        <v>2301.65</v>
      </c>
      <c r="L196" s="305">
        <v>2242</v>
      </c>
      <c r="M196" s="305">
        <v>59.405239999999999</v>
      </c>
      <c r="N196" s="1"/>
      <c r="O196" s="1"/>
    </row>
    <row r="197" spans="1:15" ht="12.75" customHeight="1">
      <c r="A197" s="30">
        <v>187</v>
      </c>
      <c r="B197" s="315" t="s">
        <v>115</v>
      </c>
      <c r="C197" s="305">
        <v>1738.15</v>
      </c>
      <c r="D197" s="306">
        <v>1724.2333333333333</v>
      </c>
      <c r="E197" s="306">
        <v>1704.8666666666668</v>
      </c>
      <c r="F197" s="306">
        <v>1671.5833333333335</v>
      </c>
      <c r="G197" s="306">
        <v>1652.2166666666669</v>
      </c>
      <c r="H197" s="306">
        <v>1757.5166666666667</v>
      </c>
      <c r="I197" s="306">
        <v>1776.883333333333</v>
      </c>
      <c r="J197" s="306">
        <v>1810.1666666666665</v>
      </c>
      <c r="K197" s="305">
        <v>1743.6</v>
      </c>
      <c r="L197" s="305">
        <v>1690.95</v>
      </c>
      <c r="M197" s="305">
        <v>7.1926800000000002</v>
      </c>
      <c r="N197" s="1"/>
      <c r="O197" s="1"/>
    </row>
    <row r="198" spans="1:15" ht="12.75" customHeight="1">
      <c r="A198" s="30">
        <v>188</v>
      </c>
      <c r="B198" s="315" t="s">
        <v>116</v>
      </c>
      <c r="C198" s="305">
        <v>1366.7</v>
      </c>
      <c r="D198" s="306">
        <v>1359.2333333333333</v>
      </c>
      <c r="E198" s="306">
        <v>1347.4666666666667</v>
      </c>
      <c r="F198" s="306">
        <v>1328.2333333333333</v>
      </c>
      <c r="G198" s="306">
        <v>1316.4666666666667</v>
      </c>
      <c r="H198" s="306">
        <v>1378.4666666666667</v>
      </c>
      <c r="I198" s="306">
        <v>1390.2333333333336</v>
      </c>
      <c r="J198" s="306">
        <v>1409.4666666666667</v>
      </c>
      <c r="K198" s="305">
        <v>1371</v>
      </c>
      <c r="L198" s="305">
        <v>1340</v>
      </c>
      <c r="M198" s="305">
        <v>134.96214000000001</v>
      </c>
      <c r="N198" s="1"/>
      <c r="O198" s="1"/>
    </row>
    <row r="199" spans="1:15" ht="12.75" customHeight="1">
      <c r="A199" s="30">
        <v>189</v>
      </c>
      <c r="B199" s="315" t="s">
        <v>117</v>
      </c>
      <c r="C199" s="305">
        <v>578.04999999999995</v>
      </c>
      <c r="D199" s="306">
        <v>574.06666666666661</v>
      </c>
      <c r="E199" s="306">
        <v>567.13333333333321</v>
      </c>
      <c r="F199" s="306">
        <v>556.21666666666658</v>
      </c>
      <c r="G199" s="306">
        <v>549.28333333333319</v>
      </c>
      <c r="H199" s="306">
        <v>584.98333333333323</v>
      </c>
      <c r="I199" s="306">
        <v>591.91666666666663</v>
      </c>
      <c r="J199" s="306">
        <v>602.83333333333326</v>
      </c>
      <c r="K199" s="305">
        <v>581</v>
      </c>
      <c r="L199" s="305">
        <v>563.15</v>
      </c>
      <c r="M199" s="305">
        <v>34.449550000000002</v>
      </c>
      <c r="N199" s="1"/>
      <c r="O199" s="1"/>
    </row>
    <row r="200" spans="1:15" ht="12.75" customHeight="1">
      <c r="A200" s="30">
        <v>190</v>
      </c>
      <c r="B200" s="315" t="s">
        <v>383</v>
      </c>
      <c r="C200" s="305">
        <v>1070.1500000000001</v>
      </c>
      <c r="D200" s="306">
        <v>1053.05</v>
      </c>
      <c r="E200" s="306">
        <v>1018.0999999999999</v>
      </c>
      <c r="F200" s="306">
        <v>966.05</v>
      </c>
      <c r="G200" s="306">
        <v>931.09999999999991</v>
      </c>
      <c r="H200" s="306">
        <v>1105.0999999999999</v>
      </c>
      <c r="I200" s="306">
        <v>1140.0500000000002</v>
      </c>
      <c r="J200" s="306">
        <v>1192.0999999999999</v>
      </c>
      <c r="K200" s="305">
        <v>1088</v>
      </c>
      <c r="L200" s="305">
        <v>1001</v>
      </c>
      <c r="M200" s="305">
        <v>6.0779100000000001</v>
      </c>
      <c r="N200" s="1"/>
      <c r="O200" s="1"/>
    </row>
    <row r="201" spans="1:15" ht="12.75" customHeight="1">
      <c r="A201" s="30">
        <v>191</v>
      </c>
      <c r="B201" s="315" t="s">
        <v>387</v>
      </c>
      <c r="C201" s="305">
        <v>178.45</v>
      </c>
      <c r="D201" s="306">
        <v>178.98333333333335</v>
      </c>
      <c r="E201" s="306">
        <v>176.01666666666671</v>
      </c>
      <c r="F201" s="306">
        <v>173.58333333333337</v>
      </c>
      <c r="G201" s="306">
        <v>170.61666666666673</v>
      </c>
      <c r="H201" s="306">
        <v>181.41666666666669</v>
      </c>
      <c r="I201" s="306">
        <v>184.38333333333333</v>
      </c>
      <c r="J201" s="306">
        <v>186.81666666666666</v>
      </c>
      <c r="K201" s="305">
        <v>181.95</v>
      </c>
      <c r="L201" s="305">
        <v>176.55</v>
      </c>
      <c r="M201" s="305">
        <v>14.06723</v>
      </c>
      <c r="N201" s="1"/>
      <c r="O201" s="1"/>
    </row>
    <row r="202" spans="1:15" ht="12.75" customHeight="1">
      <c r="A202" s="30">
        <v>192</v>
      </c>
      <c r="B202" s="315" t="s">
        <v>388</v>
      </c>
      <c r="C202" s="305">
        <v>99.75</v>
      </c>
      <c r="D202" s="306">
        <v>98.533333333333346</v>
      </c>
      <c r="E202" s="306">
        <v>96.216666666666697</v>
      </c>
      <c r="F202" s="306">
        <v>92.683333333333351</v>
      </c>
      <c r="G202" s="306">
        <v>90.366666666666703</v>
      </c>
      <c r="H202" s="306">
        <v>102.06666666666669</v>
      </c>
      <c r="I202" s="306">
        <v>104.38333333333333</v>
      </c>
      <c r="J202" s="306">
        <v>107.91666666666669</v>
      </c>
      <c r="K202" s="305">
        <v>100.85</v>
      </c>
      <c r="L202" s="305">
        <v>95</v>
      </c>
      <c r="M202" s="305">
        <v>6.7355099999999997</v>
      </c>
      <c r="N202" s="1"/>
      <c r="O202" s="1"/>
    </row>
    <row r="203" spans="1:15" ht="12.75" customHeight="1">
      <c r="A203" s="30">
        <v>193</v>
      </c>
      <c r="B203" s="315" t="s">
        <v>118</v>
      </c>
      <c r="C203" s="305">
        <v>2636.45</v>
      </c>
      <c r="D203" s="306">
        <v>2619.6</v>
      </c>
      <c r="E203" s="306">
        <v>2591.85</v>
      </c>
      <c r="F203" s="306">
        <v>2547.25</v>
      </c>
      <c r="G203" s="306">
        <v>2519.5</v>
      </c>
      <c r="H203" s="306">
        <v>2664.2</v>
      </c>
      <c r="I203" s="306">
        <v>2691.95</v>
      </c>
      <c r="J203" s="306">
        <v>2736.5499999999997</v>
      </c>
      <c r="K203" s="305">
        <v>2647.35</v>
      </c>
      <c r="L203" s="305">
        <v>2575</v>
      </c>
      <c r="M203" s="305">
        <v>3.6281300000000001</v>
      </c>
      <c r="N203" s="1"/>
      <c r="O203" s="1"/>
    </row>
    <row r="204" spans="1:15" ht="12.75" customHeight="1">
      <c r="A204" s="30">
        <v>194</v>
      </c>
      <c r="B204" s="315" t="s">
        <v>384</v>
      </c>
      <c r="C204" s="305">
        <v>61.35</v>
      </c>
      <c r="D204" s="306">
        <v>60.516666666666673</v>
      </c>
      <c r="E204" s="306">
        <v>58.433333333333344</v>
      </c>
      <c r="F204" s="306">
        <v>55.516666666666673</v>
      </c>
      <c r="G204" s="306">
        <v>53.433333333333344</v>
      </c>
      <c r="H204" s="306">
        <v>63.433333333333344</v>
      </c>
      <c r="I204" s="306">
        <v>65.51666666666668</v>
      </c>
      <c r="J204" s="306">
        <v>68.433333333333337</v>
      </c>
      <c r="K204" s="305">
        <v>62.6</v>
      </c>
      <c r="L204" s="305">
        <v>57.6</v>
      </c>
      <c r="M204" s="305">
        <v>68.377849999999995</v>
      </c>
      <c r="N204" s="1"/>
      <c r="O204" s="1"/>
    </row>
    <row r="205" spans="1:15" ht="12.75" customHeight="1">
      <c r="A205" s="30">
        <v>195</v>
      </c>
      <c r="B205" s="315" t="s">
        <v>831</v>
      </c>
      <c r="C205" s="305">
        <v>895.15</v>
      </c>
      <c r="D205" s="306">
        <v>884.35</v>
      </c>
      <c r="E205" s="306">
        <v>869.5</v>
      </c>
      <c r="F205" s="306">
        <v>843.85</v>
      </c>
      <c r="G205" s="306">
        <v>829</v>
      </c>
      <c r="H205" s="306">
        <v>910</v>
      </c>
      <c r="I205" s="306">
        <v>924.85000000000014</v>
      </c>
      <c r="J205" s="306">
        <v>950.5</v>
      </c>
      <c r="K205" s="305">
        <v>899.2</v>
      </c>
      <c r="L205" s="305">
        <v>858.7</v>
      </c>
      <c r="M205" s="305">
        <v>0.31253999999999998</v>
      </c>
      <c r="N205" s="1"/>
      <c r="O205" s="1"/>
    </row>
    <row r="206" spans="1:15" ht="12.75" customHeight="1">
      <c r="A206" s="30">
        <v>196</v>
      </c>
      <c r="B206" s="315" t="s">
        <v>820</v>
      </c>
      <c r="C206" s="305">
        <v>378.35</v>
      </c>
      <c r="D206" s="306">
        <v>377.93333333333334</v>
      </c>
      <c r="E206" s="306">
        <v>365.41666666666669</v>
      </c>
      <c r="F206" s="306">
        <v>352.48333333333335</v>
      </c>
      <c r="G206" s="306">
        <v>339.9666666666667</v>
      </c>
      <c r="H206" s="306">
        <v>390.86666666666667</v>
      </c>
      <c r="I206" s="306">
        <v>403.38333333333333</v>
      </c>
      <c r="J206" s="306">
        <v>416.31666666666666</v>
      </c>
      <c r="K206" s="305">
        <v>390.45</v>
      </c>
      <c r="L206" s="305">
        <v>365</v>
      </c>
      <c r="M206" s="305">
        <v>2.0050400000000002</v>
      </c>
      <c r="N206" s="1"/>
      <c r="O206" s="1"/>
    </row>
    <row r="207" spans="1:15" ht="12.75" customHeight="1">
      <c r="A207" s="30">
        <v>197</v>
      </c>
      <c r="B207" s="315" t="s">
        <v>120</v>
      </c>
      <c r="C207" s="305">
        <v>407.85</v>
      </c>
      <c r="D207" s="306">
        <v>403.65000000000003</v>
      </c>
      <c r="E207" s="306">
        <v>396.80000000000007</v>
      </c>
      <c r="F207" s="306">
        <v>385.75000000000006</v>
      </c>
      <c r="G207" s="306">
        <v>378.90000000000009</v>
      </c>
      <c r="H207" s="306">
        <v>414.70000000000005</v>
      </c>
      <c r="I207" s="306">
        <v>421.55000000000007</v>
      </c>
      <c r="J207" s="306">
        <v>432.6</v>
      </c>
      <c r="K207" s="305">
        <v>410.5</v>
      </c>
      <c r="L207" s="305">
        <v>392.6</v>
      </c>
      <c r="M207" s="305">
        <v>133.91224</v>
      </c>
      <c r="N207" s="1"/>
      <c r="O207" s="1"/>
    </row>
    <row r="208" spans="1:15" ht="12.75" customHeight="1">
      <c r="A208" s="30">
        <v>198</v>
      </c>
      <c r="B208" s="315" t="s">
        <v>389</v>
      </c>
      <c r="C208" s="305">
        <v>96.3</v>
      </c>
      <c r="D208" s="306">
        <v>94.75</v>
      </c>
      <c r="E208" s="306">
        <v>92.6</v>
      </c>
      <c r="F208" s="306">
        <v>88.899999999999991</v>
      </c>
      <c r="G208" s="306">
        <v>86.749999999999986</v>
      </c>
      <c r="H208" s="306">
        <v>98.45</v>
      </c>
      <c r="I208" s="306">
        <v>100.60000000000001</v>
      </c>
      <c r="J208" s="306">
        <v>104.30000000000001</v>
      </c>
      <c r="K208" s="305">
        <v>96.9</v>
      </c>
      <c r="L208" s="305">
        <v>91.05</v>
      </c>
      <c r="M208" s="305">
        <v>54.041730000000001</v>
      </c>
      <c r="N208" s="1"/>
      <c r="O208" s="1"/>
    </row>
    <row r="209" spans="1:15" ht="12.75" customHeight="1">
      <c r="A209" s="30">
        <v>199</v>
      </c>
      <c r="B209" s="315" t="s">
        <v>121</v>
      </c>
      <c r="C209" s="305">
        <v>234.5</v>
      </c>
      <c r="D209" s="306">
        <v>232.18333333333331</v>
      </c>
      <c r="E209" s="306">
        <v>228.11666666666662</v>
      </c>
      <c r="F209" s="306">
        <v>221.73333333333332</v>
      </c>
      <c r="G209" s="306">
        <v>217.66666666666663</v>
      </c>
      <c r="H209" s="306">
        <v>238.56666666666661</v>
      </c>
      <c r="I209" s="306">
        <v>242.63333333333327</v>
      </c>
      <c r="J209" s="306">
        <v>249.01666666666659</v>
      </c>
      <c r="K209" s="305">
        <v>236.25</v>
      </c>
      <c r="L209" s="305">
        <v>225.8</v>
      </c>
      <c r="M209" s="305">
        <v>54.753909999999998</v>
      </c>
      <c r="N209" s="1"/>
      <c r="O209" s="1"/>
    </row>
    <row r="210" spans="1:15" ht="12.75" customHeight="1">
      <c r="A210" s="30">
        <v>200</v>
      </c>
      <c r="B210" s="315" t="s">
        <v>122</v>
      </c>
      <c r="C210" s="305">
        <v>2280.1999999999998</v>
      </c>
      <c r="D210" s="306">
        <v>2278.0666666666666</v>
      </c>
      <c r="E210" s="306">
        <v>2260.1333333333332</v>
      </c>
      <c r="F210" s="306">
        <v>2240.0666666666666</v>
      </c>
      <c r="G210" s="306">
        <v>2222.1333333333332</v>
      </c>
      <c r="H210" s="306">
        <v>2298.1333333333332</v>
      </c>
      <c r="I210" s="306">
        <v>2316.0666666666666</v>
      </c>
      <c r="J210" s="306">
        <v>2336.1333333333332</v>
      </c>
      <c r="K210" s="305">
        <v>2296</v>
      </c>
      <c r="L210" s="305">
        <v>2258</v>
      </c>
      <c r="M210" s="305">
        <v>22.99127</v>
      </c>
      <c r="N210" s="1"/>
      <c r="O210" s="1"/>
    </row>
    <row r="211" spans="1:15" ht="12.75" customHeight="1">
      <c r="A211" s="30">
        <v>201</v>
      </c>
      <c r="B211" s="315" t="s">
        <v>262</v>
      </c>
      <c r="C211" s="305">
        <v>299.2</v>
      </c>
      <c r="D211" s="306">
        <v>303.10000000000002</v>
      </c>
      <c r="E211" s="306">
        <v>291.20000000000005</v>
      </c>
      <c r="F211" s="306">
        <v>283.20000000000005</v>
      </c>
      <c r="G211" s="306">
        <v>271.30000000000007</v>
      </c>
      <c r="H211" s="306">
        <v>311.10000000000002</v>
      </c>
      <c r="I211" s="306">
        <v>323</v>
      </c>
      <c r="J211" s="306">
        <v>331</v>
      </c>
      <c r="K211" s="305">
        <v>315</v>
      </c>
      <c r="L211" s="305">
        <v>295.10000000000002</v>
      </c>
      <c r="M211" s="305">
        <v>17.526409999999998</v>
      </c>
      <c r="N211" s="1"/>
      <c r="O211" s="1"/>
    </row>
    <row r="212" spans="1:15" ht="12.75" customHeight="1">
      <c r="A212" s="30">
        <v>202</v>
      </c>
      <c r="B212" s="315" t="s">
        <v>832</v>
      </c>
      <c r="C212" s="305">
        <v>804.85</v>
      </c>
      <c r="D212" s="306">
        <v>804.4</v>
      </c>
      <c r="E212" s="306">
        <v>791.65</v>
      </c>
      <c r="F212" s="306">
        <v>778.45</v>
      </c>
      <c r="G212" s="306">
        <v>765.7</v>
      </c>
      <c r="H212" s="306">
        <v>817.59999999999991</v>
      </c>
      <c r="I212" s="306">
        <v>830.34999999999991</v>
      </c>
      <c r="J212" s="306">
        <v>843.54999999999984</v>
      </c>
      <c r="K212" s="305">
        <v>817.15</v>
      </c>
      <c r="L212" s="305">
        <v>791.2</v>
      </c>
      <c r="M212" s="305">
        <v>1.1078399999999999</v>
      </c>
      <c r="N212" s="1"/>
      <c r="O212" s="1"/>
    </row>
    <row r="213" spans="1:15" ht="12.75" customHeight="1">
      <c r="A213" s="30">
        <v>203</v>
      </c>
      <c r="B213" s="315" t="s">
        <v>390</v>
      </c>
      <c r="C213" s="305">
        <v>30444.25</v>
      </c>
      <c r="D213" s="306">
        <v>30580.666666666668</v>
      </c>
      <c r="E213" s="306">
        <v>30048.933333333334</v>
      </c>
      <c r="F213" s="306">
        <v>29653.616666666665</v>
      </c>
      <c r="G213" s="306">
        <v>29121.883333333331</v>
      </c>
      <c r="H213" s="306">
        <v>30975.983333333337</v>
      </c>
      <c r="I213" s="306">
        <v>31507.716666666667</v>
      </c>
      <c r="J213" s="306">
        <v>31903.03333333334</v>
      </c>
      <c r="K213" s="305">
        <v>31112.400000000001</v>
      </c>
      <c r="L213" s="305">
        <v>30185.35</v>
      </c>
      <c r="M213" s="305">
        <v>9.1469999999999996E-2</v>
      </c>
      <c r="N213" s="1"/>
      <c r="O213" s="1"/>
    </row>
    <row r="214" spans="1:15" ht="12.75" customHeight="1">
      <c r="A214" s="30">
        <v>204</v>
      </c>
      <c r="B214" s="315" t="s">
        <v>391</v>
      </c>
      <c r="C214" s="305">
        <v>33.1</v>
      </c>
      <c r="D214" s="306">
        <v>32.816666666666663</v>
      </c>
      <c r="E214" s="306">
        <v>32.133333333333326</v>
      </c>
      <c r="F214" s="306">
        <v>31.166666666666664</v>
      </c>
      <c r="G214" s="306">
        <v>30.483333333333327</v>
      </c>
      <c r="H214" s="306">
        <v>33.783333333333324</v>
      </c>
      <c r="I214" s="306">
        <v>34.466666666666661</v>
      </c>
      <c r="J214" s="306">
        <v>35.433333333333323</v>
      </c>
      <c r="K214" s="305">
        <v>33.5</v>
      </c>
      <c r="L214" s="305">
        <v>31.85</v>
      </c>
      <c r="M214" s="305">
        <v>12.571479999999999</v>
      </c>
      <c r="N214" s="1"/>
      <c r="O214" s="1"/>
    </row>
    <row r="215" spans="1:15" ht="12.75" customHeight="1">
      <c r="A215" s="30">
        <v>205</v>
      </c>
      <c r="B215" s="315" t="s">
        <v>403</v>
      </c>
      <c r="C215" s="305">
        <v>71.45</v>
      </c>
      <c r="D215" s="306">
        <v>69.966666666666669</v>
      </c>
      <c r="E215" s="306">
        <v>68.083333333333343</v>
      </c>
      <c r="F215" s="306">
        <v>64.716666666666669</v>
      </c>
      <c r="G215" s="306">
        <v>62.833333333333343</v>
      </c>
      <c r="H215" s="306">
        <v>73.333333333333343</v>
      </c>
      <c r="I215" s="306">
        <v>75.216666666666669</v>
      </c>
      <c r="J215" s="306">
        <v>78.583333333333343</v>
      </c>
      <c r="K215" s="305">
        <v>71.849999999999994</v>
      </c>
      <c r="L215" s="305">
        <v>66.599999999999994</v>
      </c>
      <c r="M215" s="305">
        <v>99.931529999999995</v>
      </c>
      <c r="N215" s="1"/>
      <c r="O215" s="1"/>
    </row>
    <row r="216" spans="1:15" ht="12.75" customHeight="1">
      <c r="A216" s="30">
        <v>206</v>
      </c>
      <c r="B216" s="315" t="s">
        <v>123</v>
      </c>
      <c r="C216" s="305">
        <v>116.75</v>
      </c>
      <c r="D216" s="306">
        <v>113.7</v>
      </c>
      <c r="E216" s="306">
        <v>109.35000000000001</v>
      </c>
      <c r="F216" s="306">
        <v>101.95</v>
      </c>
      <c r="G216" s="306">
        <v>97.600000000000009</v>
      </c>
      <c r="H216" s="306">
        <v>121.10000000000001</v>
      </c>
      <c r="I216" s="306">
        <v>125.45</v>
      </c>
      <c r="J216" s="306">
        <v>132.85000000000002</v>
      </c>
      <c r="K216" s="305">
        <v>118.05</v>
      </c>
      <c r="L216" s="305">
        <v>106.3</v>
      </c>
      <c r="M216" s="305">
        <v>211.55280999999999</v>
      </c>
      <c r="N216" s="1"/>
      <c r="O216" s="1"/>
    </row>
    <row r="217" spans="1:15" ht="12.75" customHeight="1">
      <c r="A217" s="30">
        <v>207</v>
      </c>
      <c r="B217" s="315" t="s">
        <v>124</v>
      </c>
      <c r="C217" s="305">
        <v>728.5</v>
      </c>
      <c r="D217" s="306">
        <v>725.65</v>
      </c>
      <c r="E217" s="306">
        <v>718.3</v>
      </c>
      <c r="F217" s="306">
        <v>708.1</v>
      </c>
      <c r="G217" s="306">
        <v>700.75</v>
      </c>
      <c r="H217" s="306">
        <v>735.84999999999991</v>
      </c>
      <c r="I217" s="306">
        <v>743.2</v>
      </c>
      <c r="J217" s="306">
        <v>753.39999999999986</v>
      </c>
      <c r="K217" s="305">
        <v>733</v>
      </c>
      <c r="L217" s="305">
        <v>715.45</v>
      </c>
      <c r="M217" s="305">
        <v>140.28733</v>
      </c>
      <c r="N217" s="1"/>
      <c r="O217" s="1"/>
    </row>
    <row r="218" spans="1:15" ht="12.75" customHeight="1">
      <c r="A218" s="30">
        <v>208</v>
      </c>
      <c r="B218" s="315" t="s">
        <v>125</v>
      </c>
      <c r="C218" s="305">
        <v>1267.8</v>
      </c>
      <c r="D218" s="306">
        <v>1263.7</v>
      </c>
      <c r="E218" s="306">
        <v>1252.4000000000001</v>
      </c>
      <c r="F218" s="306">
        <v>1237</v>
      </c>
      <c r="G218" s="306">
        <v>1225.7</v>
      </c>
      <c r="H218" s="306">
        <v>1279.1000000000001</v>
      </c>
      <c r="I218" s="306">
        <v>1290.3999999999999</v>
      </c>
      <c r="J218" s="306">
        <v>1305.8000000000002</v>
      </c>
      <c r="K218" s="305">
        <v>1275</v>
      </c>
      <c r="L218" s="305">
        <v>1248.3</v>
      </c>
      <c r="M218" s="305">
        <v>4.9037100000000002</v>
      </c>
      <c r="N218" s="1"/>
      <c r="O218" s="1"/>
    </row>
    <row r="219" spans="1:15" ht="12.75" customHeight="1">
      <c r="A219" s="30">
        <v>209</v>
      </c>
      <c r="B219" s="315" t="s">
        <v>126</v>
      </c>
      <c r="C219" s="305">
        <v>528.9</v>
      </c>
      <c r="D219" s="306">
        <v>523.48333333333323</v>
      </c>
      <c r="E219" s="306">
        <v>513.06666666666649</v>
      </c>
      <c r="F219" s="306">
        <v>497.23333333333323</v>
      </c>
      <c r="G219" s="306">
        <v>486.81666666666649</v>
      </c>
      <c r="H219" s="306">
        <v>539.31666666666649</v>
      </c>
      <c r="I219" s="306">
        <v>549.73333333333323</v>
      </c>
      <c r="J219" s="306">
        <v>565.56666666666649</v>
      </c>
      <c r="K219" s="305">
        <v>533.9</v>
      </c>
      <c r="L219" s="305">
        <v>507.65</v>
      </c>
      <c r="M219" s="305">
        <v>16.996829999999999</v>
      </c>
      <c r="N219" s="1"/>
      <c r="O219" s="1"/>
    </row>
    <row r="220" spans="1:15" ht="12.75" customHeight="1">
      <c r="A220" s="30">
        <v>210</v>
      </c>
      <c r="B220" s="315" t="s">
        <v>407</v>
      </c>
      <c r="C220" s="305">
        <v>142.80000000000001</v>
      </c>
      <c r="D220" s="306">
        <v>140.4</v>
      </c>
      <c r="E220" s="306">
        <v>135.4</v>
      </c>
      <c r="F220" s="306">
        <v>128</v>
      </c>
      <c r="G220" s="306">
        <v>123</v>
      </c>
      <c r="H220" s="306">
        <v>147.80000000000001</v>
      </c>
      <c r="I220" s="306">
        <v>152.80000000000001</v>
      </c>
      <c r="J220" s="306">
        <v>160.20000000000002</v>
      </c>
      <c r="K220" s="305">
        <v>145.4</v>
      </c>
      <c r="L220" s="305">
        <v>133</v>
      </c>
      <c r="M220" s="305">
        <v>2.65612</v>
      </c>
      <c r="N220" s="1"/>
      <c r="O220" s="1"/>
    </row>
    <row r="221" spans="1:15" ht="12.75" customHeight="1">
      <c r="A221" s="30">
        <v>211</v>
      </c>
      <c r="B221" s="315" t="s">
        <v>393</v>
      </c>
      <c r="C221" s="305">
        <v>33.15</v>
      </c>
      <c r="D221" s="306">
        <v>33.15</v>
      </c>
      <c r="E221" s="306">
        <v>32.299999999999997</v>
      </c>
      <c r="F221" s="306">
        <v>31.449999999999996</v>
      </c>
      <c r="G221" s="306">
        <v>30.599999999999994</v>
      </c>
      <c r="H221" s="306">
        <v>34</v>
      </c>
      <c r="I221" s="306">
        <v>34.850000000000009</v>
      </c>
      <c r="J221" s="306">
        <v>35.700000000000003</v>
      </c>
      <c r="K221" s="305">
        <v>34</v>
      </c>
      <c r="L221" s="305">
        <v>32.299999999999997</v>
      </c>
      <c r="M221" s="305">
        <v>89.483689999999996</v>
      </c>
      <c r="N221" s="1"/>
      <c r="O221" s="1"/>
    </row>
    <row r="222" spans="1:15" ht="12.75" customHeight="1">
      <c r="A222" s="30">
        <v>212</v>
      </c>
      <c r="B222" s="315" t="s">
        <v>127</v>
      </c>
      <c r="C222" s="305">
        <v>8.6</v>
      </c>
      <c r="D222" s="306">
        <v>8.6666666666666661</v>
      </c>
      <c r="E222" s="306">
        <v>8.3333333333333321</v>
      </c>
      <c r="F222" s="306">
        <v>8.0666666666666664</v>
      </c>
      <c r="G222" s="306">
        <v>7.7333333333333325</v>
      </c>
      <c r="H222" s="306">
        <v>8.9333333333333318</v>
      </c>
      <c r="I222" s="306">
        <v>9.2666666666666639</v>
      </c>
      <c r="J222" s="306">
        <v>9.5333333333333314</v>
      </c>
      <c r="K222" s="305">
        <v>9</v>
      </c>
      <c r="L222" s="305">
        <v>8.4</v>
      </c>
      <c r="M222" s="305">
        <v>1754.2184199999999</v>
      </c>
      <c r="N222" s="1"/>
      <c r="O222" s="1"/>
    </row>
    <row r="223" spans="1:15" ht="12.75" customHeight="1">
      <c r="A223" s="30">
        <v>213</v>
      </c>
      <c r="B223" s="315" t="s">
        <v>394</v>
      </c>
      <c r="C223" s="305">
        <v>47.75</v>
      </c>
      <c r="D223" s="306">
        <v>47.283333333333331</v>
      </c>
      <c r="E223" s="306">
        <v>45.966666666666661</v>
      </c>
      <c r="F223" s="306">
        <v>44.18333333333333</v>
      </c>
      <c r="G223" s="306">
        <v>42.86666666666666</v>
      </c>
      <c r="H223" s="306">
        <v>49.066666666666663</v>
      </c>
      <c r="I223" s="306">
        <v>50.383333333333326</v>
      </c>
      <c r="J223" s="306">
        <v>52.166666666666664</v>
      </c>
      <c r="K223" s="305">
        <v>48.6</v>
      </c>
      <c r="L223" s="305">
        <v>45.5</v>
      </c>
      <c r="M223" s="305">
        <v>80.499340000000004</v>
      </c>
      <c r="N223" s="1"/>
      <c r="O223" s="1"/>
    </row>
    <row r="224" spans="1:15" ht="12.75" customHeight="1">
      <c r="A224" s="30">
        <v>214</v>
      </c>
      <c r="B224" s="315" t="s">
        <v>128</v>
      </c>
      <c r="C224" s="305">
        <v>34.299999999999997</v>
      </c>
      <c r="D224" s="306">
        <v>33.949999999999996</v>
      </c>
      <c r="E224" s="306">
        <v>33.399999999999991</v>
      </c>
      <c r="F224" s="306">
        <v>32.499999999999993</v>
      </c>
      <c r="G224" s="306">
        <v>31.949999999999989</v>
      </c>
      <c r="H224" s="306">
        <v>34.849999999999994</v>
      </c>
      <c r="I224" s="306">
        <v>35.399999999999991</v>
      </c>
      <c r="J224" s="306">
        <v>36.299999999999997</v>
      </c>
      <c r="K224" s="305">
        <v>34.5</v>
      </c>
      <c r="L224" s="305">
        <v>33.049999999999997</v>
      </c>
      <c r="M224" s="305">
        <v>284.99588999999997</v>
      </c>
      <c r="N224" s="1"/>
      <c r="O224" s="1"/>
    </row>
    <row r="225" spans="1:15" ht="12.75" customHeight="1">
      <c r="A225" s="30">
        <v>215</v>
      </c>
      <c r="B225" s="315" t="s">
        <v>405</v>
      </c>
      <c r="C225" s="305">
        <v>180.25</v>
      </c>
      <c r="D225" s="306">
        <v>181.35</v>
      </c>
      <c r="E225" s="306">
        <v>176.14999999999998</v>
      </c>
      <c r="F225" s="306">
        <v>172.04999999999998</v>
      </c>
      <c r="G225" s="306">
        <v>166.84999999999997</v>
      </c>
      <c r="H225" s="306">
        <v>185.45</v>
      </c>
      <c r="I225" s="306">
        <v>190.64999999999998</v>
      </c>
      <c r="J225" s="306">
        <v>194.75</v>
      </c>
      <c r="K225" s="305">
        <v>186.55</v>
      </c>
      <c r="L225" s="305">
        <v>177.25</v>
      </c>
      <c r="M225" s="305">
        <v>83.008160000000004</v>
      </c>
      <c r="N225" s="1"/>
      <c r="O225" s="1"/>
    </row>
    <row r="226" spans="1:15" ht="12.75" customHeight="1">
      <c r="A226" s="30">
        <v>216</v>
      </c>
      <c r="B226" s="315" t="s">
        <v>395</v>
      </c>
      <c r="C226" s="305">
        <v>869.95</v>
      </c>
      <c r="D226" s="306">
        <v>860.44999999999993</v>
      </c>
      <c r="E226" s="306">
        <v>840.89999999999986</v>
      </c>
      <c r="F226" s="306">
        <v>811.84999999999991</v>
      </c>
      <c r="G226" s="306">
        <v>792.29999999999984</v>
      </c>
      <c r="H226" s="306">
        <v>889.49999999999989</v>
      </c>
      <c r="I226" s="306">
        <v>909.04999999999984</v>
      </c>
      <c r="J226" s="306">
        <v>938.09999999999991</v>
      </c>
      <c r="K226" s="305">
        <v>880</v>
      </c>
      <c r="L226" s="305">
        <v>831.4</v>
      </c>
      <c r="M226" s="305">
        <v>7.7710000000000001E-2</v>
      </c>
      <c r="N226" s="1"/>
      <c r="O226" s="1"/>
    </row>
    <row r="227" spans="1:15" ht="12.75" customHeight="1">
      <c r="A227" s="30">
        <v>217</v>
      </c>
      <c r="B227" s="315" t="s">
        <v>129</v>
      </c>
      <c r="C227" s="305">
        <v>369.3</v>
      </c>
      <c r="D227" s="306">
        <v>367.81666666666666</v>
      </c>
      <c r="E227" s="306">
        <v>364.08333333333331</v>
      </c>
      <c r="F227" s="306">
        <v>358.86666666666667</v>
      </c>
      <c r="G227" s="306">
        <v>355.13333333333333</v>
      </c>
      <c r="H227" s="306">
        <v>373.0333333333333</v>
      </c>
      <c r="I227" s="306">
        <v>376.76666666666665</v>
      </c>
      <c r="J227" s="306">
        <v>381.98333333333329</v>
      </c>
      <c r="K227" s="305">
        <v>371.55</v>
      </c>
      <c r="L227" s="305">
        <v>362.6</v>
      </c>
      <c r="M227" s="305">
        <v>21.328109999999999</v>
      </c>
      <c r="N227" s="1"/>
      <c r="O227" s="1"/>
    </row>
    <row r="228" spans="1:15" ht="12.75" customHeight="1">
      <c r="A228" s="30">
        <v>218</v>
      </c>
      <c r="B228" s="315" t="s">
        <v>396</v>
      </c>
      <c r="C228" s="305">
        <v>309.60000000000002</v>
      </c>
      <c r="D228" s="306">
        <v>302.31666666666666</v>
      </c>
      <c r="E228" s="306">
        <v>293.63333333333333</v>
      </c>
      <c r="F228" s="306">
        <v>277.66666666666669</v>
      </c>
      <c r="G228" s="306">
        <v>268.98333333333335</v>
      </c>
      <c r="H228" s="306">
        <v>318.2833333333333</v>
      </c>
      <c r="I228" s="306">
        <v>326.96666666666658</v>
      </c>
      <c r="J228" s="306">
        <v>342.93333333333328</v>
      </c>
      <c r="K228" s="305">
        <v>311</v>
      </c>
      <c r="L228" s="305">
        <v>286.35000000000002</v>
      </c>
      <c r="M228" s="305">
        <v>7.5380099999999999</v>
      </c>
      <c r="N228" s="1"/>
      <c r="O228" s="1"/>
    </row>
    <row r="229" spans="1:15" ht="12.75" customHeight="1">
      <c r="A229" s="30">
        <v>219</v>
      </c>
      <c r="B229" s="315" t="s">
        <v>397</v>
      </c>
      <c r="C229" s="305">
        <v>1458.2</v>
      </c>
      <c r="D229" s="306">
        <v>1468.0666666666668</v>
      </c>
      <c r="E229" s="306">
        <v>1429.2333333333336</v>
      </c>
      <c r="F229" s="306">
        <v>1400.2666666666667</v>
      </c>
      <c r="G229" s="306">
        <v>1361.4333333333334</v>
      </c>
      <c r="H229" s="306">
        <v>1497.0333333333338</v>
      </c>
      <c r="I229" s="306">
        <v>1535.8666666666672</v>
      </c>
      <c r="J229" s="306">
        <v>1564.8333333333339</v>
      </c>
      <c r="K229" s="305">
        <v>1506.9</v>
      </c>
      <c r="L229" s="305">
        <v>1439.1</v>
      </c>
      <c r="M229" s="305">
        <v>0.27583999999999997</v>
      </c>
      <c r="N229" s="1"/>
      <c r="O229" s="1"/>
    </row>
    <row r="230" spans="1:15" ht="12.75" customHeight="1">
      <c r="A230" s="30">
        <v>220</v>
      </c>
      <c r="B230" s="315" t="s">
        <v>130</v>
      </c>
      <c r="C230" s="305">
        <v>220.4</v>
      </c>
      <c r="D230" s="306">
        <v>218.86666666666665</v>
      </c>
      <c r="E230" s="306">
        <v>212.73333333333329</v>
      </c>
      <c r="F230" s="306">
        <v>205.06666666666663</v>
      </c>
      <c r="G230" s="306">
        <v>198.93333333333328</v>
      </c>
      <c r="H230" s="306">
        <v>226.5333333333333</v>
      </c>
      <c r="I230" s="306">
        <v>232.66666666666669</v>
      </c>
      <c r="J230" s="306">
        <v>240.33333333333331</v>
      </c>
      <c r="K230" s="305">
        <v>225</v>
      </c>
      <c r="L230" s="305">
        <v>211.2</v>
      </c>
      <c r="M230" s="305">
        <v>108.28637000000001</v>
      </c>
      <c r="N230" s="1"/>
      <c r="O230" s="1"/>
    </row>
    <row r="231" spans="1:15" ht="12.75" customHeight="1">
      <c r="A231" s="30">
        <v>221</v>
      </c>
      <c r="B231" s="315" t="s">
        <v>402</v>
      </c>
      <c r="C231" s="305">
        <v>169.4</v>
      </c>
      <c r="D231" s="306">
        <v>163.6</v>
      </c>
      <c r="E231" s="306">
        <v>156.5</v>
      </c>
      <c r="F231" s="306">
        <v>143.6</v>
      </c>
      <c r="G231" s="306">
        <v>136.5</v>
      </c>
      <c r="H231" s="306">
        <v>176.5</v>
      </c>
      <c r="I231" s="306">
        <v>183.59999999999997</v>
      </c>
      <c r="J231" s="306">
        <v>196.5</v>
      </c>
      <c r="K231" s="305">
        <v>170.7</v>
      </c>
      <c r="L231" s="305">
        <v>150.69999999999999</v>
      </c>
      <c r="M231" s="305">
        <v>62.89781</v>
      </c>
      <c r="N231" s="1"/>
      <c r="O231" s="1"/>
    </row>
    <row r="232" spans="1:15" ht="12.75" customHeight="1">
      <c r="A232" s="30">
        <v>222</v>
      </c>
      <c r="B232" s="315" t="s">
        <v>264</v>
      </c>
      <c r="C232" s="305">
        <v>4174.6000000000004</v>
      </c>
      <c r="D232" s="306">
        <v>4163.9000000000005</v>
      </c>
      <c r="E232" s="306">
        <v>4060.9500000000007</v>
      </c>
      <c r="F232" s="306">
        <v>3947.3</v>
      </c>
      <c r="G232" s="306">
        <v>3844.3500000000004</v>
      </c>
      <c r="H232" s="306">
        <v>4277.5500000000011</v>
      </c>
      <c r="I232" s="306">
        <v>4380.5</v>
      </c>
      <c r="J232" s="306">
        <v>4494.1500000000015</v>
      </c>
      <c r="K232" s="305">
        <v>4266.8500000000004</v>
      </c>
      <c r="L232" s="305">
        <v>4050.25</v>
      </c>
      <c r="M232" s="305">
        <v>1.4222999999999999</v>
      </c>
      <c r="N232" s="1"/>
      <c r="O232" s="1"/>
    </row>
    <row r="233" spans="1:15" ht="12.75" customHeight="1">
      <c r="A233" s="30">
        <v>223</v>
      </c>
      <c r="B233" s="315" t="s">
        <v>404</v>
      </c>
      <c r="C233" s="305">
        <v>160.25</v>
      </c>
      <c r="D233" s="306">
        <v>158.88333333333333</v>
      </c>
      <c r="E233" s="306">
        <v>155.56666666666666</v>
      </c>
      <c r="F233" s="306">
        <v>150.88333333333333</v>
      </c>
      <c r="G233" s="306">
        <v>147.56666666666666</v>
      </c>
      <c r="H233" s="306">
        <v>163.56666666666666</v>
      </c>
      <c r="I233" s="306">
        <v>166.88333333333333</v>
      </c>
      <c r="J233" s="306">
        <v>171.56666666666666</v>
      </c>
      <c r="K233" s="305">
        <v>162.19999999999999</v>
      </c>
      <c r="L233" s="305">
        <v>154.19999999999999</v>
      </c>
      <c r="M233" s="305">
        <v>15.762370000000001</v>
      </c>
      <c r="N233" s="1"/>
      <c r="O233" s="1"/>
    </row>
    <row r="234" spans="1:15" ht="12.75" customHeight="1">
      <c r="A234" s="30">
        <v>224</v>
      </c>
      <c r="B234" s="315" t="s">
        <v>131</v>
      </c>
      <c r="C234" s="305">
        <v>1816.2</v>
      </c>
      <c r="D234" s="306">
        <v>1772.4666666666665</v>
      </c>
      <c r="E234" s="306">
        <v>1708.9333333333329</v>
      </c>
      <c r="F234" s="306">
        <v>1601.6666666666665</v>
      </c>
      <c r="G234" s="306">
        <v>1538.133333333333</v>
      </c>
      <c r="H234" s="306">
        <v>1879.7333333333329</v>
      </c>
      <c r="I234" s="306">
        <v>1943.2666666666662</v>
      </c>
      <c r="J234" s="306">
        <v>2050.5333333333328</v>
      </c>
      <c r="K234" s="305">
        <v>1836</v>
      </c>
      <c r="L234" s="305">
        <v>1665.2</v>
      </c>
      <c r="M234" s="305">
        <v>32.551180000000002</v>
      </c>
      <c r="N234" s="1"/>
      <c r="O234" s="1"/>
    </row>
    <row r="235" spans="1:15" ht="12.75" customHeight="1">
      <c r="A235" s="30">
        <v>225</v>
      </c>
      <c r="B235" s="315" t="s">
        <v>833</v>
      </c>
      <c r="C235" s="305">
        <v>1563.75</v>
      </c>
      <c r="D235" s="306">
        <v>1577.2166666666665</v>
      </c>
      <c r="E235" s="306">
        <v>1539.4833333333329</v>
      </c>
      <c r="F235" s="306">
        <v>1515.2166666666665</v>
      </c>
      <c r="G235" s="306">
        <v>1477.4833333333329</v>
      </c>
      <c r="H235" s="306">
        <v>1601.4833333333329</v>
      </c>
      <c r="I235" s="306">
        <v>1639.2166666666665</v>
      </c>
      <c r="J235" s="306">
        <v>1663.4833333333329</v>
      </c>
      <c r="K235" s="305">
        <v>1614.95</v>
      </c>
      <c r="L235" s="305">
        <v>1552.95</v>
      </c>
      <c r="M235" s="305">
        <v>0.30987999999999999</v>
      </c>
      <c r="N235" s="1"/>
      <c r="O235" s="1"/>
    </row>
    <row r="236" spans="1:15" ht="12.75" customHeight="1">
      <c r="A236" s="30">
        <v>226</v>
      </c>
      <c r="B236" s="315" t="s">
        <v>408</v>
      </c>
      <c r="C236" s="305">
        <v>346.6</v>
      </c>
      <c r="D236" s="306">
        <v>348.63333333333338</v>
      </c>
      <c r="E236" s="306">
        <v>339.36666666666679</v>
      </c>
      <c r="F236" s="306">
        <v>332.13333333333338</v>
      </c>
      <c r="G236" s="306">
        <v>322.86666666666679</v>
      </c>
      <c r="H236" s="306">
        <v>355.86666666666679</v>
      </c>
      <c r="I236" s="306">
        <v>365.13333333333333</v>
      </c>
      <c r="J236" s="306">
        <v>372.36666666666679</v>
      </c>
      <c r="K236" s="305">
        <v>357.9</v>
      </c>
      <c r="L236" s="305">
        <v>341.4</v>
      </c>
      <c r="M236" s="305">
        <v>0.89354999999999996</v>
      </c>
      <c r="N236" s="1"/>
      <c r="O236" s="1"/>
    </row>
    <row r="237" spans="1:15" ht="12.75" customHeight="1">
      <c r="A237" s="30">
        <v>227</v>
      </c>
      <c r="B237" s="315" t="s">
        <v>132</v>
      </c>
      <c r="C237" s="305">
        <v>897.6</v>
      </c>
      <c r="D237" s="306">
        <v>893.95000000000016</v>
      </c>
      <c r="E237" s="306">
        <v>881.10000000000036</v>
      </c>
      <c r="F237" s="306">
        <v>864.60000000000025</v>
      </c>
      <c r="G237" s="306">
        <v>851.75000000000045</v>
      </c>
      <c r="H237" s="306">
        <v>910.45000000000027</v>
      </c>
      <c r="I237" s="306">
        <v>923.3</v>
      </c>
      <c r="J237" s="306">
        <v>939.80000000000018</v>
      </c>
      <c r="K237" s="305">
        <v>906.8</v>
      </c>
      <c r="L237" s="305">
        <v>877.45</v>
      </c>
      <c r="M237" s="305">
        <v>39.090780000000002</v>
      </c>
      <c r="N237" s="1"/>
      <c r="O237" s="1"/>
    </row>
    <row r="238" spans="1:15" ht="12.75" customHeight="1">
      <c r="A238" s="30">
        <v>228</v>
      </c>
      <c r="B238" s="315" t="s">
        <v>133</v>
      </c>
      <c r="C238" s="305">
        <v>203.25</v>
      </c>
      <c r="D238" s="306">
        <v>201.83333333333334</v>
      </c>
      <c r="E238" s="306">
        <v>199.16666666666669</v>
      </c>
      <c r="F238" s="306">
        <v>195.08333333333334</v>
      </c>
      <c r="G238" s="306">
        <v>192.41666666666669</v>
      </c>
      <c r="H238" s="306">
        <v>205.91666666666669</v>
      </c>
      <c r="I238" s="306">
        <v>208.58333333333337</v>
      </c>
      <c r="J238" s="306">
        <v>212.66666666666669</v>
      </c>
      <c r="K238" s="305">
        <v>204.5</v>
      </c>
      <c r="L238" s="305">
        <v>197.75</v>
      </c>
      <c r="M238" s="305">
        <v>31.59956</v>
      </c>
      <c r="N238" s="1"/>
      <c r="O238" s="1"/>
    </row>
    <row r="239" spans="1:15" ht="12.75" customHeight="1">
      <c r="A239" s="30">
        <v>229</v>
      </c>
      <c r="B239" s="315" t="s">
        <v>409</v>
      </c>
      <c r="C239" s="305">
        <v>14.8</v>
      </c>
      <c r="D239" s="306">
        <v>14.549999999999999</v>
      </c>
      <c r="E239" s="306">
        <v>14.099999999999998</v>
      </c>
      <c r="F239" s="306">
        <v>13.399999999999999</v>
      </c>
      <c r="G239" s="306">
        <v>12.949999999999998</v>
      </c>
      <c r="H239" s="306">
        <v>15.249999999999998</v>
      </c>
      <c r="I239" s="306">
        <v>15.699999999999998</v>
      </c>
      <c r="J239" s="306">
        <v>16.399999999999999</v>
      </c>
      <c r="K239" s="305">
        <v>15</v>
      </c>
      <c r="L239" s="305">
        <v>13.85</v>
      </c>
      <c r="M239" s="305">
        <v>17.5655</v>
      </c>
      <c r="N239" s="1"/>
      <c r="O239" s="1"/>
    </row>
    <row r="240" spans="1:15" ht="12.75" customHeight="1">
      <c r="A240" s="30">
        <v>230</v>
      </c>
      <c r="B240" s="315" t="s">
        <v>134</v>
      </c>
      <c r="C240" s="305">
        <v>1423.95</v>
      </c>
      <c r="D240" s="306">
        <v>1420.3333333333333</v>
      </c>
      <c r="E240" s="306">
        <v>1410.6666666666665</v>
      </c>
      <c r="F240" s="306">
        <v>1397.3833333333332</v>
      </c>
      <c r="G240" s="306">
        <v>1387.7166666666665</v>
      </c>
      <c r="H240" s="306">
        <v>1433.6166666666666</v>
      </c>
      <c r="I240" s="306">
        <v>1443.2833333333331</v>
      </c>
      <c r="J240" s="306">
        <v>1456.5666666666666</v>
      </c>
      <c r="K240" s="305">
        <v>1430</v>
      </c>
      <c r="L240" s="305">
        <v>1407.05</v>
      </c>
      <c r="M240" s="305">
        <v>130.40065000000001</v>
      </c>
      <c r="N240" s="1"/>
      <c r="O240" s="1"/>
    </row>
    <row r="241" spans="1:15" ht="12.75" customHeight="1">
      <c r="A241" s="30">
        <v>231</v>
      </c>
      <c r="B241" s="315" t="s">
        <v>410</v>
      </c>
      <c r="C241" s="305">
        <v>1534.2</v>
      </c>
      <c r="D241" s="306">
        <v>1514.4833333333336</v>
      </c>
      <c r="E241" s="306">
        <v>1480.0666666666671</v>
      </c>
      <c r="F241" s="306">
        <v>1425.9333333333334</v>
      </c>
      <c r="G241" s="306">
        <v>1391.5166666666669</v>
      </c>
      <c r="H241" s="306">
        <v>1568.6166666666672</v>
      </c>
      <c r="I241" s="306">
        <v>1603.0333333333338</v>
      </c>
      <c r="J241" s="306">
        <v>1657.1666666666674</v>
      </c>
      <c r="K241" s="305">
        <v>1548.9</v>
      </c>
      <c r="L241" s="305">
        <v>1460.35</v>
      </c>
      <c r="M241" s="305">
        <v>0.19991999999999999</v>
      </c>
      <c r="N241" s="1"/>
      <c r="O241" s="1"/>
    </row>
    <row r="242" spans="1:15" ht="12.75" customHeight="1">
      <c r="A242" s="30">
        <v>232</v>
      </c>
      <c r="B242" s="315" t="s">
        <v>411</v>
      </c>
      <c r="C242" s="305">
        <v>465.45</v>
      </c>
      <c r="D242" s="306">
        <v>458.95</v>
      </c>
      <c r="E242" s="306">
        <v>450.2</v>
      </c>
      <c r="F242" s="306">
        <v>434.95</v>
      </c>
      <c r="G242" s="306">
        <v>426.2</v>
      </c>
      <c r="H242" s="306">
        <v>474.2</v>
      </c>
      <c r="I242" s="306">
        <v>482.95</v>
      </c>
      <c r="J242" s="306">
        <v>498.2</v>
      </c>
      <c r="K242" s="305">
        <v>467.7</v>
      </c>
      <c r="L242" s="305">
        <v>443.7</v>
      </c>
      <c r="M242" s="305">
        <v>3.5899700000000001</v>
      </c>
      <c r="N242" s="1"/>
      <c r="O242" s="1"/>
    </row>
    <row r="243" spans="1:15" ht="12.75" customHeight="1">
      <c r="A243" s="30">
        <v>233</v>
      </c>
      <c r="B243" s="315" t="s">
        <v>412</v>
      </c>
      <c r="C243" s="305">
        <v>604.9</v>
      </c>
      <c r="D243" s="306">
        <v>598.58333333333337</v>
      </c>
      <c r="E243" s="306">
        <v>587.16666666666674</v>
      </c>
      <c r="F243" s="306">
        <v>569.43333333333339</v>
      </c>
      <c r="G243" s="306">
        <v>558.01666666666677</v>
      </c>
      <c r="H243" s="306">
        <v>616.31666666666672</v>
      </c>
      <c r="I243" s="306">
        <v>627.73333333333346</v>
      </c>
      <c r="J243" s="306">
        <v>645.4666666666667</v>
      </c>
      <c r="K243" s="305">
        <v>610</v>
      </c>
      <c r="L243" s="305">
        <v>580.85</v>
      </c>
      <c r="M243" s="305">
        <v>4.6045600000000002</v>
      </c>
      <c r="N243" s="1"/>
      <c r="O243" s="1"/>
    </row>
    <row r="244" spans="1:15" ht="12.75" customHeight="1">
      <c r="A244" s="30">
        <v>234</v>
      </c>
      <c r="B244" s="315" t="s">
        <v>406</v>
      </c>
      <c r="C244" s="305">
        <v>17</v>
      </c>
      <c r="D244" s="306">
        <v>16.900000000000002</v>
      </c>
      <c r="E244" s="306">
        <v>16.400000000000006</v>
      </c>
      <c r="F244" s="306">
        <v>15.800000000000004</v>
      </c>
      <c r="G244" s="306">
        <v>15.300000000000008</v>
      </c>
      <c r="H244" s="306">
        <v>17.500000000000004</v>
      </c>
      <c r="I244" s="306">
        <v>17.999999999999996</v>
      </c>
      <c r="J244" s="306">
        <v>18.600000000000001</v>
      </c>
      <c r="K244" s="305">
        <v>17.399999999999999</v>
      </c>
      <c r="L244" s="305">
        <v>16.3</v>
      </c>
      <c r="M244" s="305">
        <v>70.855119999999999</v>
      </c>
      <c r="N244" s="1"/>
      <c r="O244" s="1"/>
    </row>
    <row r="245" spans="1:15" ht="12.75" customHeight="1">
      <c r="A245" s="30">
        <v>235</v>
      </c>
      <c r="B245" s="315" t="s">
        <v>135</v>
      </c>
      <c r="C245" s="305">
        <v>114.2</v>
      </c>
      <c r="D245" s="306">
        <v>113.95</v>
      </c>
      <c r="E245" s="306">
        <v>112.10000000000001</v>
      </c>
      <c r="F245" s="306">
        <v>110</v>
      </c>
      <c r="G245" s="306">
        <v>108.15</v>
      </c>
      <c r="H245" s="306">
        <v>116.05000000000001</v>
      </c>
      <c r="I245" s="306">
        <v>117.9</v>
      </c>
      <c r="J245" s="306">
        <v>120.00000000000001</v>
      </c>
      <c r="K245" s="305">
        <v>115.8</v>
      </c>
      <c r="L245" s="305">
        <v>111.85</v>
      </c>
      <c r="M245" s="305">
        <v>158.55278999999999</v>
      </c>
      <c r="N245" s="1"/>
      <c r="O245" s="1"/>
    </row>
    <row r="246" spans="1:15" ht="12.75" customHeight="1">
      <c r="A246" s="30">
        <v>236</v>
      </c>
      <c r="B246" s="315" t="s">
        <v>398</v>
      </c>
      <c r="C246" s="305">
        <v>364.05</v>
      </c>
      <c r="D246" s="306">
        <v>360.34999999999997</v>
      </c>
      <c r="E246" s="306">
        <v>351.69999999999993</v>
      </c>
      <c r="F246" s="306">
        <v>339.34999999999997</v>
      </c>
      <c r="G246" s="306">
        <v>330.69999999999993</v>
      </c>
      <c r="H246" s="306">
        <v>372.69999999999993</v>
      </c>
      <c r="I246" s="306">
        <v>381.34999999999991</v>
      </c>
      <c r="J246" s="306">
        <v>393.69999999999993</v>
      </c>
      <c r="K246" s="305">
        <v>369</v>
      </c>
      <c r="L246" s="305">
        <v>348</v>
      </c>
      <c r="M246" s="305">
        <v>1.8232699999999999</v>
      </c>
      <c r="N246" s="1"/>
      <c r="O246" s="1"/>
    </row>
    <row r="247" spans="1:15" ht="12.75" customHeight="1">
      <c r="A247" s="30">
        <v>237</v>
      </c>
      <c r="B247" s="315" t="s">
        <v>265</v>
      </c>
      <c r="C247" s="305">
        <v>916.25</v>
      </c>
      <c r="D247" s="306">
        <v>921.2166666666667</v>
      </c>
      <c r="E247" s="306">
        <v>903.43333333333339</v>
      </c>
      <c r="F247" s="306">
        <v>890.61666666666667</v>
      </c>
      <c r="G247" s="306">
        <v>872.83333333333337</v>
      </c>
      <c r="H247" s="306">
        <v>934.03333333333342</v>
      </c>
      <c r="I247" s="306">
        <v>951.81666666666672</v>
      </c>
      <c r="J247" s="306">
        <v>964.63333333333344</v>
      </c>
      <c r="K247" s="305">
        <v>939</v>
      </c>
      <c r="L247" s="305">
        <v>908.4</v>
      </c>
      <c r="M247" s="305">
        <v>12.7141</v>
      </c>
      <c r="N247" s="1"/>
      <c r="O247" s="1"/>
    </row>
    <row r="248" spans="1:15" ht="12.75" customHeight="1">
      <c r="A248" s="30">
        <v>238</v>
      </c>
      <c r="B248" s="315" t="s">
        <v>399</v>
      </c>
      <c r="C248" s="305">
        <v>228.1</v>
      </c>
      <c r="D248" s="306">
        <v>227.44999999999996</v>
      </c>
      <c r="E248" s="306">
        <v>222.94999999999993</v>
      </c>
      <c r="F248" s="306">
        <v>217.79999999999998</v>
      </c>
      <c r="G248" s="306">
        <v>213.29999999999995</v>
      </c>
      <c r="H248" s="306">
        <v>232.59999999999991</v>
      </c>
      <c r="I248" s="306">
        <v>237.09999999999997</v>
      </c>
      <c r="J248" s="306">
        <v>242.24999999999989</v>
      </c>
      <c r="K248" s="305">
        <v>231.95</v>
      </c>
      <c r="L248" s="305">
        <v>222.3</v>
      </c>
      <c r="M248" s="305">
        <v>12.1774</v>
      </c>
      <c r="N248" s="1"/>
      <c r="O248" s="1"/>
    </row>
    <row r="249" spans="1:15" ht="12.75" customHeight="1">
      <c r="A249" s="30">
        <v>239</v>
      </c>
      <c r="B249" s="315" t="s">
        <v>400</v>
      </c>
      <c r="C249" s="305">
        <v>38.6</v>
      </c>
      <c r="D249" s="306">
        <v>38.516666666666673</v>
      </c>
      <c r="E249" s="306">
        <v>38.183333333333344</v>
      </c>
      <c r="F249" s="306">
        <v>37.766666666666673</v>
      </c>
      <c r="G249" s="306">
        <v>37.433333333333344</v>
      </c>
      <c r="H249" s="306">
        <v>38.933333333333344</v>
      </c>
      <c r="I249" s="306">
        <v>39.266666666666673</v>
      </c>
      <c r="J249" s="306">
        <v>39.683333333333344</v>
      </c>
      <c r="K249" s="305">
        <v>38.85</v>
      </c>
      <c r="L249" s="305">
        <v>38.1</v>
      </c>
      <c r="M249" s="305">
        <v>4.9239100000000002</v>
      </c>
      <c r="N249" s="1"/>
      <c r="O249" s="1"/>
    </row>
    <row r="250" spans="1:15" ht="12.75" customHeight="1">
      <c r="A250" s="30">
        <v>240</v>
      </c>
      <c r="B250" s="315" t="s">
        <v>136</v>
      </c>
      <c r="C250" s="305">
        <v>639.4</v>
      </c>
      <c r="D250" s="306">
        <v>638.88333333333333</v>
      </c>
      <c r="E250" s="306">
        <v>625.76666666666665</v>
      </c>
      <c r="F250" s="306">
        <v>612.13333333333333</v>
      </c>
      <c r="G250" s="306">
        <v>599.01666666666665</v>
      </c>
      <c r="H250" s="306">
        <v>652.51666666666665</v>
      </c>
      <c r="I250" s="306">
        <v>665.63333333333321</v>
      </c>
      <c r="J250" s="306">
        <v>679.26666666666665</v>
      </c>
      <c r="K250" s="305">
        <v>652</v>
      </c>
      <c r="L250" s="305">
        <v>625.25</v>
      </c>
      <c r="M250" s="305">
        <v>29.874860000000002</v>
      </c>
      <c r="N250" s="1"/>
      <c r="O250" s="1"/>
    </row>
    <row r="251" spans="1:15" ht="12.75" customHeight="1">
      <c r="A251" s="30">
        <v>241</v>
      </c>
      <c r="B251" s="315" t="s">
        <v>826</v>
      </c>
      <c r="C251" s="305">
        <v>21.25</v>
      </c>
      <c r="D251" s="306">
        <v>21.25</v>
      </c>
      <c r="E251" s="306">
        <v>21.1</v>
      </c>
      <c r="F251" s="306">
        <v>20.950000000000003</v>
      </c>
      <c r="G251" s="306">
        <v>20.800000000000004</v>
      </c>
      <c r="H251" s="306">
        <v>21.4</v>
      </c>
      <c r="I251" s="306">
        <v>21.549999999999997</v>
      </c>
      <c r="J251" s="306">
        <v>21.699999999999996</v>
      </c>
      <c r="K251" s="305">
        <v>21.4</v>
      </c>
      <c r="L251" s="305">
        <v>21.1</v>
      </c>
      <c r="M251" s="305">
        <v>34.82555</v>
      </c>
      <c r="N251" s="1"/>
      <c r="O251" s="1"/>
    </row>
    <row r="252" spans="1:15" ht="12.75" customHeight="1">
      <c r="A252" s="30">
        <v>242</v>
      </c>
      <c r="B252" s="315" t="s">
        <v>263</v>
      </c>
      <c r="C252" s="305">
        <v>419.85</v>
      </c>
      <c r="D252" s="306">
        <v>420.11666666666662</v>
      </c>
      <c r="E252" s="306">
        <v>408.13333333333321</v>
      </c>
      <c r="F252" s="306">
        <v>396.41666666666657</v>
      </c>
      <c r="G252" s="306">
        <v>384.43333333333317</v>
      </c>
      <c r="H252" s="306">
        <v>431.83333333333326</v>
      </c>
      <c r="I252" s="306">
        <v>443.81666666666672</v>
      </c>
      <c r="J252" s="306">
        <v>455.5333333333333</v>
      </c>
      <c r="K252" s="305">
        <v>432.1</v>
      </c>
      <c r="L252" s="305">
        <v>408.4</v>
      </c>
      <c r="M252" s="305">
        <v>8.1997699999999991</v>
      </c>
      <c r="N252" s="1"/>
      <c r="O252" s="1"/>
    </row>
    <row r="253" spans="1:15" ht="12.75" customHeight="1">
      <c r="A253" s="30">
        <v>243</v>
      </c>
      <c r="B253" s="315" t="s">
        <v>137</v>
      </c>
      <c r="C253" s="305">
        <v>266.7</v>
      </c>
      <c r="D253" s="306">
        <v>266.26666666666671</v>
      </c>
      <c r="E253" s="306">
        <v>264.28333333333342</v>
      </c>
      <c r="F253" s="306">
        <v>261.86666666666673</v>
      </c>
      <c r="G253" s="306">
        <v>259.88333333333344</v>
      </c>
      <c r="H253" s="306">
        <v>268.68333333333339</v>
      </c>
      <c r="I253" s="306">
        <v>270.66666666666663</v>
      </c>
      <c r="J253" s="306">
        <v>273.08333333333337</v>
      </c>
      <c r="K253" s="305">
        <v>268.25</v>
      </c>
      <c r="L253" s="305">
        <v>263.85000000000002</v>
      </c>
      <c r="M253" s="305">
        <v>184.20159000000001</v>
      </c>
      <c r="N253" s="1"/>
      <c r="O253" s="1"/>
    </row>
    <row r="254" spans="1:15" ht="12.75" customHeight="1">
      <c r="A254" s="30">
        <v>244</v>
      </c>
      <c r="B254" s="315" t="s">
        <v>401</v>
      </c>
      <c r="C254" s="305">
        <v>98.95</v>
      </c>
      <c r="D254" s="306">
        <v>95.25</v>
      </c>
      <c r="E254" s="306">
        <v>89.8</v>
      </c>
      <c r="F254" s="306">
        <v>80.649999999999991</v>
      </c>
      <c r="G254" s="306">
        <v>75.199999999999989</v>
      </c>
      <c r="H254" s="306">
        <v>104.4</v>
      </c>
      <c r="I254" s="306">
        <v>109.85</v>
      </c>
      <c r="J254" s="306">
        <v>119.00000000000001</v>
      </c>
      <c r="K254" s="305">
        <v>100.7</v>
      </c>
      <c r="L254" s="305">
        <v>86.1</v>
      </c>
      <c r="M254" s="305">
        <v>113.14024999999999</v>
      </c>
      <c r="N254" s="1"/>
      <c r="O254" s="1"/>
    </row>
    <row r="255" spans="1:15" ht="12.75" customHeight="1">
      <c r="A255" s="30">
        <v>245</v>
      </c>
      <c r="B255" s="315" t="s">
        <v>419</v>
      </c>
      <c r="C255" s="305">
        <v>114.55</v>
      </c>
      <c r="D255" s="306">
        <v>114.60000000000001</v>
      </c>
      <c r="E255" s="306">
        <v>111.95000000000002</v>
      </c>
      <c r="F255" s="306">
        <v>109.35000000000001</v>
      </c>
      <c r="G255" s="306">
        <v>106.70000000000002</v>
      </c>
      <c r="H255" s="306">
        <v>117.20000000000002</v>
      </c>
      <c r="I255" s="306">
        <v>119.85000000000002</v>
      </c>
      <c r="J255" s="306">
        <v>122.45000000000002</v>
      </c>
      <c r="K255" s="305">
        <v>117.25</v>
      </c>
      <c r="L255" s="305">
        <v>112</v>
      </c>
      <c r="M255" s="305">
        <v>17.163640000000001</v>
      </c>
      <c r="N255" s="1"/>
      <c r="O255" s="1"/>
    </row>
    <row r="256" spans="1:15" ht="12.75" customHeight="1">
      <c r="A256" s="30">
        <v>246</v>
      </c>
      <c r="B256" s="315" t="s">
        <v>413</v>
      </c>
      <c r="C256" s="305">
        <v>1564.45</v>
      </c>
      <c r="D256" s="306">
        <v>1567.5333333333335</v>
      </c>
      <c r="E256" s="306">
        <v>1545.0666666666671</v>
      </c>
      <c r="F256" s="306">
        <v>1525.6833333333336</v>
      </c>
      <c r="G256" s="306">
        <v>1503.2166666666672</v>
      </c>
      <c r="H256" s="306">
        <v>1586.916666666667</v>
      </c>
      <c r="I256" s="306">
        <v>1609.3833333333337</v>
      </c>
      <c r="J256" s="306">
        <v>1628.7666666666669</v>
      </c>
      <c r="K256" s="305">
        <v>1590</v>
      </c>
      <c r="L256" s="305">
        <v>1548.15</v>
      </c>
      <c r="M256" s="305">
        <v>0.24282999999999999</v>
      </c>
      <c r="N256" s="1"/>
      <c r="O256" s="1"/>
    </row>
    <row r="257" spans="1:15" ht="12.75" customHeight="1">
      <c r="A257" s="30">
        <v>247</v>
      </c>
      <c r="B257" s="315" t="s">
        <v>423</v>
      </c>
      <c r="C257" s="305">
        <v>1786.05</v>
      </c>
      <c r="D257" s="306">
        <v>1782.6833333333334</v>
      </c>
      <c r="E257" s="306">
        <v>1758.5666666666668</v>
      </c>
      <c r="F257" s="306">
        <v>1731.0833333333335</v>
      </c>
      <c r="G257" s="306">
        <v>1706.9666666666669</v>
      </c>
      <c r="H257" s="306">
        <v>1810.1666666666667</v>
      </c>
      <c r="I257" s="306">
        <v>1834.2833333333335</v>
      </c>
      <c r="J257" s="306">
        <v>1861.7666666666667</v>
      </c>
      <c r="K257" s="305">
        <v>1806.8</v>
      </c>
      <c r="L257" s="305">
        <v>1755.2</v>
      </c>
      <c r="M257" s="305">
        <v>2.4400000000000002E-2</v>
      </c>
      <c r="N257" s="1"/>
      <c r="O257" s="1"/>
    </row>
    <row r="258" spans="1:15" ht="12.75" customHeight="1">
      <c r="A258" s="30">
        <v>248</v>
      </c>
      <c r="B258" s="315" t="s">
        <v>420</v>
      </c>
      <c r="C258" s="305">
        <v>85.65</v>
      </c>
      <c r="D258" s="306">
        <v>84.683333333333337</v>
      </c>
      <c r="E258" s="306">
        <v>83.216666666666669</v>
      </c>
      <c r="F258" s="306">
        <v>80.783333333333331</v>
      </c>
      <c r="G258" s="306">
        <v>79.316666666666663</v>
      </c>
      <c r="H258" s="306">
        <v>87.116666666666674</v>
      </c>
      <c r="I258" s="306">
        <v>88.583333333333343</v>
      </c>
      <c r="J258" s="306">
        <v>91.01666666666668</v>
      </c>
      <c r="K258" s="305">
        <v>86.15</v>
      </c>
      <c r="L258" s="305">
        <v>82.25</v>
      </c>
      <c r="M258" s="305">
        <v>7.2488700000000001</v>
      </c>
      <c r="N258" s="1"/>
      <c r="O258" s="1"/>
    </row>
    <row r="259" spans="1:15" ht="12.75" customHeight="1">
      <c r="A259" s="30">
        <v>249</v>
      </c>
      <c r="B259" s="315" t="s">
        <v>138</v>
      </c>
      <c r="C259" s="305">
        <v>394.25</v>
      </c>
      <c r="D259" s="306">
        <v>387.43333333333334</v>
      </c>
      <c r="E259" s="306">
        <v>378.06666666666666</v>
      </c>
      <c r="F259" s="306">
        <v>361.88333333333333</v>
      </c>
      <c r="G259" s="306">
        <v>352.51666666666665</v>
      </c>
      <c r="H259" s="306">
        <v>403.61666666666667</v>
      </c>
      <c r="I259" s="306">
        <v>412.98333333333335</v>
      </c>
      <c r="J259" s="306">
        <v>429.16666666666669</v>
      </c>
      <c r="K259" s="305">
        <v>396.8</v>
      </c>
      <c r="L259" s="305">
        <v>371.25</v>
      </c>
      <c r="M259" s="305">
        <v>124.25196</v>
      </c>
      <c r="N259" s="1"/>
      <c r="O259" s="1"/>
    </row>
    <row r="260" spans="1:15" ht="12.75" customHeight="1">
      <c r="A260" s="30">
        <v>250</v>
      </c>
      <c r="B260" s="315" t="s">
        <v>414</v>
      </c>
      <c r="C260" s="305">
        <v>2362.5500000000002</v>
      </c>
      <c r="D260" s="306">
        <v>2311.8166666666666</v>
      </c>
      <c r="E260" s="306">
        <v>2245.7833333333333</v>
      </c>
      <c r="F260" s="306">
        <v>2129.0166666666669</v>
      </c>
      <c r="G260" s="306">
        <v>2062.9833333333336</v>
      </c>
      <c r="H260" s="306">
        <v>2428.583333333333</v>
      </c>
      <c r="I260" s="306">
        <v>2494.6166666666659</v>
      </c>
      <c r="J260" s="306">
        <v>2611.3833333333328</v>
      </c>
      <c r="K260" s="305">
        <v>2377.85</v>
      </c>
      <c r="L260" s="305">
        <v>2195.0500000000002</v>
      </c>
      <c r="M260" s="305">
        <v>1.47167</v>
      </c>
      <c r="N260" s="1"/>
      <c r="O260" s="1"/>
    </row>
    <row r="261" spans="1:15" ht="12.75" customHeight="1">
      <c r="A261" s="30">
        <v>251</v>
      </c>
      <c r="B261" s="315" t="s">
        <v>415</v>
      </c>
      <c r="C261" s="305">
        <v>460.95</v>
      </c>
      <c r="D261" s="306">
        <v>449.31666666666666</v>
      </c>
      <c r="E261" s="306">
        <v>433.63333333333333</v>
      </c>
      <c r="F261" s="306">
        <v>406.31666666666666</v>
      </c>
      <c r="G261" s="306">
        <v>390.63333333333333</v>
      </c>
      <c r="H261" s="306">
        <v>476.63333333333333</v>
      </c>
      <c r="I261" s="306">
        <v>492.31666666666661</v>
      </c>
      <c r="J261" s="306">
        <v>519.63333333333333</v>
      </c>
      <c r="K261" s="305">
        <v>465</v>
      </c>
      <c r="L261" s="305">
        <v>422</v>
      </c>
      <c r="M261" s="305">
        <v>3.79861</v>
      </c>
      <c r="N261" s="1"/>
      <c r="O261" s="1"/>
    </row>
    <row r="262" spans="1:15" ht="12.75" customHeight="1">
      <c r="A262" s="30">
        <v>252</v>
      </c>
      <c r="B262" s="315" t="s">
        <v>416</v>
      </c>
      <c r="C262" s="305">
        <v>339.5</v>
      </c>
      <c r="D262" s="306">
        <v>332.26666666666665</v>
      </c>
      <c r="E262" s="306">
        <v>322.43333333333328</v>
      </c>
      <c r="F262" s="306">
        <v>305.36666666666662</v>
      </c>
      <c r="G262" s="306">
        <v>295.53333333333325</v>
      </c>
      <c r="H262" s="306">
        <v>349.33333333333331</v>
      </c>
      <c r="I262" s="306">
        <v>359.16666666666669</v>
      </c>
      <c r="J262" s="306">
        <v>376.23333333333335</v>
      </c>
      <c r="K262" s="305">
        <v>342.1</v>
      </c>
      <c r="L262" s="305">
        <v>315.2</v>
      </c>
      <c r="M262" s="305">
        <v>25.23978</v>
      </c>
      <c r="N262" s="1"/>
      <c r="O262" s="1"/>
    </row>
    <row r="263" spans="1:15" ht="12.75" customHeight="1">
      <c r="A263" s="30">
        <v>253</v>
      </c>
      <c r="B263" s="315" t="s">
        <v>417</v>
      </c>
      <c r="C263" s="305">
        <v>111.3</v>
      </c>
      <c r="D263" s="306">
        <v>111.46666666666665</v>
      </c>
      <c r="E263" s="306">
        <v>108.0333333333333</v>
      </c>
      <c r="F263" s="306">
        <v>104.76666666666665</v>
      </c>
      <c r="G263" s="306">
        <v>101.3333333333333</v>
      </c>
      <c r="H263" s="306">
        <v>114.73333333333331</v>
      </c>
      <c r="I263" s="306">
        <v>118.16666666666667</v>
      </c>
      <c r="J263" s="306">
        <v>121.43333333333331</v>
      </c>
      <c r="K263" s="305">
        <v>114.9</v>
      </c>
      <c r="L263" s="305">
        <v>108.2</v>
      </c>
      <c r="M263" s="305">
        <v>7.6740399999999998</v>
      </c>
      <c r="N263" s="1"/>
      <c r="O263" s="1"/>
    </row>
    <row r="264" spans="1:15" ht="12.75" customHeight="1">
      <c r="A264" s="30">
        <v>254</v>
      </c>
      <c r="B264" s="315" t="s">
        <v>418</v>
      </c>
      <c r="C264" s="305">
        <v>60.95</v>
      </c>
      <c r="D264" s="306">
        <v>60.25</v>
      </c>
      <c r="E264" s="306">
        <v>57.85</v>
      </c>
      <c r="F264" s="306">
        <v>54.75</v>
      </c>
      <c r="G264" s="306">
        <v>52.35</v>
      </c>
      <c r="H264" s="306">
        <v>63.35</v>
      </c>
      <c r="I264" s="306">
        <v>65.75</v>
      </c>
      <c r="J264" s="306">
        <v>68.849999999999994</v>
      </c>
      <c r="K264" s="305">
        <v>62.65</v>
      </c>
      <c r="L264" s="305">
        <v>57.15</v>
      </c>
      <c r="M264" s="305">
        <v>10.14006</v>
      </c>
      <c r="N264" s="1"/>
      <c r="O264" s="1"/>
    </row>
    <row r="265" spans="1:15" ht="12.75" customHeight="1">
      <c r="A265" s="30">
        <v>255</v>
      </c>
      <c r="B265" s="315" t="s">
        <v>422</v>
      </c>
      <c r="C265" s="305">
        <v>117.2</v>
      </c>
      <c r="D265" s="306">
        <v>115.96666666666665</v>
      </c>
      <c r="E265" s="306">
        <v>113.63333333333331</v>
      </c>
      <c r="F265" s="306">
        <v>110.06666666666666</v>
      </c>
      <c r="G265" s="306">
        <v>107.73333333333332</v>
      </c>
      <c r="H265" s="306">
        <v>119.5333333333333</v>
      </c>
      <c r="I265" s="306">
        <v>121.86666666666665</v>
      </c>
      <c r="J265" s="306">
        <v>125.43333333333329</v>
      </c>
      <c r="K265" s="305">
        <v>118.3</v>
      </c>
      <c r="L265" s="305">
        <v>112.4</v>
      </c>
      <c r="M265" s="305">
        <v>21.252890000000001</v>
      </c>
      <c r="N265" s="1"/>
      <c r="O265" s="1"/>
    </row>
    <row r="266" spans="1:15" ht="12.75" customHeight="1">
      <c r="A266" s="30">
        <v>256</v>
      </c>
      <c r="B266" s="315" t="s">
        <v>421</v>
      </c>
      <c r="C266" s="305">
        <v>233.9</v>
      </c>
      <c r="D266" s="306">
        <v>229.04999999999998</v>
      </c>
      <c r="E266" s="306">
        <v>220.69999999999996</v>
      </c>
      <c r="F266" s="306">
        <v>207.49999999999997</v>
      </c>
      <c r="G266" s="306">
        <v>199.14999999999995</v>
      </c>
      <c r="H266" s="306">
        <v>242.24999999999997</v>
      </c>
      <c r="I266" s="306">
        <v>250.6</v>
      </c>
      <c r="J266" s="306">
        <v>263.79999999999995</v>
      </c>
      <c r="K266" s="305">
        <v>237.4</v>
      </c>
      <c r="L266" s="305">
        <v>215.85</v>
      </c>
      <c r="M266" s="305">
        <v>5.1715600000000004</v>
      </c>
      <c r="N266" s="1"/>
      <c r="O266" s="1"/>
    </row>
    <row r="267" spans="1:15" ht="12.75" customHeight="1">
      <c r="A267" s="30">
        <v>257</v>
      </c>
      <c r="B267" s="315" t="s">
        <v>266</v>
      </c>
      <c r="C267" s="305">
        <v>278.2</v>
      </c>
      <c r="D267" s="306">
        <v>273.29999999999995</v>
      </c>
      <c r="E267" s="306">
        <v>261.69999999999993</v>
      </c>
      <c r="F267" s="306">
        <v>245.2</v>
      </c>
      <c r="G267" s="306">
        <v>233.59999999999997</v>
      </c>
      <c r="H267" s="306">
        <v>289.7999999999999</v>
      </c>
      <c r="I267" s="306">
        <v>301.39999999999992</v>
      </c>
      <c r="J267" s="306">
        <v>317.89999999999986</v>
      </c>
      <c r="K267" s="305">
        <v>284.89999999999998</v>
      </c>
      <c r="L267" s="305">
        <v>256.8</v>
      </c>
      <c r="M267" s="305">
        <v>14.23316</v>
      </c>
      <c r="N267" s="1"/>
      <c r="O267" s="1"/>
    </row>
    <row r="268" spans="1:15" ht="12.75" customHeight="1">
      <c r="A268" s="30">
        <v>258</v>
      </c>
      <c r="B268" s="315" t="s">
        <v>139</v>
      </c>
      <c r="C268" s="305">
        <v>551.70000000000005</v>
      </c>
      <c r="D268" s="306">
        <v>542.48333333333335</v>
      </c>
      <c r="E268" s="306">
        <v>529.26666666666665</v>
      </c>
      <c r="F268" s="306">
        <v>506.83333333333326</v>
      </c>
      <c r="G268" s="306">
        <v>493.61666666666656</v>
      </c>
      <c r="H268" s="306">
        <v>564.91666666666674</v>
      </c>
      <c r="I268" s="306">
        <v>578.13333333333344</v>
      </c>
      <c r="J268" s="306">
        <v>600.56666666666683</v>
      </c>
      <c r="K268" s="305">
        <v>555.70000000000005</v>
      </c>
      <c r="L268" s="305">
        <v>520.04999999999995</v>
      </c>
      <c r="M268" s="305">
        <v>81.788439999999994</v>
      </c>
      <c r="N268" s="1"/>
      <c r="O268" s="1"/>
    </row>
    <row r="269" spans="1:15" ht="12.75" customHeight="1">
      <c r="A269" s="30">
        <v>259</v>
      </c>
      <c r="B269" s="315" t="s">
        <v>140</v>
      </c>
      <c r="C269" s="305">
        <v>486.85</v>
      </c>
      <c r="D269" s="306">
        <v>480.7833333333333</v>
      </c>
      <c r="E269" s="306">
        <v>471.56666666666661</v>
      </c>
      <c r="F269" s="306">
        <v>456.2833333333333</v>
      </c>
      <c r="G269" s="306">
        <v>447.06666666666661</v>
      </c>
      <c r="H269" s="306">
        <v>496.06666666666661</v>
      </c>
      <c r="I269" s="306">
        <v>505.2833333333333</v>
      </c>
      <c r="J269" s="306">
        <v>520.56666666666661</v>
      </c>
      <c r="K269" s="305">
        <v>490</v>
      </c>
      <c r="L269" s="305">
        <v>465.5</v>
      </c>
      <c r="M269" s="305">
        <v>47.553579999999997</v>
      </c>
      <c r="N269" s="1"/>
      <c r="O269" s="1"/>
    </row>
    <row r="270" spans="1:15" ht="12.75" customHeight="1">
      <c r="A270" s="30">
        <v>260</v>
      </c>
      <c r="B270" s="315" t="s">
        <v>834</v>
      </c>
      <c r="C270" s="305">
        <v>446</v>
      </c>
      <c r="D270" s="306">
        <v>444.65000000000003</v>
      </c>
      <c r="E270" s="306">
        <v>437.85000000000008</v>
      </c>
      <c r="F270" s="306">
        <v>429.70000000000005</v>
      </c>
      <c r="G270" s="306">
        <v>422.90000000000009</v>
      </c>
      <c r="H270" s="306">
        <v>452.80000000000007</v>
      </c>
      <c r="I270" s="306">
        <v>459.6</v>
      </c>
      <c r="J270" s="306">
        <v>467.75000000000006</v>
      </c>
      <c r="K270" s="305">
        <v>451.45</v>
      </c>
      <c r="L270" s="305">
        <v>436.5</v>
      </c>
      <c r="M270" s="305">
        <v>3.20451</v>
      </c>
      <c r="N270" s="1"/>
      <c r="O270" s="1"/>
    </row>
    <row r="271" spans="1:15" ht="12.75" customHeight="1">
      <c r="A271" s="30">
        <v>261</v>
      </c>
      <c r="B271" s="315" t="s">
        <v>835</v>
      </c>
      <c r="C271" s="305">
        <v>396.8</v>
      </c>
      <c r="D271" s="306">
        <v>393.43333333333334</v>
      </c>
      <c r="E271" s="306">
        <v>387.66666666666669</v>
      </c>
      <c r="F271" s="306">
        <v>378.53333333333336</v>
      </c>
      <c r="G271" s="306">
        <v>372.76666666666671</v>
      </c>
      <c r="H271" s="306">
        <v>402.56666666666666</v>
      </c>
      <c r="I271" s="306">
        <v>408.33333333333331</v>
      </c>
      <c r="J271" s="306">
        <v>417.46666666666664</v>
      </c>
      <c r="K271" s="305">
        <v>399.2</v>
      </c>
      <c r="L271" s="305">
        <v>384.3</v>
      </c>
      <c r="M271" s="305">
        <v>0.79196999999999995</v>
      </c>
      <c r="N271" s="1"/>
      <c r="O271" s="1"/>
    </row>
    <row r="272" spans="1:15" ht="12.75" customHeight="1">
      <c r="A272" s="30">
        <v>262</v>
      </c>
      <c r="B272" s="315" t="s">
        <v>424</v>
      </c>
      <c r="C272" s="305">
        <v>667.9</v>
      </c>
      <c r="D272" s="306">
        <v>661.96666666666658</v>
      </c>
      <c r="E272" s="306">
        <v>650.48333333333312</v>
      </c>
      <c r="F272" s="306">
        <v>633.06666666666649</v>
      </c>
      <c r="G272" s="306">
        <v>621.58333333333303</v>
      </c>
      <c r="H272" s="306">
        <v>679.38333333333321</v>
      </c>
      <c r="I272" s="306">
        <v>690.86666666666656</v>
      </c>
      <c r="J272" s="306">
        <v>708.2833333333333</v>
      </c>
      <c r="K272" s="305">
        <v>673.45</v>
      </c>
      <c r="L272" s="305">
        <v>644.54999999999995</v>
      </c>
      <c r="M272" s="305">
        <v>2.6655500000000001</v>
      </c>
      <c r="N272" s="1"/>
      <c r="O272" s="1"/>
    </row>
    <row r="273" spans="1:15" ht="12.75" customHeight="1">
      <c r="A273" s="30">
        <v>263</v>
      </c>
      <c r="B273" s="315" t="s">
        <v>425</v>
      </c>
      <c r="C273" s="305">
        <v>151.80000000000001</v>
      </c>
      <c r="D273" s="306">
        <v>151.51666666666668</v>
      </c>
      <c r="E273" s="306">
        <v>146.48333333333335</v>
      </c>
      <c r="F273" s="306">
        <v>141.16666666666666</v>
      </c>
      <c r="G273" s="306">
        <v>136.13333333333333</v>
      </c>
      <c r="H273" s="306">
        <v>156.83333333333337</v>
      </c>
      <c r="I273" s="306">
        <v>161.86666666666673</v>
      </c>
      <c r="J273" s="306">
        <v>167.18333333333339</v>
      </c>
      <c r="K273" s="305">
        <v>156.55000000000001</v>
      </c>
      <c r="L273" s="305">
        <v>146.19999999999999</v>
      </c>
      <c r="M273" s="305">
        <v>18.126190000000001</v>
      </c>
      <c r="N273" s="1"/>
      <c r="O273" s="1"/>
    </row>
    <row r="274" spans="1:15" ht="12.75" customHeight="1">
      <c r="A274" s="30">
        <v>264</v>
      </c>
      <c r="B274" s="315" t="s">
        <v>432</v>
      </c>
      <c r="C274" s="305">
        <v>1028.75</v>
      </c>
      <c r="D274" s="306">
        <v>1017.0166666666668</v>
      </c>
      <c r="E274" s="306">
        <v>991.73333333333358</v>
      </c>
      <c r="F274" s="306">
        <v>954.71666666666681</v>
      </c>
      <c r="G274" s="306">
        <v>929.43333333333362</v>
      </c>
      <c r="H274" s="306">
        <v>1054.0333333333335</v>
      </c>
      <c r="I274" s="306">
        <v>1079.3166666666666</v>
      </c>
      <c r="J274" s="306">
        <v>1116.3333333333335</v>
      </c>
      <c r="K274" s="305">
        <v>1042.3</v>
      </c>
      <c r="L274" s="305">
        <v>980</v>
      </c>
      <c r="M274" s="305">
        <v>1.3889</v>
      </c>
      <c r="N274" s="1"/>
      <c r="O274" s="1"/>
    </row>
    <row r="275" spans="1:15" ht="12.75" customHeight="1">
      <c r="A275" s="30">
        <v>265</v>
      </c>
      <c r="B275" s="315" t="s">
        <v>433</v>
      </c>
      <c r="C275" s="305">
        <v>350.45</v>
      </c>
      <c r="D275" s="306">
        <v>349.61666666666662</v>
      </c>
      <c r="E275" s="306">
        <v>342.43333333333322</v>
      </c>
      <c r="F275" s="306">
        <v>334.41666666666663</v>
      </c>
      <c r="G275" s="306">
        <v>327.23333333333323</v>
      </c>
      <c r="H275" s="306">
        <v>357.63333333333321</v>
      </c>
      <c r="I275" s="306">
        <v>364.81666666666661</v>
      </c>
      <c r="J275" s="306">
        <v>372.8333333333332</v>
      </c>
      <c r="K275" s="305">
        <v>356.8</v>
      </c>
      <c r="L275" s="305">
        <v>341.6</v>
      </c>
      <c r="M275" s="305">
        <v>0.99856</v>
      </c>
      <c r="N275" s="1"/>
      <c r="O275" s="1"/>
    </row>
    <row r="276" spans="1:15" ht="12.75" customHeight="1">
      <c r="A276" s="30">
        <v>266</v>
      </c>
      <c r="B276" s="315" t="s">
        <v>836</v>
      </c>
      <c r="C276" s="305">
        <v>58.8</v>
      </c>
      <c r="D276" s="306">
        <v>58.483333333333327</v>
      </c>
      <c r="E276" s="306">
        <v>57.316666666666656</v>
      </c>
      <c r="F276" s="306">
        <v>55.833333333333329</v>
      </c>
      <c r="G276" s="306">
        <v>54.666666666666657</v>
      </c>
      <c r="H276" s="306">
        <v>59.966666666666654</v>
      </c>
      <c r="I276" s="306">
        <v>61.133333333333326</v>
      </c>
      <c r="J276" s="306">
        <v>62.616666666666653</v>
      </c>
      <c r="K276" s="305">
        <v>59.65</v>
      </c>
      <c r="L276" s="305">
        <v>57</v>
      </c>
      <c r="M276" s="305">
        <v>5.2301200000000003</v>
      </c>
      <c r="N276" s="1"/>
      <c r="O276" s="1"/>
    </row>
    <row r="277" spans="1:15" ht="12.75" customHeight="1">
      <c r="A277" s="30">
        <v>267</v>
      </c>
      <c r="B277" s="315" t="s">
        <v>434</v>
      </c>
      <c r="C277" s="305">
        <v>404.75</v>
      </c>
      <c r="D277" s="306">
        <v>405.5333333333333</v>
      </c>
      <c r="E277" s="306">
        <v>400.66666666666663</v>
      </c>
      <c r="F277" s="306">
        <v>396.58333333333331</v>
      </c>
      <c r="G277" s="306">
        <v>391.71666666666664</v>
      </c>
      <c r="H277" s="306">
        <v>409.61666666666662</v>
      </c>
      <c r="I277" s="306">
        <v>414.48333333333329</v>
      </c>
      <c r="J277" s="306">
        <v>418.56666666666661</v>
      </c>
      <c r="K277" s="305">
        <v>410.4</v>
      </c>
      <c r="L277" s="305">
        <v>401.45</v>
      </c>
      <c r="M277" s="305">
        <v>3.7339699999999998</v>
      </c>
      <c r="N277" s="1"/>
      <c r="O277" s="1"/>
    </row>
    <row r="278" spans="1:15" ht="12.75" customHeight="1">
      <c r="A278" s="30">
        <v>268</v>
      </c>
      <c r="B278" s="315" t="s">
        <v>435</v>
      </c>
      <c r="C278" s="305">
        <v>44.75</v>
      </c>
      <c r="D278" s="306">
        <v>44.633333333333333</v>
      </c>
      <c r="E278" s="306">
        <v>44.066666666666663</v>
      </c>
      <c r="F278" s="306">
        <v>43.383333333333333</v>
      </c>
      <c r="G278" s="306">
        <v>42.816666666666663</v>
      </c>
      <c r="H278" s="306">
        <v>45.316666666666663</v>
      </c>
      <c r="I278" s="306">
        <v>45.88333333333334</v>
      </c>
      <c r="J278" s="306">
        <v>46.566666666666663</v>
      </c>
      <c r="K278" s="305">
        <v>45.2</v>
      </c>
      <c r="L278" s="305">
        <v>43.95</v>
      </c>
      <c r="M278" s="305">
        <v>24.219339999999999</v>
      </c>
      <c r="N278" s="1"/>
      <c r="O278" s="1"/>
    </row>
    <row r="279" spans="1:15" ht="12.75" customHeight="1">
      <c r="A279" s="30">
        <v>269</v>
      </c>
      <c r="B279" s="315" t="s">
        <v>437</v>
      </c>
      <c r="C279" s="305">
        <v>379.3</v>
      </c>
      <c r="D279" s="306">
        <v>377.41666666666669</v>
      </c>
      <c r="E279" s="306">
        <v>371.33333333333337</v>
      </c>
      <c r="F279" s="306">
        <v>363.36666666666667</v>
      </c>
      <c r="G279" s="306">
        <v>357.28333333333336</v>
      </c>
      <c r="H279" s="306">
        <v>385.38333333333338</v>
      </c>
      <c r="I279" s="306">
        <v>391.46666666666675</v>
      </c>
      <c r="J279" s="306">
        <v>399.43333333333339</v>
      </c>
      <c r="K279" s="305">
        <v>383.5</v>
      </c>
      <c r="L279" s="305">
        <v>369.45</v>
      </c>
      <c r="M279" s="305">
        <v>2.65218</v>
      </c>
      <c r="N279" s="1"/>
      <c r="O279" s="1"/>
    </row>
    <row r="280" spans="1:15" ht="12.75" customHeight="1">
      <c r="A280" s="30">
        <v>270</v>
      </c>
      <c r="B280" s="315" t="s">
        <v>427</v>
      </c>
      <c r="C280" s="305">
        <v>1149</v>
      </c>
      <c r="D280" s="306">
        <v>1134.2666666666667</v>
      </c>
      <c r="E280" s="306">
        <v>1113.5333333333333</v>
      </c>
      <c r="F280" s="306">
        <v>1078.0666666666666</v>
      </c>
      <c r="G280" s="306">
        <v>1057.3333333333333</v>
      </c>
      <c r="H280" s="306">
        <v>1169.7333333333333</v>
      </c>
      <c r="I280" s="306">
        <v>1190.4666666666665</v>
      </c>
      <c r="J280" s="306">
        <v>1225.9333333333334</v>
      </c>
      <c r="K280" s="305">
        <v>1155</v>
      </c>
      <c r="L280" s="305">
        <v>1098.8</v>
      </c>
      <c r="M280" s="305">
        <v>1.8734500000000001</v>
      </c>
      <c r="N280" s="1"/>
      <c r="O280" s="1"/>
    </row>
    <row r="281" spans="1:15" ht="12.75" customHeight="1">
      <c r="A281" s="30">
        <v>271</v>
      </c>
      <c r="B281" s="315" t="s">
        <v>428</v>
      </c>
      <c r="C281" s="305">
        <v>243.5</v>
      </c>
      <c r="D281" s="306">
        <v>238.79999999999998</v>
      </c>
      <c r="E281" s="306">
        <v>229.59999999999997</v>
      </c>
      <c r="F281" s="306">
        <v>215.7</v>
      </c>
      <c r="G281" s="306">
        <v>206.49999999999997</v>
      </c>
      <c r="H281" s="306">
        <v>252.69999999999996</v>
      </c>
      <c r="I281" s="306">
        <v>261.89999999999998</v>
      </c>
      <c r="J281" s="306">
        <v>275.79999999999995</v>
      </c>
      <c r="K281" s="305">
        <v>248</v>
      </c>
      <c r="L281" s="305">
        <v>224.9</v>
      </c>
      <c r="M281" s="305">
        <v>3.1057100000000002</v>
      </c>
      <c r="N281" s="1"/>
      <c r="O281" s="1"/>
    </row>
    <row r="282" spans="1:15" ht="12.75" customHeight="1">
      <c r="A282" s="30">
        <v>272</v>
      </c>
      <c r="B282" s="315" t="s">
        <v>141</v>
      </c>
      <c r="C282" s="305">
        <v>1908.65</v>
      </c>
      <c r="D282" s="306">
        <v>1904.8999999999999</v>
      </c>
      <c r="E282" s="306">
        <v>1887.7999999999997</v>
      </c>
      <c r="F282" s="306">
        <v>1866.9499999999998</v>
      </c>
      <c r="G282" s="306">
        <v>1849.8499999999997</v>
      </c>
      <c r="H282" s="306">
        <v>1925.7499999999998</v>
      </c>
      <c r="I282" s="306">
        <v>1942.8499999999997</v>
      </c>
      <c r="J282" s="306">
        <v>1963.6999999999998</v>
      </c>
      <c r="K282" s="305">
        <v>1922</v>
      </c>
      <c r="L282" s="305">
        <v>1884.05</v>
      </c>
      <c r="M282" s="305">
        <v>49.498289999999997</v>
      </c>
      <c r="N282" s="1"/>
      <c r="O282" s="1"/>
    </row>
    <row r="283" spans="1:15" ht="12.75" customHeight="1">
      <c r="A283" s="30">
        <v>273</v>
      </c>
      <c r="B283" s="315" t="s">
        <v>429</v>
      </c>
      <c r="C283" s="305">
        <v>460.3</v>
      </c>
      <c r="D283" s="306">
        <v>456.86666666666662</v>
      </c>
      <c r="E283" s="306">
        <v>443.83333333333326</v>
      </c>
      <c r="F283" s="306">
        <v>427.36666666666662</v>
      </c>
      <c r="G283" s="306">
        <v>414.33333333333326</v>
      </c>
      <c r="H283" s="306">
        <v>473.33333333333326</v>
      </c>
      <c r="I283" s="306">
        <v>486.36666666666667</v>
      </c>
      <c r="J283" s="306">
        <v>502.83333333333326</v>
      </c>
      <c r="K283" s="305">
        <v>469.9</v>
      </c>
      <c r="L283" s="305">
        <v>440.4</v>
      </c>
      <c r="M283" s="305">
        <v>10.727119999999999</v>
      </c>
      <c r="N283" s="1"/>
      <c r="O283" s="1"/>
    </row>
    <row r="284" spans="1:15" ht="12.75" customHeight="1">
      <c r="A284" s="30">
        <v>274</v>
      </c>
      <c r="B284" s="315" t="s">
        <v>426</v>
      </c>
      <c r="C284" s="305">
        <v>572.75</v>
      </c>
      <c r="D284" s="306">
        <v>571.83333333333337</v>
      </c>
      <c r="E284" s="306">
        <v>560.76666666666677</v>
      </c>
      <c r="F284" s="306">
        <v>548.78333333333342</v>
      </c>
      <c r="G284" s="306">
        <v>537.71666666666681</v>
      </c>
      <c r="H284" s="306">
        <v>583.81666666666672</v>
      </c>
      <c r="I284" s="306">
        <v>594.88333333333333</v>
      </c>
      <c r="J284" s="306">
        <v>606.86666666666667</v>
      </c>
      <c r="K284" s="305">
        <v>582.9</v>
      </c>
      <c r="L284" s="305">
        <v>559.85</v>
      </c>
      <c r="M284" s="305">
        <v>6.62242</v>
      </c>
      <c r="N284" s="1"/>
      <c r="O284" s="1"/>
    </row>
    <row r="285" spans="1:15" ht="12.75" customHeight="1">
      <c r="A285" s="30">
        <v>275</v>
      </c>
      <c r="B285" s="315" t="s">
        <v>430</v>
      </c>
      <c r="C285" s="305">
        <v>222.05</v>
      </c>
      <c r="D285" s="306">
        <v>219.56666666666669</v>
      </c>
      <c r="E285" s="306">
        <v>209.13333333333338</v>
      </c>
      <c r="F285" s="306">
        <v>196.2166666666667</v>
      </c>
      <c r="G285" s="306">
        <v>185.78333333333339</v>
      </c>
      <c r="H285" s="306">
        <v>232.48333333333338</v>
      </c>
      <c r="I285" s="306">
        <v>242.91666666666671</v>
      </c>
      <c r="J285" s="306">
        <v>255.83333333333337</v>
      </c>
      <c r="K285" s="305">
        <v>230</v>
      </c>
      <c r="L285" s="305">
        <v>206.65</v>
      </c>
      <c r="M285" s="305">
        <v>9.4783600000000003</v>
      </c>
      <c r="N285" s="1"/>
      <c r="O285" s="1"/>
    </row>
    <row r="286" spans="1:15" ht="12.75" customHeight="1">
      <c r="A286" s="30">
        <v>276</v>
      </c>
      <c r="B286" s="315" t="s">
        <v>431</v>
      </c>
      <c r="C286" s="305">
        <v>1449.5</v>
      </c>
      <c r="D286" s="306">
        <v>1445.0833333333333</v>
      </c>
      <c r="E286" s="306">
        <v>1427.2166666666665</v>
      </c>
      <c r="F286" s="306">
        <v>1404.9333333333332</v>
      </c>
      <c r="G286" s="306">
        <v>1387.0666666666664</v>
      </c>
      <c r="H286" s="306">
        <v>1467.3666666666666</v>
      </c>
      <c r="I286" s="306">
        <v>1485.2333333333333</v>
      </c>
      <c r="J286" s="306">
        <v>1507.5166666666667</v>
      </c>
      <c r="K286" s="305">
        <v>1462.95</v>
      </c>
      <c r="L286" s="305">
        <v>1422.8</v>
      </c>
      <c r="M286" s="305">
        <v>0.57155999999999996</v>
      </c>
      <c r="N286" s="1"/>
      <c r="O286" s="1"/>
    </row>
    <row r="287" spans="1:15" ht="12.75" customHeight="1">
      <c r="A287" s="30">
        <v>277</v>
      </c>
      <c r="B287" s="315" t="s">
        <v>436</v>
      </c>
      <c r="C287" s="305">
        <v>564.35</v>
      </c>
      <c r="D287" s="306">
        <v>559.4666666666667</v>
      </c>
      <c r="E287" s="306">
        <v>551.98333333333335</v>
      </c>
      <c r="F287" s="306">
        <v>539.61666666666667</v>
      </c>
      <c r="G287" s="306">
        <v>532.13333333333333</v>
      </c>
      <c r="H287" s="306">
        <v>571.83333333333337</v>
      </c>
      <c r="I287" s="306">
        <v>579.31666666666672</v>
      </c>
      <c r="J287" s="306">
        <v>591.68333333333339</v>
      </c>
      <c r="K287" s="305">
        <v>566.95000000000005</v>
      </c>
      <c r="L287" s="305">
        <v>547.1</v>
      </c>
      <c r="M287" s="305">
        <v>0.65049000000000001</v>
      </c>
      <c r="N287" s="1"/>
      <c r="O287" s="1"/>
    </row>
    <row r="288" spans="1:15" ht="12.75" customHeight="1">
      <c r="A288" s="30">
        <v>278</v>
      </c>
      <c r="B288" s="315" t="s">
        <v>142</v>
      </c>
      <c r="C288" s="305">
        <v>74</v>
      </c>
      <c r="D288" s="306">
        <v>72.916666666666671</v>
      </c>
      <c r="E288" s="306">
        <v>71.38333333333334</v>
      </c>
      <c r="F288" s="306">
        <v>68.766666666666666</v>
      </c>
      <c r="G288" s="306">
        <v>67.233333333333334</v>
      </c>
      <c r="H288" s="306">
        <v>75.533333333333346</v>
      </c>
      <c r="I288" s="306">
        <v>77.066666666666677</v>
      </c>
      <c r="J288" s="306">
        <v>79.683333333333351</v>
      </c>
      <c r="K288" s="305">
        <v>74.45</v>
      </c>
      <c r="L288" s="305">
        <v>70.3</v>
      </c>
      <c r="M288" s="305">
        <v>81.450069999999997</v>
      </c>
      <c r="N288" s="1"/>
      <c r="O288" s="1"/>
    </row>
    <row r="289" spans="1:15" ht="12.75" customHeight="1">
      <c r="A289" s="30">
        <v>279</v>
      </c>
      <c r="B289" s="315" t="s">
        <v>143</v>
      </c>
      <c r="C289" s="305">
        <v>2010.2</v>
      </c>
      <c r="D289" s="306">
        <v>1968.5</v>
      </c>
      <c r="E289" s="306">
        <v>1847.25</v>
      </c>
      <c r="F289" s="306">
        <v>1684.3</v>
      </c>
      <c r="G289" s="306">
        <v>1563.05</v>
      </c>
      <c r="H289" s="306">
        <v>2131.4499999999998</v>
      </c>
      <c r="I289" s="306">
        <v>2252.6999999999998</v>
      </c>
      <c r="J289" s="306">
        <v>2415.65</v>
      </c>
      <c r="K289" s="305">
        <v>2089.75</v>
      </c>
      <c r="L289" s="305">
        <v>1805.55</v>
      </c>
      <c r="M289" s="305">
        <v>11.676030000000001</v>
      </c>
      <c r="N289" s="1"/>
      <c r="O289" s="1"/>
    </row>
    <row r="290" spans="1:15" ht="12.75" customHeight="1">
      <c r="A290" s="30">
        <v>280</v>
      </c>
      <c r="B290" s="315" t="s">
        <v>438</v>
      </c>
      <c r="C290" s="305">
        <v>259.55</v>
      </c>
      <c r="D290" s="306">
        <v>260.2166666666667</v>
      </c>
      <c r="E290" s="306">
        <v>251.08333333333337</v>
      </c>
      <c r="F290" s="306">
        <v>242.61666666666667</v>
      </c>
      <c r="G290" s="306">
        <v>233.48333333333335</v>
      </c>
      <c r="H290" s="306">
        <v>268.68333333333339</v>
      </c>
      <c r="I290" s="306">
        <v>277.81666666666672</v>
      </c>
      <c r="J290" s="306">
        <v>286.28333333333342</v>
      </c>
      <c r="K290" s="305">
        <v>269.35000000000002</v>
      </c>
      <c r="L290" s="305">
        <v>251.75</v>
      </c>
      <c r="M290" s="305">
        <v>1.53759</v>
      </c>
      <c r="N290" s="1"/>
      <c r="O290" s="1"/>
    </row>
    <row r="291" spans="1:15" ht="12.75" customHeight="1">
      <c r="A291" s="30">
        <v>281</v>
      </c>
      <c r="B291" s="315" t="s">
        <v>267</v>
      </c>
      <c r="C291" s="305">
        <v>559.70000000000005</v>
      </c>
      <c r="D291" s="306">
        <v>553.2166666666667</v>
      </c>
      <c r="E291" s="306">
        <v>542.63333333333344</v>
      </c>
      <c r="F291" s="306">
        <v>525.56666666666672</v>
      </c>
      <c r="G291" s="306">
        <v>514.98333333333346</v>
      </c>
      <c r="H291" s="306">
        <v>570.28333333333342</v>
      </c>
      <c r="I291" s="306">
        <v>580.86666666666667</v>
      </c>
      <c r="J291" s="306">
        <v>597.93333333333339</v>
      </c>
      <c r="K291" s="305">
        <v>563.79999999999995</v>
      </c>
      <c r="L291" s="305">
        <v>536.15</v>
      </c>
      <c r="M291" s="305">
        <v>14.140510000000001</v>
      </c>
      <c r="N291" s="1"/>
      <c r="O291" s="1"/>
    </row>
    <row r="292" spans="1:15" ht="12.75" customHeight="1">
      <c r="A292" s="30">
        <v>282</v>
      </c>
      <c r="B292" s="315" t="s">
        <v>439</v>
      </c>
      <c r="C292" s="305">
        <v>9125.5499999999993</v>
      </c>
      <c r="D292" s="306">
        <v>9040.1666666666661</v>
      </c>
      <c r="E292" s="306">
        <v>8905.3333333333321</v>
      </c>
      <c r="F292" s="306">
        <v>8685.1166666666668</v>
      </c>
      <c r="G292" s="306">
        <v>8550.2833333333328</v>
      </c>
      <c r="H292" s="306">
        <v>9260.3833333333314</v>
      </c>
      <c r="I292" s="306">
        <v>9395.2166666666635</v>
      </c>
      <c r="J292" s="306">
        <v>9615.4333333333307</v>
      </c>
      <c r="K292" s="305">
        <v>9175</v>
      </c>
      <c r="L292" s="305">
        <v>8819.9500000000007</v>
      </c>
      <c r="M292" s="305">
        <v>5.9240000000000001E-2</v>
      </c>
      <c r="N292" s="1"/>
      <c r="O292" s="1"/>
    </row>
    <row r="293" spans="1:15" ht="12.75" customHeight="1">
      <c r="A293" s="30">
        <v>283</v>
      </c>
      <c r="B293" s="315" t="s">
        <v>440</v>
      </c>
      <c r="C293" s="305">
        <v>59.8</v>
      </c>
      <c r="D293" s="306">
        <v>59.699999999999996</v>
      </c>
      <c r="E293" s="306">
        <v>58.249999999999993</v>
      </c>
      <c r="F293" s="306">
        <v>56.699999999999996</v>
      </c>
      <c r="G293" s="306">
        <v>55.249999999999993</v>
      </c>
      <c r="H293" s="306">
        <v>61.249999999999993</v>
      </c>
      <c r="I293" s="306">
        <v>62.699999999999996</v>
      </c>
      <c r="J293" s="306">
        <v>64.25</v>
      </c>
      <c r="K293" s="305">
        <v>61.15</v>
      </c>
      <c r="L293" s="305">
        <v>58.15</v>
      </c>
      <c r="M293" s="305">
        <v>42.044989999999999</v>
      </c>
      <c r="N293" s="1"/>
      <c r="O293" s="1"/>
    </row>
    <row r="294" spans="1:15" ht="12.75" customHeight="1">
      <c r="A294" s="30">
        <v>284</v>
      </c>
      <c r="B294" s="315" t="s">
        <v>144</v>
      </c>
      <c r="C294" s="305">
        <v>375.6</v>
      </c>
      <c r="D294" s="306">
        <v>373.26666666666671</v>
      </c>
      <c r="E294" s="306">
        <v>368.98333333333341</v>
      </c>
      <c r="F294" s="306">
        <v>362.36666666666667</v>
      </c>
      <c r="G294" s="306">
        <v>358.08333333333337</v>
      </c>
      <c r="H294" s="306">
        <v>379.88333333333344</v>
      </c>
      <c r="I294" s="306">
        <v>384.16666666666674</v>
      </c>
      <c r="J294" s="306">
        <v>390.78333333333347</v>
      </c>
      <c r="K294" s="305">
        <v>377.55</v>
      </c>
      <c r="L294" s="305">
        <v>366.65</v>
      </c>
      <c r="M294" s="305">
        <v>27.91816</v>
      </c>
      <c r="N294" s="1"/>
      <c r="O294" s="1"/>
    </row>
    <row r="295" spans="1:15" ht="12.75" customHeight="1">
      <c r="A295" s="30">
        <v>285</v>
      </c>
      <c r="B295" s="315" t="s">
        <v>441</v>
      </c>
      <c r="C295" s="305">
        <v>2974.2</v>
      </c>
      <c r="D295" s="306">
        <v>2933.4166666666665</v>
      </c>
      <c r="E295" s="306">
        <v>2872.833333333333</v>
      </c>
      <c r="F295" s="306">
        <v>2771.4666666666667</v>
      </c>
      <c r="G295" s="306">
        <v>2710.8833333333332</v>
      </c>
      <c r="H295" s="306">
        <v>3034.7833333333328</v>
      </c>
      <c r="I295" s="306">
        <v>3095.3666666666659</v>
      </c>
      <c r="J295" s="306">
        <v>3196.7333333333327</v>
      </c>
      <c r="K295" s="305">
        <v>2994</v>
      </c>
      <c r="L295" s="305">
        <v>2832.05</v>
      </c>
      <c r="M295" s="305">
        <v>0.56230999999999998</v>
      </c>
      <c r="N295" s="1"/>
      <c r="O295" s="1"/>
    </row>
    <row r="296" spans="1:15" ht="12.75" customHeight="1">
      <c r="A296" s="30">
        <v>286</v>
      </c>
      <c r="B296" s="315" t="s">
        <v>837</v>
      </c>
      <c r="C296" s="305">
        <v>879.1</v>
      </c>
      <c r="D296" s="306">
        <v>859</v>
      </c>
      <c r="E296" s="306">
        <v>834.3</v>
      </c>
      <c r="F296" s="306">
        <v>789.5</v>
      </c>
      <c r="G296" s="306">
        <v>764.8</v>
      </c>
      <c r="H296" s="306">
        <v>903.8</v>
      </c>
      <c r="I296" s="306">
        <v>928.5</v>
      </c>
      <c r="J296" s="306">
        <v>973.3</v>
      </c>
      <c r="K296" s="305">
        <v>883.7</v>
      </c>
      <c r="L296" s="305">
        <v>814.2</v>
      </c>
      <c r="M296" s="305">
        <v>2.8008099999999998</v>
      </c>
      <c r="N296" s="1"/>
      <c r="O296" s="1"/>
    </row>
    <row r="297" spans="1:15" ht="12.75" customHeight="1">
      <c r="A297" s="30">
        <v>287</v>
      </c>
      <c r="B297" s="315" t="s">
        <v>145</v>
      </c>
      <c r="C297" s="305">
        <v>1564.55</v>
      </c>
      <c r="D297" s="306">
        <v>1563.3666666666668</v>
      </c>
      <c r="E297" s="306">
        <v>1537.8333333333335</v>
      </c>
      <c r="F297" s="306">
        <v>1511.1166666666668</v>
      </c>
      <c r="G297" s="306">
        <v>1485.5833333333335</v>
      </c>
      <c r="H297" s="306">
        <v>1590.0833333333335</v>
      </c>
      <c r="I297" s="306">
        <v>1615.6166666666668</v>
      </c>
      <c r="J297" s="306">
        <v>1642.3333333333335</v>
      </c>
      <c r="K297" s="305">
        <v>1588.9</v>
      </c>
      <c r="L297" s="305">
        <v>1536.65</v>
      </c>
      <c r="M297" s="305">
        <v>35.787100000000002</v>
      </c>
      <c r="N297" s="1"/>
      <c r="O297" s="1"/>
    </row>
    <row r="298" spans="1:15" ht="12.75" customHeight="1">
      <c r="A298" s="30">
        <v>288</v>
      </c>
      <c r="B298" s="315" t="s">
        <v>146</v>
      </c>
      <c r="C298" s="305">
        <v>3874.25</v>
      </c>
      <c r="D298" s="306">
        <v>3836.5</v>
      </c>
      <c r="E298" s="306">
        <v>3771.05</v>
      </c>
      <c r="F298" s="306">
        <v>3667.8500000000004</v>
      </c>
      <c r="G298" s="306">
        <v>3602.4000000000005</v>
      </c>
      <c r="H298" s="306">
        <v>3939.7</v>
      </c>
      <c r="I298" s="306">
        <v>4005.1499999999996</v>
      </c>
      <c r="J298" s="306">
        <v>4108.3499999999995</v>
      </c>
      <c r="K298" s="305">
        <v>3901.95</v>
      </c>
      <c r="L298" s="305">
        <v>3733.3</v>
      </c>
      <c r="M298" s="305">
        <v>4.8087</v>
      </c>
      <c r="N298" s="1"/>
      <c r="O298" s="1"/>
    </row>
    <row r="299" spans="1:15" ht="12.75" customHeight="1">
      <c r="A299" s="30">
        <v>289</v>
      </c>
      <c r="B299" s="315" t="s">
        <v>147</v>
      </c>
      <c r="C299" s="305">
        <v>3316.85</v>
      </c>
      <c r="D299" s="306">
        <v>3321.8833333333332</v>
      </c>
      <c r="E299" s="306">
        <v>3245.8666666666663</v>
      </c>
      <c r="F299" s="306">
        <v>3174.8833333333332</v>
      </c>
      <c r="G299" s="306">
        <v>3098.8666666666663</v>
      </c>
      <c r="H299" s="306">
        <v>3392.8666666666663</v>
      </c>
      <c r="I299" s="306">
        <v>3468.8833333333328</v>
      </c>
      <c r="J299" s="306">
        <v>3539.8666666666663</v>
      </c>
      <c r="K299" s="305">
        <v>3397.9</v>
      </c>
      <c r="L299" s="305">
        <v>3250.9</v>
      </c>
      <c r="M299" s="305">
        <v>4.32179</v>
      </c>
      <c r="N299" s="1"/>
      <c r="O299" s="1"/>
    </row>
    <row r="300" spans="1:15" ht="12.75" customHeight="1">
      <c r="A300" s="30">
        <v>290</v>
      </c>
      <c r="B300" s="315" t="s">
        <v>148</v>
      </c>
      <c r="C300" s="305">
        <v>600.5</v>
      </c>
      <c r="D300" s="306">
        <v>596.25</v>
      </c>
      <c r="E300" s="306">
        <v>588.5</v>
      </c>
      <c r="F300" s="306">
        <v>576.5</v>
      </c>
      <c r="G300" s="306">
        <v>568.75</v>
      </c>
      <c r="H300" s="306">
        <v>608.25</v>
      </c>
      <c r="I300" s="306">
        <v>616</v>
      </c>
      <c r="J300" s="306">
        <v>628</v>
      </c>
      <c r="K300" s="305">
        <v>604</v>
      </c>
      <c r="L300" s="305">
        <v>584.25</v>
      </c>
      <c r="M300" s="305">
        <v>9.8254599999999996</v>
      </c>
      <c r="N300" s="1"/>
      <c r="O300" s="1"/>
    </row>
    <row r="301" spans="1:15" ht="12.75" customHeight="1">
      <c r="A301" s="30">
        <v>291</v>
      </c>
      <c r="B301" s="315" t="s">
        <v>442</v>
      </c>
      <c r="C301" s="305">
        <v>2033.1</v>
      </c>
      <c r="D301" s="306">
        <v>2019.1833333333332</v>
      </c>
      <c r="E301" s="306">
        <v>1985.9166666666665</v>
      </c>
      <c r="F301" s="306">
        <v>1938.7333333333333</v>
      </c>
      <c r="G301" s="306">
        <v>1905.4666666666667</v>
      </c>
      <c r="H301" s="306">
        <v>2066.3666666666663</v>
      </c>
      <c r="I301" s="306">
        <v>2099.6333333333332</v>
      </c>
      <c r="J301" s="306">
        <v>2146.8166666666662</v>
      </c>
      <c r="K301" s="305">
        <v>2052.4499999999998</v>
      </c>
      <c r="L301" s="305">
        <v>1972</v>
      </c>
      <c r="M301" s="305">
        <v>0.25852000000000003</v>
      </c>
      <c r="N301" s="1"/>
      <c r="O301" s="1"/>
    </row>
    <row r="302" spans="1:15" ht="12.75" customHeight="1">
      <c r="A302" s="30">
        <v>292</v>
      </c>
      <c r="B302" s="315" t="s">
        <v>838</v>
      </c>
      <c r="C302" s="305">
        <v>339.8</v>
      </c>
      <c r="D302" s="306">
        <v>337.2</v>
      </c>
      <c r="E302" s="306">
        <v>330</v>
      </c>
      <c r="F302" s="306">
        <v>320.2</v>
      </c>
      <c r="G302" s="306">
        <v>313</v>
      </c>
      <c r="H302" s="306">
        <v>347</v>
      </c>
      <c r="I302" s="306">
        <v>354.19999999999993</v>
      </c>
      <c r="J302" s="306">
        <v>364</v>
      </c>
      <c r="K302" s="305">
        <v>344.4</v>
      </c>
      <c r="L302" s="305">
        <v>327.39999999999998</v>
      </c>
      <c r="M302" s="305">
        <v>3.81656</v>
      </c>
      <c r="N302" s="1"/>
      <c r="O302" s="1"/>
    </row>
    <row r="303" spans="1:15" ht="12.75" customHeight="1">
      <c r="A303" s="30">
        <v>293</v>
      </c>
      <c r="B303" s="315" t="s">
        <v>149</v>
      </c>
      <c r="C303" s="305">
        <v>929.8</v>
      </c>
      <c r="D303" s="306">
        <v>926.0333333333333</v>
      </c>
      <c r="E303" s="306">
        <v>918.56666666666661</v>
      </c>
      <c r="F303" s="306">
        <v>907.33333333333326</v>
      </c>
      <c r="G303" s="306">
        <v>899.86666666666656</v>
      </c>
      <c r="H303" s="306">
        <v>937.26666666666665</v>
      </c>
      <c r="I303" s="306">
        <v>944.73333333333335</v>
      </c>
      <c r="J303" s="306">
        <v>955.9666666666667</v>
      </c>
      <c r="K303" s="305">
        <v>933.5</v>
      </c>
      <c r="L303" s="305">
        <v>914.8</v>
      </c>
      <c r="M303" s="305">
        <v>23.848859999999998</v>
      </c>
      <c r="N303" s="1"/>
      <c r="O303" s="1"/>
    </row>
    <row r="304" spans="1:15" ht="12.75" customHeight="1">
      <c r="A304" s="30">
        <v>294</v>
      </c>
      <c r="B304" s="315" t="s">
        <v>150</v>
      </c>
      <c r="C304" s="305">
        <v>173.35</v>
      </c>
      <c r="D304" s="306">
        <v>169.93333333333331</v>
      </c>
      <c r="E304" s="306">
        <v>164.01666666666662</v>
      </c>
      <c r="F304" s="306">
        <v>154.68333333333331</v>
      </c>
      <c r="G304" s="306">
        <v>148.76666666666662</v>
      </c>
      <c r="H304" s="306">
        <v>179.26666666666662</v>
      </c>
      <c r="I304" s="306">
        <v>185.18333333333331</v>
      </c>
      <c r="J304" s="306">
        <v>194.51666666666662</v>
      </c>
      <c r="K304" s="305">
        <v>175.85</v>
      </c>
      <c r="L304" s="305">
        <v>160.6</v>
      </c>
      <c r="M304" s="305">
        <v>50.053109999999997</v>
      </c>
      <c r="N304" s="1"/>
      <c r="O304" s="1"/>
    </row>
    <row r="305" spans="1:15" ht="12.75" customHeight="1">
      <c r="A305" s="30">
        <v>295</v>
      </c>
      <c r="B305" s="315" t="s">
        <v>316</v>
      </c>
      <c r="C305" s="305">
        <v>16.149999999999999</v>
      </c>
      <c r="D305" s="306">
        <v>16.066666666666666</v>
      </c>
      <c r="E305" s="306">
        <v>15.683333333333334</v>
      </c>
      <c r="F305" s="306">
        <v>15.216666666666667</v>
      </c>
      <c r="G305" s="306">
        <v>14.833333333333334</v>
      </c>
      <c r="H305" s="306">
        <v>16.533333333333331</v>
      </c>
      <c r="I305" s="306">
        <v>16.916666666666664</v>
      </c>
      <c r="J305" s="306">
        <v>17.383333333333333</v>
      </c>
      <c r="K305" s="305">
        <v>16.45</v>
      </c>
      <c r="L305" s="305">
        <v>15.6</v>
      </c>
      <c r="M305" s="305">
        <v>36.173479999999998</v>
      </c>
      <c r="N305" s="1"/>
      <c r="O305" s="1"/>
    </row>
    <row r="306" spans="1:15" ht="12.75" customHeight="1">
      <c r="A306" s="30">
        <v>296</v>
      </c>
      <c r="B306" s="315" t="s">
        <v>445</v>
      </c>
      <c r="C306" s="305">
        <v>176.4</v>
      </c>
      <c r="D306" s="306">
        <v>174.20000000000002</v>
      </c>
      <c r="E306" s="306">
        <v>170.70000000000005</v>
      </c>
      <c r="F306" s="306">
        <v>165.00000000000003</v>
      </c>
      <c r="G306" s="306">
        <v>161.50000000000006</v>
      </c>
      <c r="H306" s="306">
        <v>179.90000000000003</v>
      </c>
      <c r="I306" s="306">
        <v>183.39999999999998</v>
      </c>
      <c r="J306" s="306">
        <v>189.10000000000002</v>
      </c>
      <c r="K306" s="305">
        <v>177.7</v>
      </c>
      <c r="L306" s="305">
        <v>168.5</v>
      </c>
      <c r="M306" s="305">
        <v>8.5193600000000007</v>
      </c>
      <c r="N306" s="1"/>
      <c r="O306" s="1"/>
    </row>
    <row r="307" spans="1:15" ht="12.75" customHeight="1">
      <c r="A307" s="30">
        <v>297</v>
      </c>
      <c r="B307" s="315" t="s">
        <v>447</v>
      </c>
      <c r="C307" s="305">
        <v>462.85</v>
      </c>
      <c r="D307" s="306">
        <v>459.5333333333333</v>
      </c>
      <c r="E307" s="306">
        <v>450.11666666666662</v>
      </c>
      <c r="F307" s="306">
        <v>437.38333333333333</v>
      </c>
      <c r="G307" s="306">
        <v>427.96666666666664</v>
      </c>
      <c r="H307" s="306">
        <v>472.26666666666659</v>
      </c>
      <c r="I307" s="306">
        <v>481.68333333333334</v>
      </c>
      <c r="J307" s="306">
        <v>494.41666666666657</v>
      </c>
      <c r="K307" s="305">
        <v>468.95</v>
      </c>
      <c r="L307" s="305">
        <v>446.8</v>
      </c>
      <c r="M307" s="305">
        <v>0.57521999999999995</v>
      </c>
      <c r="N307" s="1"/>
      <c r="O307" s="1"/>
    </row>
    <row r="308" spans="1:15" ht="12.75" customHeight="1">
      <c r="A308" s="30">
        <v>298</v>
      </c>
      <c r="B308" s="315" t="s">
        <v>151</v>
      </c>
      <c r="C308" s="305">
        <v>91.3</v>
      </c>
      <c r="D308" s="306">
        <v>89.766666666666652</v>
      </c>
      <c r="E308" s="306">
        <v>87.683333333333309</v>
      </c>
      <c r="F308" s="306">
        <v>84.066666666666663</v>
      </c>
      <c r="G308" s="306">
        <v>81.98333333333332</v>
      </c>
      <c r="H308" s="306">
        <v>93.383333333333297</v>
      </c>
      <c r="I308" s="306">
        <v>95.46666666666664</v>
      </c>
      <c r="J308" s="306">
        <v>99.083333333333286</v>
      </c>
      <c r="K308" s="305">
        <v>91.85</v>
      </c>
      <c r="L308" s="305">
        <v>86.15</v>
      </c>
      <c r="M308" s="305">
        <v>71.835750000000004</v>
      </c>
      <c r="N308" s="1"/>
      <c r="O308" s="1"/>
    </row>
    <row r="309" spans="1:15" ht="12.75" customHeight="1">
      <c r="A309" s="30">
        <v>299</v>
      </c>
      <c r="B309" s="315" t="s">
        <v>152</v>
      </c>
      <c r="C309" s="305">
        <v>530.15</v>
      </c>
      <c r="D309" s="306">
        <v>526.43333333333339</v>
      </c>
      <c r="E309" s="306">
        <v>520.11666666666679</v>
      </c>
      <c r="F309" s="306">
        <v>510.08333333333337</v>
      </c>
      <c r="G309" s="306">
        <v>503.76666666666677</v>
      </c>
      <c r="H309" s="306">
        <v>536.46666666666681</v>
      </c>
      <c r="I309" s="306">
        <v>542.78333333333342</v>
      </c>
      <c r="J309" s="306">
        <v>552.81666666666683</v>
      </c>
      <c r="K309" s="305">
        <v>532.75</v>
      </c>
      <c r="L309" s="305">
        <v>516.4</v>
      </c>
      <c r="M309" s="305">
        <v>17.532810000000001</v>
      </c>
      <c r="N309" s="1"/>
      <c r="O309" s="1"/>
    </row>
    <row r="310" spans="1:15" ht="12.75" customHeight="1">
      <c r="A310" s="30">
        <v>300</v>
      </c>
      <c r="B310" s="315" t="s">
        <v>153</v>
      </c>
      <c r="C310" s="305">
        <v>7805</v>
      </c>
      <c r="D310" s="306">
        <v>7754.9833333333336</v>
      </c>
      <c r="E310" s="306">
        <v>7670.0166666666673</v>
      </c>
      <c r="F310" s="306">
        <v>7535.0333333333338</v>
      </c>
      <c r="G310" s="306">
        <v>7450.0666666666675</v>
      </c>
      <c r="H310" s="306">
        <v>7889.9666666666672</v>
      </c>
      <c r="I310" s="306">
        <v>7974.9333333333343</v>
      </c>
      <c r="J310" s="306">
        <v>8109.916666666667</v>
      </c>
      <c r="K310" s="305">
        <v>7839.95</v>
      </c>
      <c r="L310" s="305">
        <v>7620</v>
      </c>
      <c r="M310" s="305">
        <v>4.7679900000000002</v>
      </c>
      <c r="N310" s="1"/>
      <c r="O310" s="1"/>
    </row>
    <row r="311" spans="1:15" ht="12.75" customHeight="1">
      <c r="A311" s="30">
        <v>301</v>
      </c>
      <c r="B311" s="315" t="s">
        <v>839</v>
      </c>
      <c r="C311" s="305">
        <v>2410.75</v>
      </c>
      <c r="D311" s="306">
        <v>2403.5833333333335</v>
      </c>
      <c r="E311" s="306">
        <v>2363.166666666667</v>
      </c>
      <c r="F311" s="306">
        <v>2315.5833333333335</v>
      </c>
      <c r="G311" s="306">
        <v>2275.166666666667</v>
      </c>
      <c r="H311" s="306">
        <v>2451.166666666667</v>
      </c>
      <c r="I311" s="306">
        <v>2491.5833333333339</v>
      </c>
      <c r="J311" s="306">
        <v>2539.166666666667</v>
      </c>
      <c r="K311" s="305">
        <v>2444</v>
      </c>
      <c r="L311" s="305">
        <v>2356</v>
      </c>
      <c r="M311" s="305">
        <v>0.64627999999999997</v>
      </c>
      <c r="N311" s="1"/>
      <c r="O311" s="1"/>
    </row>
    <row r="312" spans="1:15" ht="12.75" customHeight="1">
      <c r="A312" s="30">
        <v>302</v>
      </c>
      <c r="B312" s="315" t="s">
        <v>449</v>
      </c>
      <c r="C312" s="305">
        <v>365.6</v>
      </c>
      <c r="D312" s="306">
        <v>362.09999999999997</v>
      </c>
      <c r="E312" s="306">
        <v>354.49999999999994</v>
      </c>
      <c r="F312" s="306">
        <v>343.4</v>
      </c>
      <c r="G312" s="306">
        <v>335.79999999999995</v>
      </c>
      <c r="H312" s="306">
        <v>373.19999999999993</v>
      </c>
      <c r="I312" s="306">
        <v>380.79999999999995</v>
      </c>
      <c r="J312" s="306">
        <v>391.89999999999992</v>
      </c>
      <c r="K312" s="305">
        <v>369.7</v>
      </c>
      <c r="L312" s="305">
        <v>351</v>
      </c>
      <c r="M312" s="305">
        <v>3.6364000000000001</v>
      </c>
      <c r="N312" s="1"/>
      <c r="O312" s="1"/>
    </row>
    <row r="313" spans="1:15" ht="12.75" customHeight="1">
      <c r="A313" s="30">
        <v>303</v>
      </c>
      <c r="B313" s="315" t="s">
        <v>450</v>
      </c>
      <c r="C313" s="305">
        <v>287.10000000000002</v>
      </c>
      <c r="D313" s="306">
        <v>282.14999999999998</v>
      </c>
      <c r="E313" s="306">
        <v>274.34999999999997</v>
      </c>
      <c r="F313" s="306">
        <v>261.59999999999997</v>
      </c>
      <c r="G313" s="306">
        <v>253.79999999999995</v>
      </c>
      <c r="H313" s="306">
        <v>294.89999999999998</v>
      </c>
      <c r="I313" s="306">
        <v>302.69999999999993</v>
      </c>
      <c r="J313" s="306">
        <v>315.45</v>
      </c>
      <c r="K313" s="305">
        <v>289.95</v>
      </c>
      <c r="L313" s="305">
        <v>269.39999999999998</v>
      </c>
      <c r="M313" s="305">
        <v>4.0862800000000004</v>
      </c>
      <c r="N313" s="1"/>
      <c r="O313" s="1"/>
    </row>
    <row r="314" spans="1:15" ht="12.75" customHeight="1">
      <c r="A314" s="30">
        <v>304</v>
      </c>
      <c r="B314" s="315" t="s">
        <v>154</v>
      </c>
      <c r="C314" s="305">
        <v>757.4</v>
      </c>
      <c r="D314" s="306">
        <v>750.4</v>
      </c>
      <c r="E314" s="306">
        <v>735.8</v>
      </c>
      <c r="F314" s="306">
        <v>714.19999999999993</v>
      </c>
      <c r="G314" s="306">
        <v>699.59999999999991</v>
      </c>
      <c r="H314" s="306">
        <v>772</v>
      </c>
      <c r="I314" s="306">
        <v>786.60000000000014</v>
      </c>
      <c r="J314" s="306">
        <v>808.2</v>
      </c>
      <c r="K314" s="305">
        <v>765</v>
      </c>
      <c r="L314" s="305">
        <v>728.8</v>
      </c>
      <c r="M314" s="305">
        <v>16.650040000000001</v>
      </c>
      <c r="N314" s="1"/>
      <c r="O314" s="1"/>
    </row>
    <row r="315" spans="1:15" ht="12.75" customHeight="1">
      <c r="A315" s="30">
        <v>305</v>
      </c>
      <c r="B315" s="315" t="s">
        <v>455</v>
      </c>
      <c r="C315" s="305">
        <v>1261.1500000000001</v>
      </c>
      <c r="D315" s="306">
        <v>1249.1500000000001</v>
      </c>
      <c r="E315" s="306">
        <v>1222.3500000000001</v>
      </c>
      <c r="F315" s="306">
        <v>1183.55</v>
      </c>
      <c r="G315" s="306">
        <v>1156.75</v>
      </c>
      <c r="H315" s="306">
        <v>1287.9500000000003</v>
      </c>
      <c r="I315" s="306">
        <v>1314.7500000000005</v>
      </c>
      <c r="J315" s="306">
        <v>1353.5500000000004</v>
      </c>
      <c r="K315" s="305">
        <v>1275.95</v>
      </c>
      <c r="L315" s="305">
        <v>1210.3499999999999</v>
      </c>
      <c r="M315" s="305">
        <v>3.6274999999999999</v>
      </c>
      <c r="N315" s="1"/>
      <c r="O315" s="1"/>
    </row>
    <row r="316" spans="1:15" ht="12.75" customHeight="1">
      <c r="A316" s="30">
        <v>306</v>
      </c>
      <c r="B316" s="315" t="s">
        <v>155</v>
      </c>
      <c r="C316" s="305">
        <v>1616.85</v>
      </c>
      <c r="D316" s="306">
        <v>1596.7833333333335</v>
      </c>
      <c r="E316" s="306">
        <v>1528.8166666666671</v>
      </c>
      <c r="F316" s="306">
        <v>1440.7833333333335</v>
      </c>
      <c r="G316" s="306">
        <v>1372.8166666666671</v>
      </c>
      <c r="H316" s="306">
        <v>1684.8166666666671</v>
      </c>
      <c r="I316" s="306">
        <v>1752.7833333333338</v>
      </c>
      <c r="J316" s="306">
        <v>1840.8166666666671</v>
      </c>
      <c r="K316" s="305">
        <v>1664.75</v>
      </c>
      <c r="L316" s="305">
        <v>1508.75</v>
      </c>
      <c r="M316" s="305">
        <v>9.6441499999999998</v>
      </c>
      <c r="N316" s="1"/>
      <c r="O316" s="1"/>
    </row>
    <row r="317" spans="1:15" ht="12.75" customHeight="1">
      <c r="A317" s="30">
        <v>307</v>
      </c>
      <c r="B317" s="315" t="s">
        <v>156</v>
      </c>
      <c r="C317" s="305">
        <v>768.4</v>
      </c>
      <c r="D317" s="306">
        <v>758.26666666666677</v>
      </c>
      <c r="E317" s="306">
        <v>742.13333333333355</v>
      </c>
      <c r="F317" s="306">
        <v>715.86666666666679</v>
      </c>
      <c r="G317" s="306">
        <v>699.73333333333358</v>
      </c>
      <c r="H317" s="306">
        <v>784.53333333333353</v>
      </c>
      <c r="I317" s="306">
        <v>800.66666666666674</v>
      </c>
      <c r="J317" s="306">
        <v>826.93333333333351</v>
      </c>
      <c r="K317" s="305">
        <v>774.4</v>
      </c>
      <c r="L317" s="305">
        <v>732</v>
      </c>
      <c r="M317" s="305">
        <v>7.1011800000000003</v>
      </c>
      <c r="N317" s="1"/>
      <c r="O317" s="1"/>
    </row>
    <row r="318" spans="1:15" ht="12.75" customHeight="1">
      <c r="A318" s="30">
        <v>308</v>
      </c>
      <c r="B318" s="315" t="s">
        <v>157</v>
      </c>
      <c r="C318" s="305">
        <v>742.85</v>
      </c>
      <c r="D318" s="306">
        <v>733.41666666666663</v>
      </c>
      <c r="E318" s="306">
        <v>721.83333333333326</v>
      </c>
      <c r="F318" s="306">
        <v>700.81666666666661</v>
      </c>
      <c r="G318" s="306">
        <v>689.23333333333323</v>
      </c>
      <c r="H318" s="306">
        <v>754.43333333333328</v>
      </c>
      <c r="I318" s="306">
        <v>766.01666666666654</v>
      </c>
      <c r="J318" s="306">
        <v>787.0333333333333</v>
      </c>
      <c r="K318" s="305">
        <v>745</v>
      </c>
      <c r="L318" s="305">
        <v>712.4</v>
      </c>
      <c r="M318" s="305">
        <v>2.4126400000000001</v>
      </c>
      <c r="N318" s="1"/>
      <c r="O318" s="1"/>
    </row>
    <row r="319" spans="1:15" ht="12.75" customHeight="1">
      <c r="A319" s="30">
        <v>309</v>
      </c>
      <c r="B319" s="315" t="s">
        <v>446</v>
      </c>
      <c r="C319" s="305">
        <v>229.8</v>
      </c>
      <c r="D319" s="306">
        <v>227.95000000000002</v>
      </c>
      <c r="E319" s="306">
        <v>223.90000000000003</v>
      </c>
      <c r="F319" s="306">
        <v>218.00000000000003</v>
      </c>
      <c r="G319" s="306">
        <v>213.95000000000005</v>
      </c>
      <c r="H319" s="306">
        <v>233.85000000000002</v>
      </c>
      <c r="I319" s="306">
        <v>237.90000000000003</v>
      </c>
      <c r="J319" s="306">
        <v>243.8</v>
      </c>
      <c r="K319" s="305">
        <v>232</v>
      </c>
      <c r="L319" s="305">
        <v>222.05</v>
      </c>
      <c r="M319" s="305">
        <v>4.0905300000000002</v>
      </c>
      <c r="N319" s="1"/>
      <c r="O319" s="1"/>
    </row>
    <row r="320" spans="1:15" ht="12.75" customHeight="1">
      <c r="A320" s="30">
        <v>310</v>
      </c>
      <c r="B320" s="315" t="s">
        <v>453</v>
      </c>
      <c r="C320" s="305">
        <v>167.05</v>
      </c>
      <c r="D320" s="306">
        <v>165.98333333333332</v>
      </c>
      <c r="E320" s="306">
        <v>163.26666666666665</v>
      </c>
      <c r="F320" s="306">
        <v>159.48333333333332</v>
      </c>
      <c r="G320" s="306">
        <v>156.76666666666665</v>
      </c>
      <c r="H320" s="306">
        <v>169.76666666666665</v>
      </c>
      <c r="I320" s="306">
        <v>172.48333333333329</v>
      </c>
      <c r="J320" s="306">
        <v>176.26666666666665</v>
      </c>
      <c r="K320" s="305">
        <v>168.7</v>
      </c>
      <c r="L320" s="305">
        <v>162.19999999999999</v>
      </c>
      <c r="M320" s="305">
        <v>1.33257</v>
      </c>
      <c r="N320" s="1"/>
      <c r="O320" s="1"/>
    </row>
    <row r="321" spans="1:15" ht="12.75" customHeight="1">
      <c r="A321" s="30">
        <v>311</v>
      </c>
      <c r="B321" s="315" t="s">
        <v>451</v>
      </c>
      <c r="C321" s="305">
        <v>199</v>
      </c>
      <c r="D321" s="306">
        <v>198.38333333333333</v>
      </c>
      <c r="E321" s="306">
        <v>193.21666666666664</v>
      </c>
      <c r="F321" s="306">
        <v>187.43333333333331</v>
      </c>
      <c r="G321" s="306">
        <v>182.26666666666662</v>
      </c>
      <c r="H321" s="306">
        <v>204.16666666666666</v>
      </c>
      <c r="I321" s="306">
        <v>209.33333333333334</v>
      </c>
      <c r="J321" s="306">
        <v>215.11666666666667</v>
      </c>
      <c r="K321" s="305">
        <v>203.55</v>
      </c>
      <c r="L321" s="305">
        <v>192.6</v>
      </c>
      <c r="M321" s="305">
        <v>6.9154999999999998</v>
      </c>
      <c r="N321" s="1"/>
      <c r="O321" s="1"/>
    </row>
    <row r="322" spans="1:15" ht="12.75" customHeight="1">
      <c r="A322" s="30">
        <v>312</v>
      </c>
      <c r="B322" s="315" t="s">
        <v>452</v>
      </c>
      <c r="C322" s="305">
        <v>892.45</v>
      </c>
      <c r="D322" s="306">
        <v>882.73333333333346</v>
      </c>
      <c r="E322" s="306">
        <v>866.1166666666669</v>
      </c>
      <c r="F322" s="306">
        <v>839.78333333333342</v>
      </c>
      <c r="G322" s="306">
        <v>823.16666666666686</v>
      </c>
      <c r="H322" s="306">
        <v>909.06666666666695</v>
      </c>
      <c r="I322" s="306">
        <v>925.68333333333351</v>
      </c>
      <c r="J322" s="306">
        <v>952.01666666666699</v>
      </c>
      <c r="K322" s="305">
        <v>899.35</v>
      </c>
      <c r="L322" s="305">
        <v>856.4</v>
      </c>
      <c r="M322" s="305">
        <v>5.3326200000000004</v>
      </c>
      <c r="N322" s="1"/>
      <c r="O322" s="1"/>
    </row>
    <row r="323" spans="1:15" ht="12.75" customHeight="1">
      <c r="A323" s="30">
        <v>313</v>
      </c>
      <c r="B323" s="315" t="s">
        <v>158</v>
      </c>
      <c r="C323" s="305">
        <v>2748.6</v>
      </c>
      <c r="D323" s="306">
        <v>2724.2666666666669</v>
      </c>
      <c r="E323" s="306">
        <v>2673.5333333333338</v>
      </c>
      <c r="F323" s="306">
        <v>2598.4666666666667</v>
      </c>
      <c r="G323" s="306">
        <v>2547.7333333333336</v>
      </c>
      <c r="H323" s="306">
        <v>2799.3333333333339</v>
      </c>
      <c r="I323" s="306">
        <v>2850.0666666666666</v>
      </c>
      <c r="J323" s="306">
        <v>2925.1333333333341</v>
      </c>
      <c r="K323" s="305">
        <v>2775</v>
      </c>
      <c r="L323" s="305">
        <v>2649.2</v>
      </c>
      <c r="M323" s="305">
        <v>8.4693100000000001</v>
      </c>
      <c r="N323" s="1"/>
      <c r="O323" s="1"/>
    </row>
    <row r="324" spans="1:15" ht="12.75" customHeight="1">
      <c r="A324" s="30">
        <v>314</v>
      </c>
      <c r="B324" s="315" t="s">
        <v>443</v>
      </c>
      <c r="C324" s="305">
        <v>39.1</v>
      </c>
      <c r="D324" s="306">
        <v>38.516666666666673</v>
      </c>
      <c r="E324" s="306">
        <v>37.583333333333343</v>
      </c>
      <c r="F324" s="306">
        <v>36.06666666666667</v>
      </c>
      <c r="G324" s="306">
        <v>35.13333333333334</v>
      </c>
      <c r="H324" s="306">
        <v>40.033333333333346</v>
      </c>
      <c r="I324" s="306">
        <v>40.966666666666669</v>
      </c>
      <c r="J324" s="306">
        <v>42.483333333333348</v>
      </c>
      <c r="K324" s="305">
        <v>39.450000000000003</v>
      </c>
      <c r="L324" s="305">
        <v>37</v>
      </c>
      <c r="M324" s="305">
        <v>12.08666</v>
      </c>
      <c r="N324" s="1"/>
      <c r="O324" s="1"/>
    </row>
    <row r="325" spans="1:15" ht="12.75" customHeight="1">
      <c r="A325" s="30">
        <v>315</v>
      </c>
      <c r="B325" s="315" t="s">
        <v>444</v>
      </c>
      <c r="C325" s="305">
        <v>159.05000000000001</v>
      </c>
      <c r="D325" s="306">
        <v>159.30000000000001</v>
      </c>
      <c r="E325" s="306">
        <v>156.20000000000002</v>
      </c>
      <c r="F325" s="306">
        <v>153.35</v>
      </c>
      <c r="G325" s="306">
        <v>150.25</v>
      </c>
      <c r="H325" s="306">
        <v>162.15000000000003</v>
      </c>
      <c r="I325" s="306">
        <v>165.25000000000006</v>
      </c>
      <c r="J325" s="306">
        <v>168.10000000000005</v>
      </c>
      <c r="K325" s="305">
        <v>162.4</v>
      </c>
      <c r="L325" s="305">
        <v>156.44999999999999</v>
      </c>
      <c r="M325" s="305">
        <v>3.4142100000000002</v>
      </c>
      <c r="N325" s="1"/>
      <c r="O325" s="1"/>
    </row>
    <row r="326" spans="1:15" ht="12.75" customHeight="1">
      <c r="A326" s="30">
        <v>316</v>
      </c>
      <c r="B326" s="315" t="s">
        <v>454</v>
      </c>
      <c r="C326" s="305">
        <v>789.4</v>
      </c>
      <c r="D326" s="306">
        <v>780.48333333333323</v>
      </c>
      <c r="E326" s="306">
        <v>764.96666666666647</v>
      </c>
      <c r="F326" s="306">
        <v>740.53333333333319</v>
      </c>
      <c r="G326" s="306">
        <v>725.01666666666642</v>
      </c>
      <c r="H326" s="306">
        <v>804.91666666666652</v>
      </c>
      <c r="I326" s="306">
        <v>820.43333333333317</v>
      </c>
      <c r="J326" s="306">
        <v>844.86666666666656</v>
      </c>
      <c r="K326" s="305">
        <v>796</v>
      </c>
      <c r="L326" s="305">
        <v>756.05</v>
      </c>
      <c r="M326" s="305">
        <v>2.0031500000000002</v>
      </c>
      <c r="N326" s="1"/>
      <c r="O326" s="1"/>
    </row>
    <row r="327" spans="1:15" ht="12.75" customHeight="1">
      <c r="A327" s="30">
        <v>317</v>
      </c>
      <c r="B327" s="315" t="s">
        <v>160</v>
      </c>
      <c r="C327" s="305">
        <v>2399.0500000000002</v>
      </c>
      <c r="D327" s="306">
        <v>2376.25</v>
      </c>
      <c r="E327" s="306">
        <v>2342.5</v>
      </c>
      <c r="F327" s="306">
        <v>2285.9499999999998</v>
      </c>
      <c r="G327" s="306">
        <v>2252.1999999999998</v>
      </c>
      <c r="H327" s="306">
        <v>2432.8000000000002</v>
      </c>
      <c r="I327" s="306">
        <v>2466.5500000000002</v>
      </c>
      <c r="J327" s="306">
        <v>2523.1000000000004</v>
      </c>
      <c r="K327" s="305">
        <v>2410</v>
      </c>
      <c r="L327" s="305">
        <v>2319.6999999999998</v>
      </c>
      <c r="M327" s="305">
        <v>4.7935499999999998</v>
      </c>
      <c r="N327" s="1"/>
      <c r="O327" s="1"/>
    </row>
    <row r="328" spans="1:15" ht="12.75" customHeight="1">
      <c r="A328" s="30">
        <v>318</v>
      </c>
      <c r="B328" s="315" t="s">
        <v>161</v>
      </c>
      <c r="C328" s="305">
        <v>75060.95</v>
      </c>
      <c r="D328" s="306">
        <v>74586.983333333337</v>
      </c>
      <c r="E328" s="306">
        <v>73873.966666666674</v>
      </c>
      <c r="F328" s="306">
        <v>72686.983333333337</v>
      </c>
      <c r="G328" s="306">
        <v>71973.966666666674</v>
      </c>
      <c r="H328" s="306">
        <v>75773.966666666674</v>
      </c>
      <c r="I328" s="306">
        <v>76486.983333333337</v>
      </c>
      <c r="J328" s="306">
        <v>77673.966666666674</v>
      </c>
      <c r="K328" s="305">
        <v>75300</v>
      </c>
      <c r="L328" s="305">
        <v>73400</v>
      </c>
      <c r="M328" s="305">
        <v>9.2789999999999997E-2</v>
      </c>
      <c r="N328" s="1"/>
      <c r="O328" s="1"/>
    </row>
    <row r="329" spans="1:15" ht="12.75" customHeight="1">
      <c r="A329" s="30">
        <v>319</v>
      </c>
      <c r="B329" s="315" t="s">
        <v>448</v>
      </c>
      <c r="C329" s="305">
        <v>83.5</v>
      </c>
      <c r="D329" s="306">
        <v>80.900000000000006</v>
      </c>
      <c r="E329" s="306">
        <v>78.250000000000014</v>
      </c>
      <c r="F329" s="306">
        <v>73.000000000000014</v>
      </c>
      <c r="G329" s="306">
        <v>70.350000000000023</v>
      </c>
      <c r="H329" s="306">
        <v>86.15</v>
      </c>
      <c r="I329" s="306">
        <v>88.799999999999983</v>
      </c>
      <c r="J329" s="306">
        <v>94.05</v>
      </c>
      <c r="K329" s="305">
        <v>83.55</v>
      </c>
      <c r="L329" s="305">
        <v>75.650000000000006</v>
      </c>
      <c r="M329" s="305">
        <v>198.02870999999999</v>
      </c>
      <c r="N329" s="1"/>
      <c r="O329" s="1"/>
    </row>
    <row r="330" spans="1:15" ht="12.75" customHeight="1">
      <c r="A330" s="30">
        <v>320</v>
      </c>
      <c r="B330" s="315" t="s">
        <v>162</v>
      </c>
      <c r="C330" s="305">
        <v>1137.25</v>
      </c>
      <c r="D330" s="306">
        <v>1131.75</v>
      </c>
      <c r="E330" s="306">
        <v>1115.5</v>
      </c>
      <c r="F330" s="306">
        <v>1093.75</v>
      </c>
      <c r="G330" s="306">
        <v>1077.5</v>
      </c>
      <c r="H330" s="306">
        <v>1153.5</v>
      </c>
      <c r="I330" s="306">
        <v>1169.75</v>
      </c>
      <c r="J330" s="306">
        <v>1191.5</v>
      </c>
      <c r="K330" s="305">
        <v>1148</v>
      </c>
      <c r="L330" s="305">
        <v>1110</v>
      </c>
      <c r="M330" s="305">
        <v>5.17117</v>
      </c>
      <c r="N330" s="1"/>
      <c r="O330" s="1"/>
    </row>
    <row r="331" spans="1:15" ht="12.75" customHeight="1">
      <c r="A331" s="30">
        <v>321</v>
      </c>
      <c r="B331" s="315" t="s">
        <v>163</v>
      </c>
      <c r="C331" s="305">
        <v>271.8</v>
      </c>
      <c r="D331" s="306">
        <v>269.33333333333331</v>
      </c>
      <c r="E331" s="306">
        <v>265.76666666666665</v>
      </c>
      <c r="F331" s="306">
        <v>259.73333333333335</v>
      </c>
      <c r="G331" s="306">
        <v>256.16666666666669</v>
      </c>
      <c r="H331" s="306">
        <v>275.36666666666662</v>
      </c>
      <c r="I331" s="306">
        <v>278.93333333333334</v>
      </c>
      <c r="J331" s="306">
        <v>284.96666666666658</v>
      </c>
      <c r="K331" s="305">
        <v>272.89999999999998</v>
      </c>
      <c r="L331" s="305">
        <v>263.3</v>
      </c>
      <c r="M331" s="305">
        <v>6.2393000000000001</v>
      </c>
      <c r="N331" s="1"/>
      <c r="O331" s="1"/>
    </row>
    <row r="332" spans="1:15" ht="12.75" customHeight="1">
      <c r="A332" s="30">
        <v>322</v>
      </c>
      <c r="B332" s="315" t="s">
        <v>268</v>
      </c>
      <c r="C332" s="305">
        <v>673.9</v>
      </c>
      <c r="D332" s="306">
        <v>672.61666666666667</v>
      </c>
      <c r="E332" s="306">
        <v>665.23333333333335</v>
      </c>
      <c r="F332" s="306">
        <v>656.56666666666672</v>
      </c>
      <c r="G332" s="306">
        <v>649.18333333333339</v>
      </c>
      <c r="H332" s="306">
        <v>681.2833333333333</v>
      </c>
      <c r="I332" s="306">
        <v>688.66666666666674</v>
      </c>
      <c r="J332" s="306">
        <v>697.33333333333326</v>
      </c>
      <c r="K332" s="305">
        <v>680</v>
      </c>
      <c r="L332" s="305">
        <v>663.95</v>
      </c>
      <c r="M332" s="305">
        <v>3.22106</v>
      </c>
      <c r="N332" s="1"/>
      <c r="O332" s="1"/>
    </row>
    <row r="333" spans="1:15" ht="12.75" customHeight="1">
      <c r="A333" s="30">
        <v>323</v>
      </c>
      <c r="B333" s="315" t="s">
        <v>164</v>
      </c>
      <c r="C333" s="305">
        <v>93.05</v>
      </c>
      <c r="D333" s="306">
        <v>93.066666666666677</v>
      </c>
      <c r="E333" s="306">
        <v>90.133333333333354</v>
      </c>
      <c r="F333" s="306">
        <v>87.216666666666683</v>
      </c>
      <c r="G333" s="306">
        <v>84.28333333333336</v>
      </c>
      <c r="H333" s="306">
        <v>95.983333333333348</v>
      </c>
      <c r="I333" s="306">
        <v>98.916666666666657</v>
      </c>
      <c r="J333" s="306">
        <v>101.83333333333334</v>
      </c>
      <c r="K333" s="305">
        <v>96</v>
      </c>
      <c r="L333" s="305">
        <v>90.15</v>
      </c>
      <c r="M333" s="305">
        <v>225.78722999999999</v>
      </c>
      <c r="N333" s="1"/>
      <c r="O333" s="1"/>
    </row>
    <row r="334" spans="1:15" ht="12.75" customHeight="1">
      <c r="A334" s="30">
        <v>324</v>
      </c>
      <c r="B334" s="315" t="s">
        <v>165</v>
      </c>
      <c r="C334" s="305">
        <v>3549.7</v>
      </c>
      <c r="D334" s="306">
        <v>3477.15</v>
      </c>
      <c r="E334" s="306">
        <v>3385.55</v>
      </c>
      <c r="F334" s="306">
        <v>3221.4</v>
      </c>
      <c r="G334" s="306">
        <v>3129.8</v>
      </c>
      <c r="H334" s="306">
        <v>3641.3</v>
      </c>
      <c r="I334" s="306">
        <v>3732.8999999999996</v>
      </c>
      <c r="J334" s="306">
        <v>3897.05</v>
      </c>
      <c r="K334" s="305">
        <v>3568.75</v>
      </c>
      <c r="L334" s="305">
        <v>3313</v>
      </c>
      <c r="M334" s="305">
        <v>5.8382199999999997</v>
      </c>
      <c r="N334" s="1"/>
      <c r="O334" s="1"/>
    </row>
    <row r="335" spans="1:15" ht="12.75" customHeight="1">
      <c r="A335" s="30">
        <v>325</v>
      </c>
      <c r="B335" s="315" t="s">
        <v>166</v>
      </c>
      <c r="C335" s="305">
        <v>3605.8</v>
      </c>
      <c r="D335" s="306">
        <v>3568.5666666666671</v>
      </c>
      <c r="E335" s="306">
        <v>3470.0833333333339</v>
      </c>
      <c r="F335" s="306">
        <v>3334.3666666666668</v>
      </c>
      <c r="G335" s="306">
        <v>3235.8833333333337</v>
      </c>
      <c r="H335" s="306">
        <v>3704.2833333333342</v>
      </c>
      <c r="I335" s="306">
        <v>3802.7666666666669</v>
      </c>
      <c r="J335" s="306">
        <v>3938.4833333333345</v>
      </c>
      <c r="K335" s="305">
        <v>3667.05</v>
      </c>
      <c r="L335" s="305">
        <v>3432.85</v>
      </c>
      <c r="M335" s="305">
        <v>2.1524800000000002</v>
      </c>
      <c r="N335" s="1"/>
      <c r="O335" s="1"/>
    </row>
    <row r="336" spans="1:15" ht="12.75" customHeight="1">
      <c r="A336" s="30">
        <v>326</v>
      </c>
      <c r="B336" s="315" t="s">
        <v>840</v>
      </c>
      <c r="C336" s="305">
        <v>1178.5999999999999</v>
      </c>
      <c r="D336" s="306">
        <v>1161.0833333333333</v>
      </c>
      <c r="E336" s="306">
        <v>1126.2166666666665</v>
      </c>
      <c r="F336" s="306">
        <v>1073.8333333333333</v>
      </c>
      <c r="G336" s="306">
        <v>1038.9666666666665</v>
      </c>
      <c r="H336" s="306">
        <v>1213.4666666666665</v>
      </c>
      <c r="I336" s="306">
        <v>1248.3333333333333</v>
      </c>
      <c r="J336" s="306">
        <v>1300.7166666666665</v>
      </c>
      <c r="K336" s="305">
        <v>1195.95</v>
      </c>
      <c r="L336" s="305">
        <v>1108.7</v>
      </c>
      <c r="M336" s="305">
        <v>1.36907</v>
      </c>
      <c r="N336" s="1"/>
      <c r="O336" s="1"/>
    </row>
    <row r="337" spans="1:15" ht="12.75" customHeight="1">
      <c r="A337" s="30">
        <v>327</v>
      </c>
      <c r="B337" s="315" t="s">
        <v>456</v>
      </c>
      <c r="C337" s="305">
        <v>32.1</v>
      </c>
      <c r="D337" s="306">
        <v>31.966666666666669</v>
      </c>
      <c r="E337" s="306">
        <v>30.88333333333334</v>
      </c>
      <c r="F337" s="306">
        <v>29.666666666666671</v>
      </c>
      <c r="G337" s="306">
        <v>28.583333333333343</v>
      </c>
      <c r="H337" s="306">
        <v>33.183333333333337</v>
      </c>
      <c r="I337" s="306">
        <v>34.266666666666666</v>
      </c>
      <c r="J337" s="306">
        <v>35.483333333333334</v>
      </c>
      <c r="K337" s="305">
        <v>33.049999999999997</v>
      </c>
      <c r="L337" s="305">
        <v>30.75</v>
      </c>
      <c r="M337" s="305">
        <v>58.818280000000001</v>
      </c>
      <c r="N337" s="1"/>
      <c r="O337" s="1"/>
    </row>
    <row r="338" spans="1:15" ht="12.75" customHeight="1">
      <c r="A338" s="30">
        <v>328</v>
      </c>
      <c r="B338" s="315" t="s">
        <v>457</v>
      </c>
      <c r="C338" s="305">
        <v>61.35</v>
      </c>
      <c r="D338" s="306">
        <v>60.616666666666667</v>
      </c>
      <c r="E338" s="306">
        <v>59.483333333333334</v>
      </c>
      <c r="F338" s="306">
        <v>57.616666666666667</v>
      </c>
      <c r="G338" s="306">
        <v>56.483333333333334</v>
      </c>
      <c r="H338" s="306">
        <v>62.483333333333334</v>
      </c>
      <c r="I338" s="306">
        <v>63.616666666666674</v>
      </c>
      <c r="J338" s="306">
        <v>65.483333333333334</v>
      </c>
      <c r="K338" s="305">
        <v>61.75</v>
      </c>
      <c r="L338" s="305">
        <v>58.75</v>
      </c>
      <c r="M338" s="305">
        <v>25.736609999999999</v>
      </c>
      <c r="N338" s="1"/>
      <c r="O338" s="1"/>
    </row>
    <row r="339" spans="1:15" ht="12.75" customHeight="1">
      <c r="A339" s="30">
        <v>329</v>
      </c>
      <c r="B339" s="315" t="s">
        <v>458</v>
      </c>
      <c r="C339" s="305">
        <v>537.54999999999995</v>
      </c>
      <c r="D339" s="306">
        <v>540.88333333333333</v>
      </c>
      <c r="E339" s="306">
        <v>530.66666666666663</v>
      </c>
      <c r="F339" s="306">
        <v>523.7833333333333</v>
      </c>
      <c r="G339" s="306">
        <v>513.56666666666661</v>
      </c>
      <c r="H339" s="306">
        <v>547.76666666666665</v>
      </c>
      <c r="I339" s="306">
        <v>557.98333333333335</v>
      </c>
      <c r="J339" s="306">
        <v>564.86666666666667</v>
      </c>
      <c r="K339" s="305">
        <v>551.1</v>
      </c>
      <c r="L339" s="305">
        <v>534</v>
      </c>
      <c r="M339" s="305">
        <v>0.23688999999999999</v>
      </c>
      <c r="N339" s="1"/>
      <c r="O339" s="1"/>
    </row>
    <row r="340" spans="1:15" ht="12.75" customHeight="1">
      <c r="A340" s="30">
        <v>330</v>
      </c>
      <c r="B340" s="315" t="s">
        <v>167</v>
      </c>
      <c r="C340" s="305">
        <v>17652.5</v>
      </c>
      <c r="D340" s="306">
        <v>17567.983333333334</v>
      </c>
      <c r="E340" s="306">
        <v>17405.966666666667</v>
      </c>
      <c r="F340" s="306">
        <v>17159.433333333334</v>
      </c>
      <c r="G340" s="306">
        <v>16997.416666666668</v>
      </c>
      <c r="H340" s="306">
        <v>17814.516666666666</v>
      </c>
      <c r="I340" s="306">
        <v>17976.533333333336</v>
      </c>
      <c r="J340" s="306">
        <v>18223.066666666666</v>
      </c>
      <c r="K340" s="305">
        <v>17730</v>
      </c>
      <c r="L340" s="305">
        <v>17321.45</v>
      </c>
      <c r="M340" s="305">
        <v>1.0558099999999999</v>
      </c>
      <c r="N340" s="1"/>
      <c r="O340" s="1"/>
    </row>
    <row r="341" spans="1:15" ht="12.75" customHeight="1">
      <c r="A341" s="30">
        <v>331</v>
      </c>
      <c r="B341" s="315" t="s">
        <v>464</v>
      </c>
      <c r="C341" s="305">
        <v>71.599999999999994</v>
      </c>
      <c r="D341" s="306">
        <v>71.716666666666654</v>
      </c>
      <c r="E341" s="306">
        <v>68.433333333333309</v>
      </c>
      <c r="F341" s="306">
        <v>65.266666666666652</v>
      </c>
      <c r="G341" s="306">
        <v>61.983333333333306</v>
      </c>
      <c r="H341" s="306">
        <v>74.883333333333312</v>
      </c>
      <c r="I341" s="306">
        <v>78.166666666666643</v>
      </c>
      <c r="J341" s="306">
        <v>81.333333333333314</v>
      </c>
      <c r="K341" s="305">
        <v>75</v>
      </c>
      <c r="L341" s="305">
        <v>68.55</v>
      </c>
      <c r="M341" s="305">
        <v>18.058759999999999</v>
      </c>
      <c r="N341" s="1"/>
      <c r="O341" s="1"/>
    </row>
    <row r="342" spans="1:15" ht="12.75" customHeight="1">
      <c r="A342" s="30">
        <v>332</v>
      </c>
      <c r="B342" s="315" t="s">
        <v>463</v>
      </c>
      <c r="C342" s="305">
        <v>51.6</v>
      </c>
      <c r="D342" s="306">
        <v>50.483333333333341</v>
      </c>
      <c r="E342" s="306">
        <v>49.01666666666668</v>
      </c>
      <c r="F342" s="306">
        <v>46.433333333333337</v>
      </c>
      <c r="G342" s="306">
        <v>44.966666666666676</v>
      </c>
      <c r="H342" s="306">
        <v>53.066666666666684</v>
      </c>
      <c r="I342" s="306">
        <v>54.533333333333339</v>
      </c>
      <c r="J342" s="306">
        <v>57.116666666666688</v>
      </c>
      <c r="K342" s="305">
        <v>51.95</v>
      </c>
      <c r="L342" s="305">
        <v>47.9</v>
      </c>
      <c r="M342" s="305">
        <v>18.223880000000001</v>
      </c>
      <c r="N342" s="1"/>
      <c r="O342" s="1"/>
    </row>
    <row r="343" spans="1:15" ht="12.75" customHeight="1">
      <c r="A343" s="30">
        <v>333</v>
      </c>
      <c r="B343" s="315" t="s">
        <v>462</v>
      </c>
      <c r="C343" s="305">
        <v>656</v>
      </c>
      <c r="D343" s="306">
        <v>653.33333333333337</v>
      </c>
      <c r="E343" s="306">
        <v>637.66666666666674</v>
      </c>
      <c r="F343" s="306">
        <v>619.33333333333337</v>
      </c>
      <c r="G343" s="306">
        <v>603.66666666666674</v>
      </c>
      <c r="H343" s="306">
        <v>671.66666666666674</v>
      </c>
      <c r="I343" s="306">
        <v>687.33333333333348</v>
      </c>
      <c r="J343" s="306">
        <v>705.66666666666674</v>
      </c>
      <c r="K343" s="305">
        <v>669</v>
      </c>
      <c r="L343" s="305">
        <v>635</v>
      </c>
      <c r="M343" s="305">
        <v>1.0613600000000001</v>
      </c>
      <c r="N343" s="1"/>
      <c r="O343" s="1"/>
    </row>
    <row r="344" spans="1:15" ht="12.75" customHeight="1">
      <c r="A344" s="30">
        <v>334</v>
      </c>
      <c r="B344" s="315" t="s">
        <v>459</v>
      </c>
      <c r="C344" s="305">
        <v>32.65</v>
      </c>
      <c r="D344" s="306">
        <v>32.066666666666663</v>
      </c>
      <c r="E344" s="306">
        <v>31.233333333333327</v>
      </c>
      <c r="F344" s="306">
        <v>29.816666666666663</v>
      </c>
      <c r="G344" s="306">
        <v>28.983333333333327</v>
      </c>
      <c r="H344" s="306">
        <v>33.483333333333327</v>
      </c>
      <c r="I344" s="306">
        <v>34.31666666666667</v>
      </c>
      <c r="J344" s="306">
        <v>35.733333333333327</v>
      </c>
      <c r="K344" s="305">
        <v>32.9</v>
      </c>
      <c r="L344" s="305">
        <v>30.65</v>
      </c>
      <c r="M344" s="305">
        <v>84.893420000000006</v>
      </c>
      <c r="N344" s="1"/>
      <c r="O344" s="1"/>
    </row>
    <row r="345" spans="1:15" ht="12.75" customHeight="1">
      <c r="A345" s="30">
        <v>335</v>
      </c>
      <c r="B345" s="315" t="s">
        <v>534</v>
      </c>
      <c r="C345" s="305">
        <v>99.05</v>
      </c>
      <c r="D345" s="306">
        <v>98.616666666666674</v>
      </c>
      <c r="E345" s="306">
        <v>97.433333333333351</v>
      </c>
      <c r="F345" s="306">
        <v>95.816666666666677</v>
      </c>
      <c r="G345" s="306">
        <v>94.633333333333354</v>
      </c>
      <c r="H345" s="306">
        <v>100.23333333333335</v>
      </c>
      <c r="I345" s="306">
        <v>101.41666666666669</v>
      </c>
      <c r="J345" s="306">
        <v>103.03333333333335</v>
      </c>
      <c r="K345" s="305">
        <v>99.8</v>
      </c>
      <c r="L345" s="305">
        <v>97</v>
      </c>
      <c r="M345" s="305">
        <v>3.06968</v>
      </c>
      <c r="N345" s="1"/>
      <c r="O345" s="1"/>
    </row>
    <row r="346" spans="1:15" ht="12.75" customHeight="1">
      <c r="A346" s="30">
        <v>336</v>
      </c>
      <c r="B346" s="315" t="s">
        <v>465</v>
      </c>
      <c r="C346" s="305">
        <v>1906.25</v>
      </c>
      <c r="D346" s="306">
        <v>1896.8333333333333</v>
      </c>
      <c r="E346" s="306">
        <v>1854.4166666666665</v>
      </c>
      <c r="F346" s="306">
        <v>1802.5833333333333</v>
      </c>
      <c r="G346" s="306">
        <v>1760.1666666666665</v>
      </c>
      <c r="H346" s="306">
        <v>1948.6666666666665</v>
      </c>
      <c r="I346" s="306">
        <v>1991.083333333333</v>
      </c>
      <c r="J346" s="306">
        <v>2042.9166666666665</v>
      </c>
      <c r="K346" s="305">
        <v>1939.25</v>
      </c>
      <c r="L346" s="305">
        <v>1845</v>
      </c>
      <c r="M346" s="305">
        <v>5.042E-2</v>
      </c>
      <c r="N346" s="1"/>
      <c r="O346" s="1"/>
    </row>
    <row r="347" spans="1:15" ht="12.75" customHeight="1">
      <c r="A347" s="30">
        <v>337</v>
      </c>
      <c r="B347" s="315" t="s">
        <v>460</v>
      </c>
      <c r="C347" s="305">
        <v>77.349999999999994</v>
      </c>
      <c r="D347" s="306">
        <v>76.05</v>
      </c>
      <c r="E347" s="306">
        <v>73.849999999999994</v>
      </c>
      <c r="F347" s="306">
        <v>70.349999999999994</v>
      </c>
      <c r="G347" s="306">
        <v>68.149999999999991</v>
      </c>
      <c r="H347" s="306">
        <v>79.55</v>
      </c>
      <c r="I347" s="306">
        <v>81.750000000000014</v>
      </c>
      <c r="J347" s="306">
        <v>85.25</v>
      </c>
      <c r="K347" s="305">
        <v>78.25</v>
      </c>
      <c r="L347" s="305">
        <v>72.55</v>
      </c>
      <c r="M347" s="305">
        <v>60.03266</v>
      </c>
      <c r="N347" s="1"/>
      <c r="O347" s="1"/>
    </row>
    <row r="348" spans="1:15" ht="12.75" customHeight="1">
      <c r="A348" s="30">
        <v>338</v>
      </c>
      <c r="B348" s="315" t="s">
        <v>168</v>
      </c>
      <c r="C348" s="305">
        <v>125.9</v>
      </c>
      <c r="D348" s="306">
        <v>123.98333333333333</v>
      </c>
      <c r="E348" s="306">
        <v>121.11666666666667</v>
      </c>
      <c r="F348" s="306">
        <v>116.33333333333334</v>
      </c>
      <c r="G348" s="306">
        <v>113.46666666666668</v>
      </c>
      <c r="H348" s="306">
        <v>128.76666666666665</v>
      </c>
      <c r="I348" s="306">
        <v>131.63333333333333</v>
      </c>
      <c r="J348" s="306">
        <v>136.41666666666666</v>
      </c>
      <c r="K348" s="305">
        <v>126.85</v>
      </c>
      <c r="L348" s="305">
        <v>119.2</v>
      </c>
      <c r="M348" s="305">
        <v>146.56422000000001</v>
      </c>
      <c r="N348" s="1"/>
      <c r="O348" s="1"/>
    </row>
    <row r="349" spans="1:15" ht="12.75" customHeight="1">
      <c r="A349" s="30">
        <v>339</v>
      </c>
      <c r="B349" s="315" t="s">
        <v>461</v>
      </c>
      <c r="C349" s="305">
        <v>239.35</v>
      </c>
      <c r="D349" s="306">
        <v>237.03333333333333</v>
      </c>
      <c r="E349" s="306">
        <v>230.56666666666666</v>
      </c>
      <c r="F349" s="306">
        <v>221.78333333333333</v>
      </c>
      <c r="G349" s="306">
        <v>215.31666666666666</v>
      </c>
      <c r="H349" s="306">
        <v>245.81666666666666</v>
      </c>
      <c r="I349" s="306">
        <v>252.2833333333333</v>
      </c>
      <c r="J349" s="306">
        <v>261.06666666666666</v>
      </c>
      <c r="K349" s="305">
        <v>243.5</v>
      </c>
      <c r="L349" s="305">
        <v>228.25</v>
      </c>
      <c r="M349" s="305">
        <v>6.8890500000000001</v>
      </c>
      <c r="N349" s="1"/>
      <c r="O349" s="1"/>
    </row>
    <row r="350" spans="1:15" ht="12.75" customHeight="1">
      <c r="A350" s="30">
        <v>340</v>
      </c>
      <c r="B350" s="315" t="s">
        <v>170</v>
      </c>
      <c r="C350" s="305">
        <v>154.15</v>
      </c>
      <c r="D350" s="306">
        <v>153.28333333333333</v>
      </c>
      <c r="E350" s="306">
        <v>151.46666666666667</v>
      </c>
      <c r="F350" s="306">
        <v>148.78333333333333</v>
      </c>
      <c r="G350" s="306">
        <v>146.96666666666667</v>
      </c>
      <c r="H350" s="306">
        <v>155.96666666666667</v>
      </c>
      <c r="I350" s="306">
        <v>157.78333333333333</v>
      </c>
      <c r="J350" s="306">
        <v>160.46666666666667</v>
      </c>
      <c r="K350" s="305">
        <v>155.1</v>
      </c>
      <c r="L350" s="305">
        <v>150.6</v>
      </c>
      <c r="M350" s="305">
        <v>226.98086000000001</v>
      </c>
      <c r="N350" s="1"/>
      <c r="O350" s="1"/>
    </row>
    <row r="351" spans="1:15" ht="12.75" customHeight="1">
      <c r="A351" s="30">
        <v>341</v>
      </c>
      <c r="B351" s="315" t="s">
        <v>269</v>
      </c>
      <c r="C351" s="305">
        <v>768.5</v>
      </c>
      <c r="D351" s="306">
        <v>759.5</v>
      </c>
      <c r="E351" s="306">
        <v>739</v>
      </c>
      <c r="F351" s="306">
        <v>709.5</v>
      </c>
      <c r="G351" s="306">
        <v>689</v>
      </c>
      <c r="H351" s="306">
        <v>789</v>
      </c>
      <c r="I351" s="306">
        <v>809.5</v>
      </c>
      <c r="J351" s="306">
        <v>839</v>
      </c>
      <c r="K351" s="305">
        <v>780</v>
      </c>
      <c r="L351" s="305">
        <v>730</v>
      </c>
      <c r="M351" s="305">
        <v>7.2058400000000002</v>
      </c>
      <c r="N351" s="1"/>
      <c r="O351" s="1"/>
    </row>
    <row r="352" spans="1:15" ht="12.75" customHeight="1">
      <c r="A352" s="30">
        <v>342</v>
      </c>
      <c r="B352" s="315" t="s">
        <v>466</v>
      </c>
      <c r="C352" s="305">
        <v>3096.65</v>
      </c>
      <c r="D352" s="306">
        <v>3079.0166666666669</v>
      </c>
      <c r="E352" s="306">
        <v>3035.2333333333336</v>
      </c>
      <c r="F352" s="306">
        <v>2973.8166666666666</v>
      </c>
      <c r="G352" s="306">
        <v>2930.0333333333333</v>
      </c>
      <c r="H352" s="306">
        <v>3140.4333333333338</v>
      </c>
      <c r="I352" s="306">
        <v>3184.2166666666676</v>
      </c>
      <c r="J352" s="306">
        <v>3245.6333333333341</v>
      </c>
      <c r="K352" s="305">
        <v>3122.8</v>
      </c>
      <c r="L352" s="305">
        <v>3017.6</v>
      </c>
      <c r="M352" s="305">
        <v>0.57140000000000002</v>
      </c>
      <c r="N352" s="1"/>
      <c r="O352" s="1"/>
    </row>
    <row r="353" spans="1:15" ht="12.75" customHeight="1">
      <c r="A353" s="30">
        <v>343</v>
      </c>
      <c r="B353" s="315" t="s">
        <v>270</v>
      </c>
      <c r="C353" s="305">
        <v>227.75</v>
      </c>
      <c r="D353" s="306">
        <v>227.56666666666669</v>
      </c>
      <c r="E353" s="306">
        <v>224.43333333333339</v>
      </c>
      <c r="F353" s="306">
        <v>221.1166666666667</v>
      </c>
      <c r="G353" s="306">
        <v>217.98333333333341</v>
      </c>
      <c r="H353" s="306">
        <v>230.88333333333338</v>
      </c>
      <c r="I353" s="306">
        <v>234.01666666666665</v>
      </c>
      <c r="J353" s="306">
        <v>237.33333333333337</v>
      </c>
      <c r="K353" s="305">
        <v>230.7</v>
      </c>
      <c r="L353" s="305">
        <v>224.25</v>
      </c>
      <c r="M353" s="305">
        <v>4.1794900000000004</v>
      </c>
      <c r="N353" s="1"/>
      <c r="O353" s="1"/>
    </row>
    <row r="354" spans="1:15" ht="12.75" customHeight="1">
      <c r="A354" s="30">
        <v>344</v>
      </c>
      <c r="B354" s="315" t="s">
        <v>171</v>
      </c>
      <c r="C354" s="305">
        <v>151.9</v>
      </c>
      <c r="D354" s="306">
        <v>151.10000000000002</v>
      </c>
      <c r="E354" s="306">
        <v>148.90000000000003</v>
      </c>
      <c r="F354" s="306">
        <v>145.9</v>
      </c>
      <c r="G354" s="306">
        <v>143.70000000000002</v>
      </c>
      <c r="H354" s="306">
        <v>154.10000000000005</v>
      </c>
      <c r="I354" s="306">
        <v>156.30000000000004</v>
      </c>
      <c r="J354" s="306">
        <v>159.30000000000007</v>
      </c>
      <c r="K354" s="305">
        <v>153.30000000000001</v>
      </c>
      <c r="L354" s="305">
        <v>148.1</v>
      </c>
      <c r="M354" s="305">
        <v>128.24105</v>
      </c>
      <c r="N354" s="1"/>
      <c r="O354" s="1"/>
    </row>
    <row r="355" spans="1:15" ht="12.75" customHeight="1">
      <c r="A355" s="30">
        <v>345</v>
      </c>
      <c r="B355" s="315" t="s">
        <v>467</v>
      </c>
      <c r="C355" s="305">
        <v>271.75</v>
      </c>
      <c r="D355" s="306">
        <v>269.88333333333338</v>
      </c>
      <c r="E355" s="306">
        <v>265.06666666666678</v>
      </c>
      <c r="F355" s="306">
        <v>258.38333333333338</v>
      </c>
      <c r="G355" s="306">
        <v>253.56666666666678</v>
      </c>
      <c r="H355" s="306">
        <v>276.56666666666678</v>
      </c>
      <c r="I355" s="306">
        <v>281.38333333333338</v>
      </c>
      <c r="J355" s="306">
        <v>288.06666666666678</v>
      </c>
      <c r="K355" s="305">
        <v>274.7</v>
      </c>
      <c r="L355" s="305">
        <v>263.2</v>
      </c>
      <c r="M355" s="305">
        <v>0.97292999999999996</v>
      </c>
      <c r="N355" s="1"/>
      <c r="O355" s="1"/>
    </row>
    <row r="356" spans="1:15" ht="12.75" customHeight="1">
      <c r="A356" s="30">
        <v>346</v>
      </c>
      <c r="B356" s="315" t="s">
        <v>172</v>
      </c>
      <c r="C356" s="305">
        <v>41778.300000000003</v>
      </c>
      <c r="D356" s="306">
        <v>41625.366666666669</v>
      </c>
      <c r="E356" s="306">
        <v>40719.733333333337</v>
      </c>
      <c r="F356" s="306">
        <v>39661.166666666672</v>
      </c>
      <c r="G356" s="306">
        <v>38755.53333333334</v>
      </c>
      <c r="H356" s="306">
        <v>42683.933333333334</v>
      </c>
      <c r="I356" s="306">
        <v>43589.566666666666</v>
      </c>
      <c r="J356" s="306">
        <v>44648.133333333331</v>
      </c>
      <c r="K356" s="305">
        <v>42531</v>
      </c>
      <c r="L356" s="305">
        <v>40566.800000000003</v>
      </c>
      <c r="M356" s="305">
        <v>0.50699000000000005</v>
      </c>
      <c r="N356" s="1"/>
      <c r="O356" s="1"/>
    </row>
    <row r="357" spans="1:15" ht="12.75" customHeight="1">
      <c r="A357" s="30">
        <v>347</v>
      </c>
      <c r="B357" s="315" t="s">
        <v>857</v>
      </c>
      <c r="C357" s="305">
        <v>107</v>
      </c>
      <c r="D357" s="306">
        <v>105.18333333333334</v>
      </c>
      <c r="E357" s="306">
        <v>102.86666666666667</v>
      </c>
      <c r="F357" s="306">
        <v>98.733333333333334</v>
      </c>
      <c r="G357" s="306">
        <v>96.416666666666671</v>
      </c>
      <c r="H357" s="306">
        <v>109.31666666666668</v>
      </c>
      <c r="I357" s="306">
        <v>111.63333333333334</v>
      </c>
      <c r="J357" s="306">
        <v>115.76666666666668</v>
      </c>
      <c r="K357" s="305">
        <v>107.5</v>
      </c>
      <c r="L357" s="305">
        <v>101.05</v>
      </c>
      <c r="M357" s="305">
        <v>10.06298</v>
      </c>
      <c r="N357" s="1"/>
      <c r="O357" s="1"/>
    </row>
    <row r="358" spans="1:15" ht="12.75" customHeight="1">
      <c r="A358" s="30">
        <v>348</v>
      </c>
      <c r="B358" s="315" t="s">
        <v>173</v>
      </c>
      <c r="C358" s="305">
        <v>1861.35</v>
      </c>
      <c r="D358" s="306">
        <v>1842.9333333333334</v>
      </c>
      <c r="E358" s="306">
        <v>1809.4166666666667</v>
      </c>
      <c r="F358" s="306">
        <v>1757.4833333333333</v>
      </c>
      <c r="G358" s="306">
        <v>1723.9666666666667</v>
      </c>
      <c r="H358" s="306">
        <v>1894.8666666666668</v>
      </c>
      <c r="I358" s="306">
        <v>1928.3833333333332</v>
      </c>
      <c r="J358" s="306">
        <v>1980.3166666666668</v>
      </c>
      <c r="K358" s="305">
        <v>1876.45</v>
      </c>
      <c r="L358" s="305">
        <v>1791</v>
      </c>
      <c r="M358" s="305">
        <v>5.3830099999999996</v>
      </c>
      <c r="N358" s="1"/>
      <c r="O358" s="1"/>
    </row>
    <row r="359" spans="1:15" ht="12.75" customHeight="1">
      <c r="A359" s="30">
        <v>349</v>
      </c>
      <c r="B359" s="315" t="s">
        <v>471</v>
      </c>
      <c r="C359" s="305">
        <v>3445.3</v>
      </c>
      <c r="D359" s="306">
        <v>3422.7833333333333</v>
      </c>
      <c r="E359" s="306">
        <v>3345.5666666666666</v>
      </c>
      <c r="F359" s="306">
        <v>3245.8333333333335</v>
      </c>
      <c r="G359" s="306">
        <v>3168.6166666666668</v>
      </c>
      <c r="H359" s="306">
        <v>3522.5166666666664</v>
      </c>
      <c r="I359" s="306">
        <v>3599.7333333333327</v>
      </c>
      <c r="J359" s="306">
        <v>3699.4666666666662</v>
      </c>
      <c r="K359" s="305">
        <v>3500</v>
      </c>
      <c r="L359" s="305">
        <v>3323.05</v>
      </c>
      <c r="M359" s="305">
        <v>3.4127200000000002</v>
      </c>
      <c r="N359" s="1"/>
      <c r="O359" s="1"/>
    </row>
    <row r="360" spans="1:15" ht="12.75" customHeight="1">
      <c r="A360" s="30">
        <v>350</v>
      </c>
      <c r="B360" s="315" t="s">
        <v>174</v>
      </c>
      <c r="C360" s="305">
        <v>219.95</v>
      </c>
      <c r="D360" s="306">
        <v>218.76666666666665</v>
      </c>
      <c r="E360" s="306">
        <v>216.23333333333329</v>
      </c>
      <c r="F360" s="306">
        <v>212.51666666666665</v>
      </c>
      <c r="G360" s="306">
        <v>209.98333333333329</v>
      </c>
      <c r="H360" s="306">
        <v>222.48333333333329</v>
      </c>
      <c r="I360" s="306">
        <v>225.01666666666665</v>
      </c>
      <c r="J360" s="306">
        <v>228.73333333333329</v>
      </c>
      <c r="K360" s="305">
        <v>221.3</v>
      </c>
      <c r="L360" s="305">
        <v>215.05</v>
      </c>
      <c r="M360" s="305">
        <v>23.276499999999999</v>
      </c>
      <c r="N360" s="1"/>
      <c r="O360" s="1"/>
    </row>
    <row r="361" spans="1:15" ht="12.75" customHeight="1">
      <c r="A361" s="30">
        <v>351</v>
      </c>
      <c r="B361" s="315" t="s">
        <v>175</v>
      </c>
      <c r="C361" s="305">
        <v>108.25</v>
      </c>
      <c r="D361" s="306">
        <v>107.60000000000001</v>
      </c>
      <c r="E361" s="306">
        <v>105.20000000000002</v>
      </c>
      <c r="F361" s="306">
        <v>102.15</v>
      </c>
      <c r="G361" s="306">
        <v>99.750000000000014</v>
      </c>
      <c r="H361" s="306">
        <v>110.65000000000002</v>
      </c>
      <c r="I361" s="306">
        <v>113.05000000000003</v>
      </c>
      <c r="J361" s="306">
        <v>116.10000000000002</v>
      </c>
      <c r="K361" s="305">
        <v>110</v>
      </c>
      <c r="L361" s="305">
        <v>104.55</v>
      </c>
      <c r="M361" s="305">
        <v>51.509219999999999</v>
      </c>
      <c r="N361" s="1"/>
      <c r="O361" s="1"/>
    </row>
    <row r="362" spans="1:15" ht="12.75" customHeight="1">
      <c r="A362" s="30">
        <v>352</v>
      </c>
      <c r="B362" s="315" t="s">
        <v>176</v>
      </c>
      <c r="C362" s="305">
        <v>4249.05</v>
      </c>
      <c r="D362" s="306">
        <v>4226.0166666666664</v>
      </c>
      <c r="E362" s="306">
        <v>4127.0333333333328</v>
      </c>
      <c r="F362" s="306">
        <v>4005.0166666666664</v>
      </c>
      <c r="G362" s="306">
        <v>3906.0333333333328</v>
      </c>
      <c r="H362" s="306">
        <v>4348.0333333333328</v>
      </c>
      <c r="I362" s="306">
        <v>4447.0166666666664</v>
      </c>
      <c r="J362" s="306">
        <v>4569.0333333333328</v>
      </c>
      <c r="K362" s="305">
        <v>4325</v>
      </c>
      <c r="L362" s="305">
        <v>4104</v>
      </c>
      <c r="M362" s="305">
        <v>0.27894999999999998</v>
      </c>
      <c r="N362" s="1"/>
      <c r="O362" s="1"/>
    </row>
    <row r="363" spans="1:15" ht="12.75" customHeight="1">
      <c r="A363" s="30">
        <v>353</v>
      </c>
      <c r="B363" s="315" t="s">
        <v>273</v>
      </c>
      <c r="C363" s="305">
        <v>13044.75</v>
      </c>
      <c r="D363" s="306">
        <v>13091.699999999999</v>
      </c>
      <c r="E363" s="306">
        <v>12913.049999999997</v>
      </c>
      <c r="F363" s="306">
        <v>12781.349999999999</v>
      </c>
      <c r="G363" s="306">
        <v>12602.699999999997</v>
      </c>
      <c r="H363" s="306">
        <v>13223.399999999998</v>
      </c>
      <c r="I363" s="306">
        <v>13402.05</v>
      </c>
      <c r="J363" s="306">
        <v>13533.749999999998</v>
      </c>
      <c r="K363" s="305">
        <v>13270.35</v>
      </c>
      <c r="L363" s="305">
        <v>12960</v>
      </c>
      <c r="M363" s="305">
        <v>2.5510000000000001E-2</v>
      </c>
      <c r="N363" s="1"/>
      <c r="O363" s="1"/>
    </row>
    <row r="364" spans="1:15" ht="12.75" customHeight="1">
      <c r="A364" s="30">
        <v>354</v>
      </c>
      <c r="B364" s="315" t="s">
        <v>478</v>
      </c>
      <c r="C364" s="305">
        <v>4200.3500000000004</v>
      </c>
      <c r="D364" s="306">
        <v>4205.4000000000005</v>
      </c>
      <c r="E364" s="306">
        <v>4144.9500000000007</v>
      </c>
      <c r="F364" s="306">
        <v>4089.55</v>
      </c>
      <c r="G364" s="306">
        <v>4029.1000000000004</v>
      </c>
      <c r="H364" s="306">
        <v>4260.8000000000011</v>
      </c>
      <c r="I364" s="306">
        <v>4321.25</v>
      </c>
      <c r="J364" s="306">
        <v>4376.6500000000015</v>
      </c>
      <c r="K364" s="305">
        <v>4265.8500000000004</v>
      </c>
      <c r="L364" s="305">
        <v>4150</v>
      </c>
      <c r="M364" s="305">
        <v>2.7689999999999999E-2</v>
      </c>
      <c r="N364" s="1"/>
      <c r="O364" s="1"/>
    </row>
    <row r="365" spans="1:15" ht="12.75" customHeight="1">
      <c r="A365" s="30">
        <v>355</v>
      </c>
      <c r="B365" s="315" t="s">
        <v>473</v>
      </c>
      <c r="C365" s="305">
        <v>1104.5</v>
      </c>
      <c r="D365" s="306">
        <v>1098.6833333333334</v>
      </c>
      <c r="E365" s="306">
        <v>1072.3666666666668</v>
      </c>
      <c r="F365" s="306">
        <v>1040.2333333333333</v>
      </c>
      <c r="G365" s="306">
        <v>1013.9166666666667</v>
      </c>
      <c r="H365" s="306">
        <v>1130.8166666666668</v>
      </c>
      <c r="I365" s="306">
        <v>1157.1333333333334</v>
      </c>
      <c r="J365" s="306">
        <v>1189.2666666666669</v>
      </c>
      <c r="K365" s="305">
        <v>1125</v>
      </c>
      <c r="L365" s="305">
        <v>1066.55</v>
      </c>
      <c r="M365" s="305">
        <v>0.94808999999999999</v>
      </c>
      <c r="N365" s="1"/>
      <c r="O365" s="1"/>
    </row>
    <row r="366" spans="1:15" ht="12.75" customHeight="1">
      <c r="A366" s="30">
        <v>356</v>
      </c>
      <c r="B366" s="315" t="s">
        <v>177</v>
      </c>
      <c r="C366" s="305">
        <v>2133.1</v>
      </c>
      <c r="D366" s="306">
        <v>2132.6</v>
      </c>
      <c r="E366" s="306">
        <v>2106.5</v>
      </c>
      <c r="F366" s="306">
        <v>2079.9</v>
      </c>
      <c r="G366" s="306">
        <v>2053.8000000000002</v>
      </c>
      <c r="H366" s="306">
        <v>2159.1999999999998</v>
      </c>
      <c r="I366" s="306">
        <v>2185.2999999999993</v>
      </c>
      <c r="J366" s="306">
        <v>2211.8999999999996</v>
      </c>
      <c r="K366" s="305">
        <v>2158.6999999999998</v>
      </c>
      <c r="L366" s="305">
        <v>2106</v>
      </c>
      <c r="M366" s="305">
        <v>3.9396</v>
      </c>
      <c r="N366" s="1"/>
      <c r="O366" s="1"/>
    </row>
    <row r="367" spans="1:15" ht="12.75" customHeight="1">
      <c r="A367" s="30">
        <v>357</v>
      </c>
      <c r="B367" s="315" t="s">
        <v>178</v>
      </c>
      <c r="C367" s="305">
        <v>2612.1</v>
      </c>
      <c r="D367" s="306">
        <v>2585.3666666666668</v>
      </c>
      <c r="E367" s="306">
        <v>2546.7333333333336</v>
      </c>
      <c r="F367" s="306">
        <v>2481.3666666666668</v>
      </c>
      <c r="G367" s="306">
        <v>2442.7333333333336</v>
      </c>
      <c r="H367" s="306">
        <v>2650.7333333333336</v>
      </c>
      <c r="I367" s="306">
        <v>2689.3666666666668</v>
      </c>
      <c r="J367" s="306">
        <v>2754.7333333333336</v>
      </c>
      <c r="K367" s="305">
        <v>2624</v>
      </c>
      <c r="L367" s="305">
        <v>2520</v>
      </c>
      <c r="M367" s="305">
        <v>1.5697300000000001</v>
      </c>
      <c r="N367" s="1"/>
      <c r="O367" s="1"/>
    </row>
    <row r="368" spans="1:15" ht="12.75" customHeight="1">
      <c r="A368" s="30">
        <v>358</v>
      </c>
      <c r="B368" s="315" t="s">
        <v>179</v>
      </c>
      <c r="C368" s="305">
        <v>30.25</v>
      </c>
      <c r="D368" s="306">
        <v>29.866666666666664</v>
      </c>
      <c r="E368" s="306">
        <v>29.283333333333328</v>
      </c>
      <c r="F368" s="306">
        <v>28.316666666666663</v>
      </c>
      <c r="G368" s="306">
        <v>27.733333333333327</v>
      </c>
      <c r="H368" s="306">
        <v>30.833333333333329</v>
      </c>
      <c r="I368" s="306">
        <v>31.416666666666664</v>
      </c>
      <c r="J368" s="306">
        <v>32.383333333333326</v>
      </c>
      <c r="K368" s="305">
        <v>30.45</v>
      </c>
      <c r="L368" s="305">
        <v>28.9</v>
      </c>
      <c r="M368" s="305">
        <v>437.17993000000001</v>
      </c>
      <c r="N368" s="1"/>
      <c r="O368" s="1"/>
    </row>
    <row r="369" spans="1:15" ht="12.75" customHeight="1">
      <c r="A369" s="30">
        <v>359</v>
      </c>
      <c r="B369" s="315" t="s">
        <v>469</v>
      </c>
      <c r="C369" s="305">
        <v>327.2</v>
      </c>
      <c r="D369" s="306">
        <v>324.15000000000003</v>
      </c>
      <c r="E369" s="306">
        <v>319.05000000000007</v>
      </c>
      <c r="F369" s="306">
        <v>310.90000000000003</v>
      </c>
      <c r="G369" s="306">
        <v>305.80000000000007</v>
      </c>
      <c r="H369" s="306">
        <v>332.30000000000007</v>
      </c>
      <c r="I369" s="306">
        <v>337.40000000000009</v>
      </c>
      <c r="J369" s="306">
        <v>345.55000000000007</v>
      </c>
      <c r="K369" s="305">
        <v>329.25</v>
      </c>
      <c r="L369" s="305">
        <v>316</v>
      </c>
      <c r="M369" s="305">
        <v>0.57899999999999996</v>
      </c>
      <c r="N369" s="1"/>
      <c r="O369" s="1"/>
    </row>
    <row r="370" spans="1:15" ht="12.75" customHeight="1">
      <c r="A370" s="30">
        <v>360</v>
      </c>
      <c r="B370" s="315" t="s">
        <v>470</v>
      </c>
      <c r="C370" s="305">
        <v>239.95</v>
      </c>
      <c r="D370" s="306">
        <v>241.79999999999998</v>
      </c>
      <c r="E370" s="306">
        <v>235.39999999999998</v>
      </c>
      <c r="F370" s="306">
        <v>230.85</v>
      </c>
      <c r="G370" s="306">
        <v>224.45</v>
      </c>
      <c r="H370" s="306">
        <v>246.34999999999997</v>
      </c>
      <c r="I370" s="306">
        <v>252.75</v>
      </c>
      <c r="J370" s="306">
        <v>257.29999999999995</v>
      </c>
      <c r="K370" s="305">
        <v>248.2</v>
      </c>
      <c r="L370" s="305">
        <v>237.25</v>
      </c>
      <c r="M370" s="305">
        <v>2.7960799999999999</v>
      </c>
      <c r="N370" s="1"/>
      <c r="O370" s="1"/>
    </row>
    <row r="371" spans="1:15" ht="12.75" customHeight="1">
      <c r="A371" s="30">
        <v>361</v>
      </c>
      <c r="B371" s="315" t="s">
        <v>271</v>
      </c>
      <c r="C371" s="305">
        <v>2408.9499999999998</v>
      </c>
      <c r="D371" s="306">
        <v>2414.65</v>
      </c>
      <c r="E371" s="306">
        <v>2359.3000000000002</v>
      </c>
      <c r="F371" s="306">
        <v>2309.65</v>
      </c>
      <c r="G371" s="306">
        <v>2254.3000000000002</v>
      </c>
      <c r="H371" s="306">
        <v>2464.3000000000002</v>
      </c>
      <c r="I371" s="306">
        <v>2519.6499999999996</v>
      </c>
      <c r="J371" s="306">
        <v>2569.3000000000002</v>
      </c>
      <c r="K371" s="305">
        <v>2470</v>
      </c>
      <c r="L371" s="305">
        <v>2365</v>
      </c>
      <c r="M371" s="305">
        <v>2.3088199999999999</v>
      </c>
      <c r="N371" s="1"/>
      <c r="O371" s="1"/>
    </row>
    <row r="372" spans="1:15" ht="12.75" customHeight="1">
      <c r="A372" s="30">
        <v>362</v>
      </c>
      <c r="B372" s="315" t="s">
        <v>474</v>
      </c>
      <c r="C372" s="305">
        <v>670.25</v>
      </c>
      <c r="D372" s="306">
        <v>675.11666666666667</v>
      </c>
      <c r="E372" s="306">
        <v>646.23333333333335</v>
      </c>
      <c r="F372" s="306">
        <v>622.2166666666667</v>
      </c>
      <c r="G372" s="306">
        <v>593.33333333333337</v>
      </c>
      <c r="H372" s="306">
        <v>699.13333333333333</v>
      </c>
      <c r="I372" s="306">
        <v>728.01666666666677</v>
      </c>
      <c r="J372" s="306">
        <v>752.0333333333333</v>
      </c>
      <c r="K372" s="305">
        <v>704</v>
      </c>
      <c r="L372" s="305">
        <v>651.1</v>
      </c>
      <c r="M372" s="305">
        <v>0.63844000000000001</v>
      </c>
      <c r="N372" s="1"/>
      <c r="O372" s="1"/>
    </row>
    <row r="373" spans="1:15" ht="12.75" customHeight="1">
      <c r="A373" s="30">
        <v>363</v>
      </c>
      <c r="B373" s="315" t="s">
        <v>475</v>
      </c>
      <c r="C373" s="305">
        <v>2248.9499999999998</v>
      </c>
      <c r="D373" s="306">
        <v>2218.1166666666668</v>
      </c>
      <c r="E373" s="306">
        <v>2155.8333333333335</v>
      </c>
      <c r="F373" s="306">
        <v>2062.7166666666667</v>
      </c>
      <c r="G373" s="306">
        <v>2000.4333333333334</v>
      </c>
      <c r="H373" s="306">
        <v>2311.2333333333336</v>
      </c>
      <c r="I373" s="306">
        <v>2373.5166666666664</v>
      </c>
      <c r="J373" s="306">
        <v>2466.6333333333337</v>
      </c>
      <c r="K373" s="305">
        <v>2280.4</v>
      </c>
      <c r="L373" s="305">
        <v>2125</v>
      </c>
      <c r="M373" s="305">
        <v>5.6468100000000003</v>
      </c>
      <c r="N373" s="1"/>
      <c r="O373" s="1"/>
    </row>
    <row r="374" spans="1:15" ht="12.75" customHeight="1">
      <c r="A374" s="30">
        <v>364</v>
      </c>
      <c r="B374" s="315" t="s">
        <v>841</v>
      </c>
      <c r="C374" s="305">
        <v>233.4</v>
      </c>
      <c r="D374" s="306">
        <v>228.41666666666666</v>
      </c>
      <c r="E374" s="306">
        <v>221.43333333333331</v>
      </c>
      <c r="F374" s="306">
        <v>209.46666666666664</v>
      </c>
      <c r="G374" s="306">
        <v>202.48333333333329</v>
      </c>
      <c r="H374" s="306">
        <v>240.38333333333333</v>
      </c>
      <c r="I374" s="306">
        <v>247.36666666666667</v>
      </c>
      <c r="J374" s="306">
        <v>259.33333333333337</v>
      </c>
      <c r="K374" s="305">
        <v>235.4</v>
      </c>
      <c r="L374" s="305">
        <v>216.45</v>
      </c>
      <c r="M374" s="305">
        <v>50.819070000000004</v>
      </c>
      <c r="N374" s="1"/>
      <c r="O374" s="1"/>
    </row>
    <row r="375" spans="1:15" ht="12.75" customHeight="1">
      <c r="A375" s="30">
        <v>365</v>
      </c>
      <c r="B375" s="315" t="s">
        <v>180</v>
      </c>
      <c r="C375" s="305">
        <v>227.2</v>
      </c>
      <c r="D375" s="306">
        <v>226.73333333333332</v>
      </c>
      <c r="E375" s="306">
        <v>224.36666666666665</v>
      </c>
      <c r="F375" s="306">
        <v>221.53333333333333</v>
      </c>
      <c r="G375" s="306">
        <v>219.16666666666666</v>
      </c>
      <c r="H375" s="306">
        <v>229.56666666666663</v>
      </c>
      <c r="I375" s="306">
        <v>231.93333333333331</v>
      </c>
      <c r="J375" s="306">
        <v>234.76666666666662</v>
      </c>
      <c r="K375" s="305">
        <v>229.1</v>
      </c>
      <c r="L375" s="305">
        <v>223.9</v>
      </c>
      <c r="M375" s="305">
        <v>106.12841</v>
      </c>
      <c r="N375" s="1"/>
      <c r="O375" s="1"/>
    </row>
    <row r="376" spans="1:15" ht="12.75" customHeight="1">
      <c r="A376" s="30">
        <v>366</v>
      </c>
      <c r="B376" s="315" t="s">
        <v>290</v>
      </c>
      <c r="C376" s="305">
        <v>3135</v>
      </c>
      <c r="D376" s="306">
        <v>3122.4500000000003</v>
      </c>
      <c r="E376" s="306">
        <v>3074.9000000000005</v>
      </c>
      <c r="F376" s="306">
        <v>3014.8</v>
      </c>
      <c r="G376" s="306">
        <v>2967.2500000000005</v>
      </c>
      <c r="H376" s="306">
        <v>3182.5500000000006</v>
      </c>
      <c r="I376" s="306">
        <v>3230.1000000000008</v>
      </c>
      <c r="J376" s="306">
        <v>3290.2000000000007</v>
      </c>
      <c r="K376" s="305">
        <v>3170</v>
      </c>
      <c r="L376" s="305">
        <v>3062.35</v>
      </c>
      <c r="M376" s="305">
        <v>0.36968000000000001</v>
      </c>
      <c r="N376" s="1"/>
      <c r="O376" s="1"/>
    </row>
    <row r="377" spans="1:15" ht="12.75" customHeight="1">
      <c r="A377" s="30">
        <v>367</v>
      </c>
      <c r="B377" s="315" t="s">
        <v>842</v>
      </c>
      <c r="C377" s="305">
        <v>320.39999999999998</v>
      </c>
      <c r="D377" s="306">
        <v>313.15000000000003</v>
      </c>
      <c r="E377" s="306">
        <v>296.30000000000007</v>
      </c>
      <c r="F377" s="306">
        <v>272.20000000000005</v>
      </c>
      <c r="G377" s="306">
        <v>255.35000000000008</v>
      </c>
      <c r="H377" s="306">
        <v>337.25000000000006</v>
      </c>
      <c r="I377" s="306">
        <v>354.10000000000008</v>
      </c>
      <c r="J377" s="306">
        <v>378.20000000000005</v>
      </c>
      <c r="K377" s="305">
        <v>330</v>
      </c>
      <c r="L377" s="305">
        <v>289.05</v>
      </c>
      <c r="M377" s="305">
        <v>28.204419999999999</v>
      </c>
      <c r="N377" s="1"/>
      <c r="O377" s="1"/>
    </row>
    <row r="378" spans="1:15" ht="12.75" customHeight="1">
      <c r="A378" s="30">
        <v>368</v>
      </c>
      <c r="B378" s="315" t="s">
        <v>272</v>
      </c>
      <c r="C378" s="305">
        <v>429.9</v>
      </c>
      <c r="D378" s="306">
        <v>420.98333333333335</v>
      </c>
      <c r="E378" s="306">
        <v>406.9666666666667</v>
      </c>
      <c r="F378" s="306">
        <v>384.03333333333336</v>
      </c>
      <c r="G378" s="306">
        <v>370.01666666666671</v>
      </c>
      <c r="H378" s="306">
        <v>443.91666666666669</v>
      </c>
      <c r="I378" s="306">
        <v>457.93333333333334</v>
      </c>
      <c r="J378" s="306">
        <v>480.86666666666667</v>
      </c>
      <c r="K378" s="305">
        <v>435</v>
      </c>
      <c r="L378" s="305">
        <v>398.05</v>
      </c>
      <c r="M378" s="305">
        <v>5.2294499999999999</v>
      </c>
      <c r="N378" s="1"/>
      <c r="O378" s="1"/>
    </row>
    <row r="379" spans="1:15" ht="12.75" customHeight="1">
      <c r="A379" s="30">
        <v>369</v>
      </c>
      <c r="B379" s="315" t="s">
        <v>476</v>
      </c>
      <c r="C379" s="305">
        <v>625.04999999999995</v>
      </c>
      <c r="D379" s="306">
        <v>628.01666666666665</v>
      </c>
      <c r="E379" s="306">
        <v>616.0333333333333</v>
      </c>
      <c r="F379" s="306">
        <v>607.01666666666665</v>
      </c>
      <c r="G379" s="306">
        <v>595.0333333333333</v>
      </c>
      <c r="H379" s="306">
        <v>637.0333333333333</v>
      </c>
      <c r="I379" s="306">
        <v>649.01666666666665</v>
      </c>
      <c r="J379" s="306">
        <v>658.0333333333333</v>
      </c>
      <c r="K379" s="305">
        <v>640</v>
      </c>
      <c r="L379" s="305">
        <v>619</v>
      </c>
      <c r="M379" s="305">
        <v>1.98705</v>
      </c>
      <c r="N379" s="1"/>
      <c r="O379" s="1"/>
    </row>
    <row r="380" spans="1:15" ht="12.75" customHeight="1">
      <c r="A380" s="30">
        <v>370</v>
      </c>
      <c r="B380" s="315" t="s">
        <v>477</v>
      </c>
      <c r="C380" s="305">
        <v>108.35</v>
      </c>
      <c r="D380" s="306">
        <v>106.33333333333333</v>
      </c>
      <c r="E380" s="306">
        <v>103.36666666666666</v>
      </c>
      <c r="F380" s="306">
        <v>98.383333333333326</v>
      </c>
      <c r="G380" s="306">
        <v>95.416666666666657</v>
      </c>
      <c r="H380" s="306">
        <v>111.31666666666666</v>
      </c>
      <c r="I380" s="306">
        <v>114.28333333333333</v>
      </c>
      <c r="J380" s="306">
        <v>119.26666666666667</v>
      </c>
      <c r="K380" s="305">
        <v>109.3</v>
      </c>
      <c r="L380" s="305">
        <v>101.35</v>
      </c>
      <c r="M380" s="305">
        <v>1.3414299999999999</v>
      </c>
      <c r="N380" s="1"/>
      <c r="O380" s="1"/>
    </row>
    <row r="381" spans="1:15" ht="12.75" customHeight="1">
      <c r="A381" s="30">
        <v>371</v>
      </c>
      <c r="B381" s="315" t="s">
        <v>182</v>
      </c>
      <c r="C381" s="305">
        <v>1730.75</v>
      </c>
      <c r="D381" s="306">
        <v>1709.8333333333333</v>
      </c>
      <c r="E381" s="306">
        <v>1682.9166666666665</v>
      </c>
      <c r="F381" s="306">
        <v>1635.0833333333333</v>
      </c>
      <c r="G381" s="306">
        <v>1608.1666666666665</v>
      </c>
      <c r="H381" s="306">
        <v>1757.6666666666665</v>
      </c>
      <c r="I381" s="306">
        <v>1784.583333333333</v>
      </c>
      <c r="J381" s="306">
        <v>1832.4166666666665</v>
      </c>
      <c r="K381" s="305">
        <v>1736.75</v>
      </c>
      <c r="L381" s="305">
        <v>1662</v>
      </c>
      <c r="M381" s="305">
        <v>5.63978</v>
      </c>
      <c r="N381" s="1"/>
      <c r="O381" s="1"/>
    </row>
    <row r="382" spans="1:15" ht="12.75" customHeight="1">
      <c r="A382" s="30">
        <v>372</v>
      </c>
      <c r="B382" s="315" t="s">
        <v>479</v>
      </c>
      <c r="C382" s="305">
        <v>653.95000000000005</v>
      </c>
      <c r="D382" s="306">
        <v>656.94999999999993</v>
      </c>
      <c r="E382" s="306">
        <v>642.99999999999989</v>
      </c>
      <c r="F382" s="306">
        <v>632.04999999999995</v>
      </c>
      <c r="G382" s="306">
        <v>618.09999999999991</v>
      </c>
      <c r="H382" s="306">
        <v>667.89999999999986</v>
      </c>
      <c r="I382" s="306">
        <v>681.84999999999991</v>
      </c>
      <c r="J382" s="306">
        <v>692.79999999999984</v>
      </c>
      <c r="K382" s="305">
        <v>670.9</v>
      </c>
      <c r="L382" s="305">
        <v>646</v>
      </c>
      <c r="M382" s="305">
        <v>1.22458</v>
      </c>
      <c r="N382" s="1"/>
      <c r="O382" s="1"/>
    </row>
    <row r="383" spans="1:15" ht="12.75" customHeight="1">
      <c r="A383" s="30">
        <v>373</v>
      </c>
      <c r="B383" s="315" t="s">
        <v>481</v>
      </c>
      <c r="C383" s="305">
        <v>786.3</v>
      </c>
      <c r="D383" s="306">
        <v>785.7833333333333</v>
      </c>
      <c r="E383" s="306">
        <v>765.76666666666665</v>
      </c>
      <c r="F383" s="306">
        <v>745.23333333333335</v>
      </c>
      <c r="G383" s="306">
        <v>725.2166666666667</v>
      </c>
      <c r="H383" s="306">
        <v>806.31666666666661</v>
      </c>
      <c r="I383" s="306">
        <v>826.33333333333326</v>
      </c>
      <c r="J383" s="306">
        <v>846.86666666666656</v>
      </c>
      <c r="K383" s="305">
        <v>805.8</v>
      </c>
      <c r="L383" s="305">
        <v>765.25</v>
      </c>
      <c r="M383" s="305">
        <v>1.52607</v>
      </c>
      <c r="N383" s="1"/>
      <c r="O383" s="1"/>
    </row>
    <row r="384" spans="1:15" ht="12.75" customHeight="1">
      <c r="A384" s="30">
        <v>374</v>
      </c>
      <c r="B384" s="315" t="s">
        <v>843</v>
      </c>
      <c r="C384" s="305">
        <v>95.1</v>
      </c>
      <c r="D384" s="306">
        <v>95.5</v>
      </c>
      <c r="E384" s="306">
        <v>91.8</v>
      </c>
      <c r="F384" s="306">
        <v>88.5</v>
      </c>
      <c r="G384" s="306">
        <v>84.8</v>
      </c>
      <c r="H384" s="306">
        <v>98.8</v>
      </c>
      <c r="I384" s="306">
        <v>102.49999999999999</v>
      </c>
      <c r="J384" s="306">
        <v>105.8</v>
      </c>
      <c r="K384" s="305">
        <v>99.2</v>
      </c>
      <c r="L384" s="305">
        <v>92.2</v>
      </c>
      <c r="M384" s="305">
        <v>9.7488600000000005</v>
      </c>
      <c r="N384" s="1"/>
      <c r="O384" s="1"/>
    </row>
    <row r="385" spans="1:15" ht="12.75" customHeight="1">
      <c r="A385" s="30">
        <v>375</v>
      </c>
      <c r="B385" s="315" t="s">
        <v>483</v>
      </c>
      <c r="C385" s="305">
        <v>149.4</v>
      </c>
      <c r="D385" s="306">
        <v>147.36666666666667</v>
      </c>
      <c r="E385" s="306">
        <v>144.28333333333336</v>
      </c>
      <c r="F385" s="306">
        <v>139.16666666666669</v>
      </c>
      <c r="G385" s="306">
        <v>136.08333333333337</v>
      </c>
      <c r="H385" s="306">
        <v>152.48333333333335</v>
      </c>
      <c r="I385" s="306">
        <v>155.56666666666666</v>
      </c>
      <c r="J385" s="306">
        <v>160.68333333333334</v>
      </c>
      <c r="K385" s="305">
        <v>150.44999999999999</v>
      </c>
      <c r="L385" s="305">
        <v>142.25</v>
      </c>
      <c r="M385" s="305">
        <v>17.415569999999999</v>
      </c>
      <c r="N385" s="1"/>
      <c r="O385" s="1"/>
    </row>
    <row r="386" spans="1:15" ht="12.75" customHeight="1">
      <c r="A386" s="30">
        <v>376</v>
      </c>
      <c r="B386" s="315" t="s">
        <v>484</v>
      </c>
      <c r="C386" s="305">
        <v>564.70000000000005</v>
      </c>
      <c r="D386" s="306">
        <v>560.1</v>
      </c>
      <c r="E386" s="306">
        <v>550.6</v>
      </c>
      <c r="F386" s="306">
        <v>536.5</v>
      </c>
      <c r="G386" s="306">
        <v>527</v>
      </c>
      <c r="H386" s="306">
        <v>574.20000000000005</v>
      </c>
      <c r="I386" s="306">
        <v>583.70000000000005</v>
      </c>
      <c r="J386" s="306">
        <v>597.80000000000007</v>
      </c>
      <c r="K386" s="305">
        <v>569.6</v>
      </c>
      <c r="L386" s="305">
        <v>546</v>
      </c>
      <c r="M386" s="305">
        <v>0.60106999999999999</v>
      </c>
      <c r="N386" s="1"/>
      <c r="O386" s="1"/>
    </row>
    <row r="387" spans="1:15" ht="12.75" customHeight="1">
      <c r="A387" s="30">
        <v>377</v>
      </c>
      <c r="B387" s="315" t="s">
        <v>485</v>
      </c>
      <c r="C387" s="305">
        <v>196.6</v>
      </c>
      <c r="D387" s="306">
        <v>196.5333333333333</v>
      </c>
      <c r="E387" s="306">
        <v>194.61666666666662</v>
      </c>
      <c r="F387" s="306">
        <v>192.63333333333333</v>
      </c>
      <c r="G387" s="306">
        <v>190.71666666666664</v>
      </c>
      <c r="H387" s="306">
        <v>198.51666666666659</v>
      </c>
      <c r="I387" s="306">
        <v>200.43333333333328</v>
      </c>
      <c r="J387" s="306">
        <v>202.41666666666657</v>
      </c>
      <c r="K387" s="305">
        <v>198.45</v>
      </c>
      <c r="L387" s="305">
        <v>194.55</v>
      </c>
      <c r="M387" s="305">
        <v>12.68779</v>
      </c>
      <c r="N387" s="1"/>
      <c r="O387" s="1"/>
    </row>
    <row r="388" spans="1:15" ht="12.75" customHeight="1">
      <c r="A388" s="30">
        <v>378</v>
      </c>
      <c r="B388" s="315" t="s">
        <v>183</v>
      </c>
      <c r="C388" s="305">
        <v>666</v>
      </c>
      <c r="D388" s="306">
        <v>656.33333333333337</v>
      </c>
      <c r="E388" s="306">
        <v>642.66666666666674</v>
      </c>
      <c r="F388" s="306">
        <v>619.33333333333337</v>
      </c>
      <c r="G388" s="306">
        <v>605.66666666666674</v>
      </c>
      <c r="H388" s="306">
        <v>679.66666666666674</v>
      </c>
      <c r="I388" s="306">
        <v>693.33333333333348</v>
      </c>
      <c r="J388" s="306">
        <v>716.66666666666674</v>
      </c>
      <c r="K388" s="305">
        <v>670</v>
      </c>
      <c r="L388" s="305">
        <v>633</v>
      </c>
      <c r="M388" s="305">
        <v>4.05647</v>
      </c>
      <c r="N388" s="1"/>
      <c r="O388" s="1"/>
    </row>
    <row r="389" spans="1:15" ht="12.75" customHeight="1">
      <c r="A389" s="30">
        <v>379</v>
      </c>
      <c r="B389" s="315" t="s">
        <v>487</v>
      </c>
      <c r="C389" s="305">
        <v>2564.25</v>
      </c>
      <c r="D389" s="306">
        <v>2552.8666666666668</v>
      </c>
      <c r="E389" s="306">
        <v>2517.7333333333336</v>
      </c>
      <c r="F389" s="306">
        <v>2471.2166666666667</v>
      </c>
      <c r="G389" s="306">
        <v>2436.0833333333335</v>
      </c>
      <c r="H389" s="306">
        <v>2599.3833333333337</v>
      </c>
      <c r="I389" s="306">
        <v>2634.5166666666669</v>
      </c>
      <c r="J389" s="306">
        <v>2681.0333333333338</v>
      </c>
      <c r="K389" s="305">
        <v>2588</v>
      </c>
      <c r="L389" s="305">
        <v>2506.35</v>
      </c>
      <c r="M389" s="305">
        <v>0.14685999999999999</v>
      </c>
      <c r="N389" s="1"/>
      <c r="O389" s="1"/>
    </row>
    <row r="390" spans="1:15" ht="12.75" customHeight="1">
      <c r="A390" s="30">
        <v>380</v>
      </c>
      <c r="B390" s="315" t="s">
        <v>858</v>
      </c>
      <c r="C390" s="305">
        <v>95.65</v>
      </c>
      <c r="D390" s="306">
        <v>94.333333333333329</v>
      </c>
      <c r="E390" s="306">
        <v>92.36666666666666</v>
      </c>
      <c r="F390" s="306">
        <v>89.083333333333329</v>
      </c>
      <c r="G390" s="306">
        <v>87.11666666666666</v>
      </c>
      <c r="H390" s="306">
        <v>97.61666666666666</v>
      </c>
      <c r="I390" s="306">
        <v>99.583333333333329</v>
      </c>
      <c r="J390" s="306">
        <v>102.86666666666666</v>
      </c>
      <c r="K390" s="305">
        <v>96.3</v>
      </c>
      <c r="L390" s="305">
        <v>91.05</v>
      </c>
      <c r="M390" s="305">
        <v>6.7427200000000003</v>
      </c>
      <c r="N390" s="1"/>
      <c r="O390" s="1"/>
    </row>
    <row r="391" spans="1:15" ht="12.75" customHeight="1">
      <c r="A391" s="30">
        <v>381</v>
      </c>
      <c r="B391" s="315" t="s">
        <v>184</v>
      </c>
      <c r="C391" s="305">
        <v>111.4</v>
      </c>
      <c r="D391" s="306">
        <v>109.46666666666665</v>
      </c>
      <c r="E391" s="306">
        <v>106.83333333333331</v>
      </c>
      <c r="F391" s="306">
        <v>102.26666666666667</v>
      </c>
      <c r="G391" s="306">
        <v>99.633333333333326</v>
      </c>
      <c r="H391" s="306">
        <v>114.0333333333333</v>
      </c>
      <c r="I391" s="306">
        <v>116.66666666666666</v>
      </c>
      <c r="J391" s="306">
        <v>121.23333333333329</v>
      </c>
      <c r="K391" s="305">
        <v>112.1</v>
      </c>
      <c r="L391" s="305">
        <v>104.9</v>
      </c>
      <c r="M391" s="305">
        <v>153.0137</v>
      </c>
      <c r="N391" s="1"/>
      <c r="O391" s="1"/>
    </row>
    <row r="392" spans="1:15" ht="12.75" customHeight="1">
      <c r="A392" s="30">
        <v>382</v>
      </c>
      <c r="B392" s="315" t="s">
        <v>486</v>
      </c>
      <c r="C392" s="305">
        <v>92.7</v>
      </c>
      <c r="D392" s="306">
        <v>91</v>
      </c>
      <c r="E392" s="306">
        <v>88.6</v>
      </c>
      <c r="F392" s="306">
        <v>84.5</v>
      </c>
      <c r="G392" s="306">
        <v>82.1</v>
      </c>
      <c r="H392" s="306">
        <v>95.1</v>
      </c>
      <c r="I392" s="306">
        <v>97.5</v>
      </c>
      <c r="J392" s="306">
        <v>101.6</v>
      </c>
      <c r="K392" s="305">
        <v>93.4</v>
      </c>
      <c r="L392" s="305">
        <v>86.9</v>
      </c>
      <c r="M392" s="305">
        <v>51.219000000000001</v>
      </c>
      <c r="N392" s="1"/>
      <c r="O392" s="1"/>
    </row>
    <row r="393" spans="1:15" ht="12.75" customHeight="1">
      <c r="A393" s="30">
        <v>383</v>
      </c>
      <c r="B393" s="315" t="s">
        <v>185</v>
      </c>
      <c r="C393" s="305">
        <v>118.7</v>
      </c>
      <c r="D393" s="306">
        <v>117.63333333333333</v>
      </c>
      <c r="E393" s="306">
        <v>115.81666666666665</v>
      </c>
      <c r="F393" s="306">
        <v>112.93333333333332</v>
      </c>
      <c r="G393" s="306">
        <v>111.11666666666665</v>
      </c>
      <c r="H393" s="306">
        <v>120.51666666666665</v>
      </c>
      <c r="I393" s="306">
        <v>122.33333333333331</v>
      </c>
      <c r="J393" s="306">
        <v>125.21666666666665</v>
      </c>
      <c r="K393" s="305">
        <v>119.45</v>
      </c>
      <c r="L393" s="305">
        <v>114.75</v>
      </c>
      <c r="M393" s="305">
        <v>39.39667</v>
      </c>
      <c r="N393" s="1"/>
      <c r="O393" s="1"/>
    </row>
    <row r="394" spans="1:15" ht="12.75" customHeight="1">
      <c r="A394" s="30">
        <v>384</v>
      </c>
      <c r="B394" s="315" t="s">
        <v>488</v>
      </c>
      <c r="C394" s="305">
        <v>132.69999999999999</v>
      </c>
      <c r="D394" s="306">
        <v>133.46666666666667</v>
      </c>
      <c r="E394" s="306">
        <v>128.23333333333335</v>
      </c>
      <c r="F394" s="306">
        <v>123.76666666666668</v>
      </c>
      <c r="G394" s="306">
        <v>118.53333333333336</v>
      </c>
      <c r="H394" s="306">
        <v>137.93333333333334</v>
      </c>
      <c r="I394" s="306">
        <v>143.16666666666663</v>
      </c>
      <c r="J394" s="306">
        <v>147.63333333333333</v>
      </c>
      <c r="K394" s="305">
        <v>138.69999999999999</v>
      </c>
      <c r="L394" s="305">
        <v>129</v>
      </c>
      <c r="M394" s="305">
        <v>24.521509999999999</v>
      </c>
      <c r="N394" s="1"/>
      <c r="O394" s="1"/>
    </row>
    <row r="395" spans="1:15" ht="12.75" customHeight="1">
      <c r="A395" s="30">
        <v>385</v>
      </c>
      <c r="B395" s="315" t="s">
        <v>489</v>
      </c>
      <c r="C395" s="305">
        <v>959.6</v>
      </c>
      <c r="D395" s="306">
        <v>964.51666666666677</v>
      </c>
      <c r="E395" s="306">
        <v>945.08333333333348</v>
      </c>
      <c r="F395" s="306">
        <v>930.56666666666672</v>
      </c>
      <c r="G395" s="306">
        <v>911.13333333333344</v>
      </c>
      <c r="H395" s="306">
        <v>979.03333333333353</v>
      </c>
      <c r="I395" s="306">
        <v>998.4666666666667</v>
      </c>
      <c r="J395" s="306">
        <v>1012.9833333333336</v>
      </c>
      <c r="K395" s="305">
        <v>983.95</v>
      </c>
      <c r="L395" s="305">
        <v>950</v>
      </c>
      <c r="M395" s="305">
        <v>1.3283400000000001</v>
      </c>
      <c r="N395" s="1"/>
      <c r="O395" s="1"/>
    </row>
    <row r="396" spans="1:15" ht="12.75" customHeight="1">
      <c r="A396" s="30">
        <v>386</v>
      </c>
      <c r="B396" s="315" t="s">
        <v>186</v>
      </c>
      <c r="C396" s="305">
        <v>2587.1</v>
      </c>
      <c r="D396" s="306">
        <v>2590</v>
      </c>
      <c r="E396" s="306">
        <v>2545.1</v>
      </c>
      <c r="F396" s="306">
        <v>2503.1</v>
      </c>
      <c r="G396" s="306">
        <v>2458.1999999999998</v>
      </c>
      <c r="H396" s="306">
        <v>2632</v>
      </c>
      <c r="I396" s="306">
        <v>2676.8999999999996</v>
      </c>
      <c r="J396" s="306">
        <v>2718.9</v>
      </c>
      <c r="K396" s="305">
        <v>2634.9</v>
      </c>
      <c r="L396" s="305">
        <v>2548</v>
      </c>
      <c r="M396" s="305">
        <v>82.525509999999997</v>
      </c>
      <c r="N396" s="1"/>
      <c r="O396" s="1"/>
    </row>
    <row r="397" spans="1:15" ht="12.75" customHeight="1">
      <c r="A397" s="30">
        <v>387</v>
      </c>
      <c r="B397" s="315" t="s">
        <v>844</v>
      </c>
      <c r="C397" s="305">
        <v>525.29999999999995</v>
      </c>
      <c r="D397" s="306">
        <v>516.35</v>
      </c>
      <c r="E397" s="306">
        <v>493</v>
      </c>
      <c r="F397" s="306">
        <v>460.7</v>
      </c>
      <c r="G397" s="306">
        <v>437.34999999999997</v>
      </c>
      <c r="H397" s="306">
        <v>548.65000000000009</v>
      </c>
      <c r="I397" s="306">
        <v>572.00000000000023</v>
      </c>
      <c r="J397" s="306">
        <v>604.30000000000007</v>
      </c>
      <c r="K397" s="305">
        <v>539.70000000000005</v>
      </c>
      <c r="L397" s="305">
        <v>484.05</v>
      </c>
      <c r="M397" s="305">
        <v>3.5693100000000002</v>
      </c>
      <c r="N397" s="1"/>
      <c r="O397" s="1"/>
    </row>
    <row r="398" spans="1:15" ht="12.75" customHeight="1">
      <c r="A398" s="30">
        <v>388</v>
      </c>
      <c r="B398" s="315" t="s">
        <v>480</v>
      </c>
      <c r="C398" s="305">
        <v>247.1</v>
      </c>
      <c r="D398" s="306">
        <v>248.18333333333331</v>
      </c>
      <c r="E398" s="306">
        <v>244.91666666666663</v>
      </c>
      <c r="F398" s="306">
        <v>242.73333333333332</v>
      </c>
      <c r="G398" s="306">
        <v>239.46666666666664</v>
      </c>
      <c r="H398" s="306">
        <v>250.36666666666662</v>
      </c>
      <c r="I398" s="306">
        <v>253.63333333333333</v>
      </c>
      <c r="J398" s="306">
        <v>255.81666666666661</v>
      </c>
      <c r="K398" s="305">
        <v>251.45</v>
      </c>
      <c r="L398" s="305">
        <v>246</v>
      </c>
      <c r="M398" s="305">
        <v>1.28284</v>
      </c>
      <c r="N398" s="1"/>
      <c r="O398" s="1"/>
    </row>
    <row r="399" spans="1:15" ht="12.75" customHeight="1">
      <c r="A399" s="30">
        <v>389</v>
      </c>
      <c r="B399" s="315" t="s">
        <v>490</v>
      </c>
      <c r="C399" s="305">
        <v>888.45</v>
      </c>
      <c r="D399" s="306">
        <v>891.18333333333339</v>
      </c>
      <c r="E399" s="306">
        <v>882.36666666666679</v>
      </c>
      <c r="F399" s="306">
        <v>876.28333333333342</v>
      </c>
      <c r="G399" s="306">
        <v>867.46666666666681</v>
      </c>
      <c r="H399" s="306">
        <v>897.26666666666677</v>
      </c>
      <c r="I399" s="306">
        <v>906.08333333333337</v>
      </c>
      <c r="J399" s="306">
        <v>912.16666666666674</v>
      </c>
      <c r="K399" s="305">
        <v>900</v>
      </c>
      <c r="L399" s="305">
        <v>885.1</v>
      </c>
      <c r="M399" s="305">
        <v>0.29865999999999998</v>
      </c>
      <c r="N399" s="1"/>
      <c r="O399" s="1"/>
    </row>
    <row r="400" spans="1:15" ht="12.75" customHeight="1">
      <c r="A400" s="30">
        <v>390</v>
      </c>
      <c r="B400" s="315" t="s">
        <v>491</v>
      </c>
      <c r="C400" s="305">
        <v>1117.75</v>
      </c>
      <c r="D400" s="306">
        <v>1111.5333333333333</v>
      </c>
      <c r="E400" s="306">
        <v>1071.2166666666667</v>
      </c>
      <c r="F400" s="306">
        <v>1024.6833333333334</v>
      </c>
      <c r="G400" s="306">
        <v>984.36666666666679</v>
      </c>
      <c r="H400" s="306">
        <v>1158.0666666666666</v>
      </c>
      <c r="I400" s="306">
        <v>1198.3833333333332</v>
      </c>
      <c r="J400" s="306">
        <v>1244.9166666666665</v>
      </c>
      <c r="K400" s="305">
        <v>1151.8499999999999</v>
      </c>
      <c r="L400" s="305">
        <v>1065</v>
      </c>
      <c r="M400" s="305">
        <v>3.7626300000000001</v>
      </c>
      <c r="N400" s="1"/>
      <c r="O400" s="1"/>
    </row>
    <row r="401" spans="1:15" ht="12.75" customHeight="1">
      <c r="A401" s="30">
        <v>391</v>
      </c>
      <c r="B401" s="315" t="s">
        <v>482</v>
      </c>
      <c r="C401" s="305">
        <v>31.1</v>
      </c>
      <c r="D401" s="306">
        <v>30.983333333333334</v>
      </c>
      <c r="E401" s="306">
        <v>30.616666666666667</v>
      </c>
      <c r="F401" s="306">
        <v>30.133333333333333</v>
      </c>
      <c r="G401" s="306">
        <v>29.766666666666666</v>
      </c>
      <c r="H401" s="306">
        <v>31.466666666666669</v>
      </c>
      <c r="I401" s="306">
        <v>31.833333333333336</v>
      </c>
      <c r="J401" s="306">
        <v>32.31666666666667</v>
      </c>
      <c r="K401" s="305">
        <v>31.35</v>
      </c>
      <c r="L401" s="305">
        <v>30.5</v>
      </c>
      <c r="M401" s="305">
        <v>10.62196</v>
      </c>
      <c r="N401" s="1"/>
      <c r="O401" s="1"/>
    </row>
    <row r="402" spans="1:15" ht="12.75" customHeight="1">
      <c r="A402" s="30">
        <v>392</v>
      </c>
      <c r="B402" s="315" t="s">
        <v>187</v>
      </c>
      <c r="C402" s="305">
        <v>73.650000000000006</v>
      </c>
      <c r="D402" s="306">
        <v>72.5</v>
      </c>
      <c r="E402" s="306">
        <v>70.650000000000006</v>
      </c>
      <c r="F402" s="306">
        <v>67.650000000000006</v>
      </c>
      <c r="G402" s="306">
        <v>65.800000000000011</v>
      </c>
      <c r="H402" s="306">
        <v>75.5</v>
      </c>
      <c r="I402" s="306">
        <v>77.349999999999994</v>
      </c>
      <c r="J402" s="306">
        <v>80.349999999999994</v>
      </c>
      <c r="K402" s="305">
        <v>74.349999999999994</v>
      </c>
      <c r="L402" s="305">
        <v>69.5</v>
      </c>
      <c r="M402" s="305">
        <v>661.87950000000001</v>
      </c>
      <c r="N402" s="1"/>
      <c r="O402" s="1"/>
    </row>
    <row r="403" spans="1:15" ht="12.75" customHeight="1">
      <c r="A403" s="30">
        <v>393</v>
      </c>
      <c r="B403" s="315" t="s">
        <v>275</v>
      </c>
      <c r="C403" s="305">
        <v>6552.7</v>
      </c>
      <c r="D403" s="306">
        <v>6542.5666666666666</v>
      </c>
      <c r="E403" s="306">
        <v>6435.1333333333332</v>
      </c>
      <c r="F403" s="306">
        <v>6317.5666666666666</v>
      </c>
      <c r="G403" s="306">
        <v>6210.1333333333332</v>
      </c>
      <c r="H403" s="306">
        <v>6660.1333333333332</v>
      </c>
      <c r="I403" s="306">
        <v>6767.5666666666657</v>
      </c>
      <c r="J403" s="306">
        <v>6885.1333333333332</v>
      </c>
      <c r="K403" s="305">
        <v>6650</v>
      </c>
      <c r="L403" s="305">
        <v>6425</v>
      </c>
      <c r="M403" s="305">
        <v>7.9699999999999993E-2</v>
      </c>
      <c r="N403" s="1"/>
      <c r="O403" s="1"/>
    </row>
    <row r="404" spans="1:15" ht="12.75" customHeight="1">
      <c r="A404" s="30">
        <v>394</v>
      </c>
      <c r="B404" s="315" t="s">
        <v>274</v>
      </c>
      <c r="C404" s="305">
        <v>756.6</v>
      </c>
      <c r="D404" s="306">
        <v>747.95000000000016</v>
      </c>
      <c r="E404" s="306">
        <v>736.70000000000027</v>
      </c>
      <c r="F404" s="306">
        <v>716.80000000000007</v>
      </c>
      <c r="G404" s="306">
        <v>705.55000000000018</v>
      </c>
      <c r="H404" s="306">
        <v>767.85000000000036</v>
      </c>
      <c r="I404" s="306">
        <v>779.10000000000014</v>
      </c>
      <c r="J404" s="306">
        <v>799.00000000000045</v>
      </c>
      <c r="K404" s="305">
        <v>759.2</v>
      </c>
      <c r="L404" s="305">
        <v>728.05</v>
      </c>
      <c r="M404" s="305">
        <v>8.4686699999999995</v>
      </c>
      <c r="N404" s="1"/>
      <c r="O404" s="1"/>
    </row>
    <row r="405" spans="1:15" ht="12.75" customHeight="1">
      <c r="A405" s="30">
        <v>395</v>
      </c>
      <c r="B405" s="315" t="s">
        <v>188</v>
      </c>
      <c r="C405" s="305">
        <v>1105.3499999999999</v>
      </c>
      <c r="D405" s="306">
        <v>1096.1833333333332</v>
      </c>
      <c r="E405" s="306">
        <v>1082.5666666666664</v>
      </c>
      <c r="F405" s="306">
        <v>1059.7833333333333</v>
      </c>
      <c r="G405" s="306">
        <v>1046.1666666666665</v>
      </c>
      <c r="H405" s="306">
        <v>1118.9666666666662</v>
      </c>
      <c r="I405" s="306">
        <v>1132.583333333333</v>
      </c>
      <c r="J405" s="306">
        <v>1155.3666666666661</v>
      </c>
      <c r="K405" s="305">
        <v>1109.8</v>
      </c>
      <c r="L405" s="305">
        <v>1073.4000000000001</v>
      </c>
      <c r="M405" s="305">
        <v>11.77148</v>
      </c>
      <c r="N405" s="1"/>
      <c r="O405" s="1"/>
    </row>
    <row r="406" spans="1:15" ht="12.75" customHeight="1">
      <c r="A406" s="30">
        <v>396</v>
      </c>
      <c r="B406" s="315" t="s">
        <v>189</v>
      </c>
      <c r="C406" s="305">
        <v>468.9</v>
      </c>
      <c r="D406" s="306">
        <v>463.83333333333331</v>
      </c>
      <c r="E406" s="306">
        <v>457.56666666666661</v>
      </c>
      <c r="F406" s="306">
        <v>446.23333333333329</v>
      </c>
      <c r="G406" s="306">
        <v>439.96666666666658</v>
      </c>
      <c r="H406" s="306">
        <v>475.16666666666663</v>
      </c>
      <c r="I406" s="306">
        <v>481.43333333333339</v>
      </c>
      <c r="J406" s="306">
        <v>492.76666666666665</v>
      </c>
      <c r="K406" s="305">
        <v>470.1</v>
      </c>
      <c r="L406" s="305">
        <v>452.5</v>
      </c>
      <c r="M406" s="305">
        <v>170.55257</v>
      </c>
      <c r="N406" s="1"/>
      <c r="O406" s="1"/>
    </row>
    <row r="407" spans="1:15" ht="12.75" customHeight="1">
      <c r="A407" s="30">
        <v>397</v>
      </c>
      <c r="B407" s="315" t="s">
        <v>495</v>
      </c>
      <c r="C407" s="305">
        <v>2114.1999999999998</v>
      </c>
      <c r="D407" s="306">
        <v>2116</v>
      </c>
      <c r="E407" s="306">
        <v>2061.4499999999998</v>
      </c>
      <c r="F407" s="306">
        <v>2008.6999999999998</v>
      </c>
      <c r="G407" s="306">
        <v>1954.1499999999996</v>
      </c>
      <c r="H407" s="306">
        <v>2168.75</v>
      </c>
      <c r="I407" s="306">
        <v>2223.3000000000002</v>
      </c>
      <c r="J407" s="306">
        <v>2276.0500000000002</v>
      </c>
      <c r="K407" s="305">
        <v>2170.5500000000002</v>
      </c>
      <c r="L407" s="305">
        <v>2063.25</v>
      </c>
      <c r="M407" s="305">
        <v>0.55828</v>
      </c>
      <c r="N407" s="1"/>
      <c r="O407" s="1"/>
    </row>
    <row r="408" spans="1:15" ht="12.75" customHeight="1">
      <c r="A408" s="30">
        <v>398</v>
      </c>
      <c r="B408" s="315" t="s">
        <v>496</v>
      </c>
      <c r="C408" s="305">
        <v>104.95</v>
      </c>
      <c r="D408" s="306">
        <v>104.16666666666667</v>
      </c>
      <c r="E408" s="306">
        <v>101.48333333333335</v>
      </c>
      <c r="F408" s="306">
        <v>98.01666666666668</v>
      </c>
      <c r="G408" s="306">
        <v>95.333333333333357</v>
      </c>
      <c r="H408" s="306">
        <v>107.63333333333334</v>
      </c>
      <c r="I408" s="306">
        <v>110.31666666666665</v>
      </c>
      <c r="J408" s="306">
        <v>113.78333333333333</v>
      </c>
      <c r="K408" s="305">
        <v>106.85</v>
      </c>
      <c r="L408" s="305">
        <v>100.7</v>
      </c>
      <c r="M408" s="305">
        <v>5.82491</v>
      </c>
      <c r="N408" s="1"/>
      <c r="O408" s="1"/>
    </row>
    <row r="409" spans="1:15" ht="12.75" customHeight="1">
      <c r="A409" s="30">
        <v>399</v>
      </c>
      <c r="B409" s="315" t="s">
        <v>501</v>
      </c>
      <c r="C409" s="305">
        <v>115.65</v>
      </c>
      <c r="D409" s="306">
        <v>114.63333333333333</v>
      </c>
      <c r="E409" s="306">
        <v>113.01666666666665</v>
      </c>
      <c r="F409" s="306">
        <v>110.38333333333333</v>
      </c>
      <c r="G409" s="306">
        <v>108.76666666666665</v>
      </c>
      <c r="H409" s="306">
        <v>117.26666666666665</v>
      </c>
      <c r="I409" s="306">
        <v>118.88333333333333</v>
      </c>
      <c r="J409" s="306">
        <v>121.51666666666665</v>
      </c>
      <c r="K409" s="305">
        <v>116.25</v>
      </c>
      <c r="L409" s="305">
        <v>112</v>
      </c>
      <c r="M409" s="305">
        <v>8.3840500000000002</v>
      </c>
      <c r="N409" s="1"/>
      <c r="O409" s="1"/>
    </row>
    <row r="410" spans="1:15" ht="12.75" customHeight="1">
      <c r="A410" s="30">
        <v>400</v>
      </c>
      <c r="B410" s="315" t="s">
        <v>497</v>
      </c>
      <c r="C410" s="305">
        <v>107.5</v>
      </c>
      <c r="D410" s="306">
        <v>108.03333333333335</v>
      </c>
      <c r="E410" s="306">
        <v>100.76666666666669</v>
      </c>
      <c r="F410" s="306">
        <v>94.033333333333346</v>
      </c>
      <c r="G410" s="306">
        <v>86.766666666666694</v>
      </c>
      <c r="H410" s="306">
        <v>114.76666666666669</v>
      </c>
      <c r="I410" s="306">
        <v>122.03333333333335</v>
      </c>
      <c r="J410" s="306">
        <v>128.76666666666671</v>
      </c>
      <c r="K410" s="305">
        <v>115.3</v>
      </c>
      <c r="L410" s="305">
        <v>101.3</v>
      </c>
      <c r="M410" s="305">
        <v>80.368690000000001</v>
      </c>
      <c r="N410" s="1"/>
      <c r="O410" s="1"/>
    </row>
    <row r="411" spans="1:15" ht="12.75" customHeight="1">
      <c r="A411" s="30">
        <v>401</v>
      </c>
      <c r="B411" s="315" t="s">
        <v>499</v>
      </c>
      <c r="C411" s="305">
        <v>3003.8</v>
      </c>
      <c r="D411" s="306">
        <v>3024.9500000000003</v>
      </c>
      <c r="E411" s="306">
        <v>2959.9000000000005</v>
      </c>
      <c r="F411" s="306">
        <v>2916.0000000000005</v>
      </c>
      <c r="G411" s="306">
        <v>2850.9500000000007</v>
      </c>
      <c r="H411" s="306">
        <v>3068.8500000000004</v>
      </c>
      <c r="I411" s="306">
        <v>3133.9000000000005</v>
      </c>
      <c r="J411" s="306">
        <v>3177.8</v>
      </c>
      <c r="K411" s="305">
        <v>3090</v>
      </c>
      <c r="L411" s="305">
        <v>2981.05</v>
      </c>
      <c r="M411" s="305">
        <v>0.31297000000000003</v>
      </c>
      <c r="N411" s="1"/>
      <c r="O411" s="1"/>
    </row>
    <row r="412" spans="1:15" ht="12.75" customHeight="1">
      <c r="A412" s="30">
        <v>402</v>
      </c>
      <c r="B412" s="315" t="s">
        <v>498</v>
      </c>
      <c r="C412" s="305">
        <v>704.6</v>
      </c>
      <c r="D412" s="306">
        <v>693.68333333333339</v>
      </c>
      <c r="E412" s="306">
        <v>667.96666666666681</v>
      </c>
      <c r="F412" s="306">
        <v>631.33333333333337</v>
      </c>
      <c r="G412" s="306">
        <v>605.61666666666679</v>
      </c>
      <c r="H412" s="306">
        <v>730.31666666666683</v>
      </c>
      <c r="I412" s="306">
        <v>756.03333333333353</v>
      </c>
      <c r="J412" s="306">
        <v>792.66666666666686</v>
      </c>
      <c r="K412" s="305">
        <v>719.4</v>
      </c>
      <c r="L412" s="305">
        <v>657.05</v>
      </c>
      <c r="M412" s="305">
        <v>5.3550300000000002</v>
      </c>
      <c r="N412" s="1"/>
      <c r="O412" s="1"/>
    </row>
    <row r="413" spans="1:15" ht="12.75" customHeight="1">
      <c r="A413" s="30">
        <v>403</v>
      </c>
      <c r="B413" s="315" t="s">
        <v>500</v>
      </c>
      <c r="C413" s="305">
        <v>434.5</v>
      </c>
      <c r="D413" s="306">
        <v>435.8</v>
      </c>
      <c r="E413" s="306">
        <v>424.1</v>
      </c>
      <c r="F413" s="306">
        <v>413.7</v>
      </c>
      <c r="G413" s="306">
        <v>402</v>
      </c>
      <c r="H413" s="306">
        <v>446.20000000000005</v>
      </c>
      <c r="I413" s="306">
        <v>457.9</v>
      </c>
      <c r="J413" s="306">
        <v>468.30000000000007</v>
      </c>
      <c r="K413" s="305">
        <v>447.5</v>
      </c>
      <c r="L413" s="305">
        <v>425.4</v>
      </c>
      <c r="M413" s="305">
        <v>2.7162899999999999</v>
      </c>
      <c r="N413" s="1"/>
      <c r="O413" s="1"/>
    </row>
    <row r="414" spans="1:15" ht="12.75" customHeight="1">
      <c r="A414" s="30">
        <v>404</v>
      </c>
      <c r="B414" s="315" t="s">
        <v>190</v>
      </c>
      <c r="C414" s="305">
        <v>21691.200000000001</v>
      </c>
      <c r="D414" s="306">
        <v>21411.083333333332</v>
      </c>
      <c r="E414" s="306">
        <v>20956.116666666665</v>
      </c>
      <c r="F414" s="306">
        <v>20221.033333333333</v>
      </c>
      <c r="G414" s="306">
        <v>19766.066666666666</v>
      </c>
      <c r="H414" s="306">
        <v>22146.166666666664</v>
      </c>
      <c r="I414" s="306">
        <v>22601.133333333331</v>
      </c>
      <c r="J414" s="306">
        <v>23336.216666666664</v>
      </c>
      <c r="K414" s="305">
        <v>21866.05</v>
      </c>
      <c r="L414" s="305">
        <v>20676</v>
      </c>
      <c r="M414" s="305">
        <v>0.67112000000000005</v>
      </c>
      <c r="N414" s="1"/>
      <c r="O414" s="1"/>
    </row>
    <row r="415" spans="1:15" ht="12.75" customHeight="1">
      <c r="A415" s="30">
        <v>405</v>
      </c>
      <c r="B415" s="315" t="s">
        <v>502</v>
      </c>
      <c r="C415" s="305">
        <v>1660.95</v>
      </c>
      <c r="D415" s="306">
        <v>1646.9833333333333</v>
      </c>
      <c r="E415" s="306">
        <v>1609.9666666666667</v>
      </c>
      <c r="F415" s="306">
        <v>1558.9833333333333</v>
      </c>
      <c r="G415" s="306">
        <v>1521.9666666666667</v>
      </c>
      <c r="H415" s="306">
        <v>1697.9666666666667</v>
      </c>
      <c r="I415" s="306">
        <v>1734.9833333333336</v>
      </c>
      <c r="J415" s="306">
        <v>1785.9666666666667</v>
      </c>
      <c r="K415" s="305">
        <v>1684</v>
      </c>
      <c r="L415" s="305">
        <v>1596</v>
      </c>
      <c r="M415" s="305">
        <v>0.40809000000000001</v>
      </c>
      <c r="N415" s="1"/>
      <c r="O415" s="1"/>
    </row>
    <row r="416" spans="1:15" ht="12.75" customHeight="1">
      <c r="A416" s="30">
        <v>406</v>
      </c>
      <c r="B416" s="315" t="s">
        <v>191</v>
      </c>
      <c r="C416" s="305">
        <v>2346</v>
      </c>
      <c r="D416" s="306">
        <v>2333.3333333333335</v>
      </c>
      <c r="E416" s="306">
        <v>2304.0166666666669</v>
      </c>
      <c r="F416" s="306">
        <v>2262.0333333333333</v>
      </c>
      <c r="G416" s="306">
        <v>2232.7166666666667</v>
      </c>
      <c r="H416" s="306">
        <v>2375.3166666666671</v>
      </c>
      <c r="I416" s="306">
        <v>2404.6333333333337</v>
      </c>
      <c r="J416" s="306">
        <v>2446.6166666666672</v>
      </c>
      <c r="K416" s="305">
        <v>2362.65</v>
      </c>
      <c r="L416" s="305">
        <v>2291.35</v>
      </c>
      <c r="M416" s="305">
        <v>2.0714299999999999</v>
      </c>
      <c r="N416" s="1"/>
      <c r="O416" s="1"/>
    </row>
    <row r="417" spans="1:15" ht="12.75" customHeight="1">
      <c r="A417" s="30">
        <v>407</v>
      </c>
      <c r="B417" s="315" t="s">
        <v>492</v>
      </c>
      <c r="C417" s="305">
        <v>482.15</v>
      </c>
      <c r="D417" s="306">
        <v>474.38333333333338</v>
      </c>
      <c r="E417" s="306">
        <v>463.76666666666677</v>
      </c>
      <c r="F417" s="306">
        <v>445.38333333333338</v>
      </c>
      <c r="G417" s="306">
        <v>434.76666666666677</v>
      </c>
      <c r="H417" s="306">
        <v>492.76666666666677</v>
      </c>
      <c r="I417" s="306">
        <v>503.38333333333344</v>
      </c>
      <c r="J417" s="306">
        <v>521.76666666666677</v>
      </c>
      <c r="K417" s="305">
        <v>485</v>
      </c>
      <c r="L417" s="305">
        <v>456</v>
      </c>
      <c r="M417" s="305">
        <v>0.77510999999999997</v>
      </c>
      <c r="N417" s="1"/>
      <c r="O417" s="1"/>
    </row>
    <row r="418" spans="1:15" ht="12.75" customHeight="1">
      <c r="A418" s="30">
        <v>408</v>
      </c>
      <c r="B418" s="315" t="s">
        <v>493</v>
      </c>
      <c r="C418" s="305">
        <v>27.25</v>
      </c>
      <c r="D418" s="306">
        <v>26.7</v>
      </c>
      <c r="E418" s="306">
        <v>26</v>
      </c>
      <c r="F418" s="306">
        <v>24.75</v>
      </c>
      <c r="G418" s="306">
        <v>24.05</v>
      </c>
      <c r="H418" s="306">
        <v>27.95</v>
      </c>
      <c r="I418" s="306">
        <v>28.649999999999995</v>
      </c>
      <c r="J418" s="306">
        <v>29.9</v>
      </c>
      <c r="K418" s="305">
        <v>27.4</v>
      </c>
      <c r="L418" s="305">
        <v>25.45</v>
      </c>
      <c r="M418" s="305">
        <v>60.315240000000003</v>
      </c>
      <c r="N418" s="1"/>
      <c r="O418" s="1"/>
    </row>
    <row r="419" spans="1:15" ht="12.75" customHeight="1">
      <c r="A419" s="30">
        <v>409</v>
      </c>
      <c r="B419" s="315" t="s">
        <v>494</v>
      </c>
      <c r="C419" s="305">
        <v>3278.4</v>
      </c>
      <c r="D419" s="306">
        <v>3275.1333333333332</v>
      </c>
      <c r="E419" s="306">
        <v>3223.2666666666664</v>
      </c>
      <c r="F419" s="306">
        <v>3168.1333333333332</v>
      </c>
      <c r="G419" s="306">
        <v>3116.2666666666664</v>
      </c>
      <c r="H419" s="306">
        <v>3330.2666666666664</v>
      </c>
      <c r="I419" s="306">
        <v>3382.1333333333332</v>
      </c>
      <c r="J419" s="306">
        <v>3437.2666666666664</v>
      </c>
      <c r="K419" s="305">
        <v>3327</v>
      </c>
      <c r="L419" s="305">
        <v>3220</v>
      </c>
      <c r="M419" s="305">
        <v>0.35835</v>
      </c>
      <c r="N419" s="1"/>
      <c r="O419" s="1"/>
    </row>
    <row r="420" spans="1:15" ht="12.75" customHeight="1">
      <c r="A420" s="30">
        <v>410</v>
      </c>
      <c r="B420" s="315" t="s">
        <v>503</v>
      </c>
      <c r="C420" s="305">
        <v>494.7</v>
      </c>
      <c r="D420" s="306">
        <v>497.45</v>
      </c>
      <c r="E420" s="306">
        <v>479.9</v>
      </c>
      <c r="F420" s="306">
        <v>465.09999999999997</v>
      </c>
      <c r="G420" s="306">
        <v>447.54999999999995</v>
      </c>
      <c r="H420" s="306">
        <v>512.25</v>
      </c>
      <c r="I420" s="306">
        <v>529.80000000000007</v>
      </c>
      <c r="J420" s="306">
        <v>544.6</v>
      </c>
      <c r="K420" s="305">
        <v>515</v>
      </c>
      <c r="L420" s="305">
        <v>482.65</v>
      </c>
      <c r="M420" s="305">
        <v>8.5183999999999997</v>
      </c>
      <c r="N420" s="1"/>
      <c r="O420" s="1"/>
    </row>
    <row r="421" spans="1:15" ht="12.75" customHeight="1">
      <c r="A421" s="30">
        <v>411</v>
      </c>
      <c r="B421" s="315" t="s">
        <v>505</v>
      </c>
      <c r="C421" s="305">
        <v>402.65</v>
      </c>
      <c r="D421" s="306">
        <v>400.46666666666664</v>
      </c>
      <c r="E421" s="306">
        <v>386.48333333333329</v>
      </c>
      <c r="F421" s="306">
        <v>370.31666666666666</v>
      </c>
      <c r="G421" s="306">
        <v>356.33333333333331</v>
      </c>
      <c r="H421" s="306">
        <v>416.63333333333327</v>
      </c>
      <c r="I421" s="306">
        <v>430.61666666666662</v>
      </c>
      <c r="J421" s="306">
        <v>446.78333333333325</v>
      </c>
      <c r="K421" s="305">
        <v>414.45</v>
      </c>
      <c r="L421" s="305">
        <v>384.3</v>
      </c>
      <c r="M421" s="305">
        <v>1.5771299999999999</v>
      </c>
      <c r="N421" s="1"/>
      <c r="O421" s="1"/>
    </row>
    <row r="422" spans="1:15" ht="12.75" customHeight="1">
      <c r="A422" s="30">
        <v>412</v>
      </c>
      <c r="B422" s="315" t="s">
        <v>504</v>
      </c>
      <c r="C422" s="305">
        <v>2561.65</v>
      </c>
      <c r="D422" s="306">
        <v>2567.2166666666667</v>
      </c>
      <c r="E422" s="306">
        <v>2514.4333333333334</v>
      </c>
      <c r="F422" s="306">
        <v>2467.2166666666667</v>
      </c>
      <c r="G422" s="306">
        <v>2414.4333333333334</v>
      </c>
      <c r="H422" s="306">
        <v>2614.4333333333334</v>
      </c>
      <c r="I422" s="306">
        <v>2667.2166666666672</v>
      </c>
      <c r="J422" s="306">
        <v>2714.4333333333334</v>
      </c>
      <c r="K422" s="305">
        <v>2620</v>
      </c>
      <c r="L422" s="305">
        <v>2520</v>
      </c>
      <c r="M422" s="305">
        <v>0.40284999999999999</v>
      </c>
      <c r="N422" s="1"/>
      <c r="O422" s="1"/>
    </row>
    <row r="423" spans="1:15" ht="12.75" customHeight="1">
      <c r="A423" s="30">
        <v>413</v>
      </c>
      <c r="B423" s="315" t="s">
        <v>859</v>
      </c>
      <c r="C423" s="305">
        <v>534.5</v>
      </c>
      <c r="D423" s="306">
        <v>532.54999999999995</v>
      </c>
      <c r="E423" s="306">
        <v>520.99999999999989</v>
      </c>
      <c r="F423" s="306">
        <v>507.49999999999989</v>
      </c>
      <c r="G423" s="306">
        <v>495.94999999999982</v>
      </c>
      <c r="H423" s="306">
        <v>546.04999999999995</v>
      </c>
      <c r="I423" s="306">
        <v>557.60000000000014</v>
      </c>
      <c r="J423" s="306">
        <v>571.1</v>
      </c>
      <c r="K423" s="305">
        <v>544.1</v>
      </c>
      <c r="L423" s="305">
        <v>519.04999999999995</v>
      </c>
      <c r="M423" s="305">
        <v>5.8040099999999999</v>
      </c>
      <c r="N423" s="1"/>
      <c r="O423" s="1"/>
    </row>
    <row r="424" spans="1:15" ht="12.75" customHeight="1">
      <c r="A424" s="30">
        <v>414</v>
      </c>
      <c r="B424" s="315" t="s">
        <v>506</v>
      </c>
      <c r="C424" s="305">
        <v>647.35</v>
      </c>
      <c r="D424" s="306">
        <v>645.13333333333333</v>
      </c>
      <c r="E424" s="306">
        <v>635.56666666666661</v>
      </c>
      <c r="F424" s="306">
        <v>623.7833333333333</v>
      </c>
      <c r="G424" s="306">
        <v>614.21666666666658</v>
      </c>
      <c r="H424" s="306">
        <v>656.91666666666663</v>
      </c>
      <c r="I424" s="306">
        <v>666.48333333333346</v>
      </c>
      <c r="J424" s="306">
        <v>678.26666666666665</v>
      </c>
      <c r="K424" s="305">
        <v>654.70000000000005</v>
      </c>
      <c r="L424" s="305">
        <v>633.35</v>
      </c>
      <c r="M424" s="305">
        <v>1.4750799999999999</v>
      </c>
      <c r="N424" s="1"/>
      <c r="O424" s="1"/>
    </row>
    <row r="425" spans="1:15" ht="12.75" customHeight="1">
      <c r="A425" s="30">
        <v>415</v>
      </c>
      <c r="B425" s="315" t="s">
        <v>507</v>
      </c>
      <c r="C425" s="305">
        <v>393.1</v>
      </c>
      <c r="D425" s="306">
        <v>392.63333333333338</v>
      </c>
      <c r="E425" s="306">
        <v>380.36666666666679</v>
      </c>
      <c r="F425" s="306">
        <v>367.63333333333338</v>
      </c>
      <c r="G425" s="306">
        <v>355.36666666666679</v>
      </c>
      <c r="H425" s="306">
        <v>405.36666666666679</v>
      </c>
      <c r="I425" s="306">
        <v>417.63333333333333</v>
      </c>
      <c r="J425" s="306">
        <v>430.36666666666679</v>
      </c>
      <c r="K425" s="305">
        <v>404.9</v>
      </c>
      <c r="L425" s="305">
        <v>379.9</v>
      </c>
      <c r="M425" s="305">
        <v>1.8884000000000001</v>
      </c>
      <c r="N425" s="1"/>
      <c r="O425" s="1"/>
    </row>
    <row r="426" spans="1:15" ht="12.75" customHeight="1">
      <c r="A426" s="30">
        <v>416</v>
      </c>
      <c r="B426" s="315" t="s">
        <v>515</v>
      </c>
      <c r="C426" s="305">
        <v>213.05</v>
      </c>
      <c r="D426" s="306">
        <v>211.06666666666669</v>
      </c>
      <c r="E426" s="306">
        <v>206.48333333333338</v>
      </c>
      <c r="F426" s="306">
        <v>199.91666666666669</v>
      </c>
      <c r="G426" s="306">
        <v>195.33333333333337</v>
      </c>
      <c r="H426" s="306">
        <v>217.63333333333338</v>
      </c>
      <c r="I426" s="306">
        <v>222.2166666666667</v>
      </c>
      <c r="J426" s="306">
        <v>228.78333333333339</v>
      </c>
      <c r="K426" s="305">
        <v>215.65</v>
      </c>
      <c r="L426" s="305">
        <v>204.5</v>
      </c>
      <c r="M426" s="305">
        <v>4.3229499999999996</v>
      </c>
      <c r="N426" s="1"/>
      <c r="O426" s="1"/>
    </row>
    <row r="427" spans="1:15" ht="12.75" customHeight="1">
      <c r="A427" s="30">
        <v>417</v>
      </c>
      <c r="B427" s="315" t="s">
        <v>508</v>
      </c>
      <c r="C427" s="305">
        <v>49.6</v>
      </c>
      <c r="D427" s="306">
        <v>49.199999999999996</v>
      </c>
      <c r="E427" s="306">
        <v>48.399999999999991</v>
      </c>
      <c r="F427" s="306">
        <v>47.199999999999996</v>
      </c>
      <c r="G427" s="306">
        <v>46.399999999999991</v>
      </c>
      <c r="H427" s="306">
        <v>50.399999999999991</v>
      </c>
      <c r="I427" s="306">
        <v>51.199999999999989</v>
      </c>
      <c r="J427" s="306">
        <v>52.399999999999991</v>
      </c>
      <c r="K427" s="305">
        <v>50</v>
      </c>
      <c r="L427" s="305">
        <v>48</v>
      </c>
      <c r="M427" s="305">
        <v>11.6226</v>
      </c>
      <c r="N427" s="1"/>
      <c r="O427" s="1"/>
    </row>
    <row r="428" spans="1:15" ht="12.75" customHeight="1">
      <c r="A428" s="30">
        <v>418</v>
      </c>
      <c r="B428" s="315" t="s">
        <v>192</v>
      </c>
      <c r="C428" s="305">
        <v>2270.6999999999998</v>
      </c>
      <c r="D428" s="306">
        <v>2247.8833333333332</v>
      </c>
      <c r="E428" s="306">
        <v>2209.9666666666662</v>
      </c>
      <c r="F428" s="306">
        <v>2149.2333333333331</v>
      </c>
      <c r="G428" s="306">
        <v>2111.3166666666662</v>
      </c>
      <c r="H428" s="306">
        <v>2308.6166666666663</v>
      </c>
      <c r="I428" s="306">
        <v>2346.5333333333333</v>
      </c>
      <c r="J428" s="306">
        <v>2407.2666666666664</v>
      </c>
      <c r="K428" s="305">
        <v>2285.8000000000002</v>
      </c>
      <c r="L428" s="305">
        <v>2187.15</v>
      </c>
      <c r="M428" s="305">
        <v>7.9110699999999996</v>
      </c>
      <c r="N428" s="1"/>
      <c r="O428" s="1"/>
    </row>
    <row r="429" spans="1:15" ht="12.75" customHeight="1">
      <c r="A429" s="30">
        <v>419</v>
      </c>
      <c r="B429" s="315" t="s">
        <v>193</v>
      </c>
      <c r="C429" s="305">
        <v>1146.6500000000001</v>
      </c>
      <c r="D429" s="306">
        <v>1133.4166666666667</v>
      </c>
      <c r="E429" s="306">
        <v>1115.8333333333335</v>
      </c>
      <c r="F429" s="306">
        <v>1085.0166666666667</v>
      </c>
      <c r="G429" s="306">
        <v>1067.4333333333334</v>
      </c>
      <c r="H429" s="306">
        <v>1164.2333333333336</v>
      </c>
      <c r="I429" s="306">
        <v>1181.8166666666671</v>
      </c>
      <c r="J429" s="306">
        <v>1212.6333333333337</v>
      </c>
      <c r="K429" s="305">
        <v>1151</v>
      </c>
      <c r="L429" s="305">
        <v>1102.5999999999999</v>
      </c>
      <c r="M429" s="305">
        <v>7.0297900000000002</v>
      </c>
      <c r="N429" s="1"/>
      <c r="O429" s="1"/>
    </row>
    <row r="430" spans="1:15" ht="12.75" customHeight="1">
      <c r="A430" s="30">
        <v>420</v>
      </c>
      <c r="B430" s="315" t="s">
        <v>512</v>
      </c>
      <c r="C430" s="305">
        <v>321.7</v>
      </c>
      <c r="D430" s="306">
        <v>318</v>
      </c>
      <c r="E430" s="306">
        <v>310</v>
      </c>
      <c r="F430" s="306">
        <v>298.3</v>
      </c>
      <c r="G430" s="306">
        <v>290.3</v>
      </c>
      <c r="H430" s="306">
        <v>329.7</v>
      </c>
      <c r="I430" s="306">
        <v>337.7</v>
      </c>
      <c r="J430" s="306">
        <v>349.4</v>
      </c>
      <c r="K430" s="305">
        <v>326</v>
      </c>
      <c r="L430" s="305">
        <v>306.3</v>
      </c>
      <c r="M430" s="305">
        <v>23.775919999999999</v>
      </c>
      <c r="N430" s="1"/>
      <c r="O430" s="1"/>
    </row>
    <row r="431" spans="1:15" ht="12.75" customHeight="1">
      <c r="A431" s="30">
        <v>421</v>
      </c>
      <c r="B431" s="315" t="s">
        <v>509</v>
      </c>
      <c r="C431" s="305">
        <v>89.45</v>
      </c>
      <c r="D431" s="306">
        <v>88.983333333333334</v>
      </c>
      <c r="E431" s="306">
        <v>87.966666666666669</v>
      </c>
      <c r="F431" s="306">
        <v>86.483333333333334</v>
      </c>
      <c r="G431" s="306">
        <v>85.466666666666669</v>
      </c>
      <c r="H431" s="306">
        <v>90.466666666666669</v>
      </c>
      <c r="I431" s="306">
        <v>91.483333333333348</v>
      </c>
      <c r="J431" s="306">
        <v>92.966666666666669</v>
      </c>
      <c r="K431" s="305">
        <v>90</v>
      </c>
      <c r="L431" s="305">
        <v>87.5</v>
      </c>
      <c r="M431" s="305">
        <v>0.56194999999999995</v>
      </c>
      <c r="N431" s="1"/>
      <c r="O431" s="1"/>
    </row>
    <row r="432" spans="1:15" ht="12.75" customHeight="1">
      <c r="A432" s="30">
        <v>422</v>
      </c>
      <c r="B432" s="315" t="s">
        <v>511</v>
      </c>
      <c r="C432" s="305">
        <v>168.2</v>
      </c>
      <c r="D432" s="306">
        <v>165.76666666666665</v>
      </c>
      <c r="E432" s="306">
        <v>162.2833333333333</v>
      </c>
      <c r="F432" s="306">
        <v>156.36666666666665</v>
      </c>
      <c r="G432" s="306">
        <v>152.8833333333333</v>
      </c>
      <c r="H432" s="306">
        <v>171.68333333333331</v>
      </c>
      <c r="I432" s="306">
        <v>175.16666666666666</v>
      </c>
      <c r="J432" s="306">
        <v>181.08333333333331</v>
      </c>
      <c r="K432" s="305">
        <v>169.25</v>
      </c>
      <c r="L432" s="305">
        <v>159.85</v>
      </c>
      <c r="M432" s="305">
        <v>5.8007900000000001</v>
      </c>
      <c r="N432" s="1"/>
      <c r="O432" s="1"/>
    </row>
    <row r="433" spans="1:15" ht="12.75" customHeight="1">
      <c r="A433" s="30">
        <v>423</v>
      </c>
      <c r="B433" s="315" t="s">
        <v>513</v>
      </c>
      <c r="C433" s="305">
        <v>440.65</v>
      </c>
      <c r="D433" s="306">
        <v>442.9666666666667</v>
      </c>
      <c r="E433" s="306">
        <v>430.18333333333339</v>
      </c>
      <c r="F433" s="306">
        <v>419.7166666666667</v>
      </c>
      <c r="G433" s="306">
        <v>406.93333333333339</v>
      </c>
      <c r="H433" s="306">
        <v>453.43333333333339</v>
      </c>
      <c r="I433" s="306">
        <v>466.2166666666667</v>
      </c>
      <c r="J433" s="306">
        <v>476.68333333333339</v>
      </c>
      <c r="K433" s="305">
        <v>455.75</v>
      </c>
      <c r="L433" s="305">
        <v>432.5</v>
      </c>
      <c r="M433" s="305">
        <v>0.66583999999999999</v>
      </c>
      <c r="N433" s="1"/>
      <c r="O433" s="1"/>
    </row>
    <row r="434" spans="1:15" ht="12.75" customHeight="1">
      <c r="A434" s="30">
        <v>424</v>
      </c>
      <c r="B434" s="315" t="s">
        <v>514</v>
      </c>
      <c r="C434" s="305">
        <v>433.25</v>
      </c>
      <c r="D434" s="306">
        <v>428.51666666666665</v>
      </c>
      <c r="E434" s="306">
        <v>420.48333333333329</v>
      </c>
      <c r="F434" s="306">
        <v>407.71666666666664</v>
      </c>
      <c r="G434" s="306">
        <v>399.68333333333328</v>
      </c>
      <c r="H434" s="306">
        <v>441.2833333333333</v>
      </c>
      <c r="I434" s="306">
        <v>449.31666666666661</v>
      </c>
      <c r="J434" s="306">
        <v>462.08333333333331</v>
      </c>
      <c r="K434" s="305">
        <v>436.55</v>
      </c>
      <c r="L434" s="305">
        <v>415.75</v>
      </c>
      <c r="M434" s="305">
        <v>3.0497100000000001</v>
      </c>
      <c r="N434" s="1"/>
      <c r="O434" s="1"/>
    </row>
    <row r="435" spans="1:15" ht="12.75" customHeight="1">
      <c r="A435" s="30">
        <v>425</v>
      </c>
      <c r="B435" s="315" t="s">
        <v>516</v>
      </c>
      <c r="C435" s="305">
        <v>1652.3</v>
      </c>
      <c r="D435" s="306">
        <v>1667.0333333333335</v>
      </c>
      <c r="E435" s="306">
        <v>1626.8166666666671</v>
      </c>
      <c r="F435" s="306">
        <v>1601.3333333333335</v>
      </c>
      <c r="G435" s="306">
        <v>1561.116666666667</v>
      </c>
      <c r="H435" s="306">
        <v>1692.5166666666671</v>
      </c>
      <c r="I435" s="306">
        <v>1732.7333333333338</v>
      </c>
      <c r="J435" s="306">
        <v>1758.2166666666672</v>
      </c>
      <c r="K435" s="305">
        <v>1707.25</v>
      </c>
      <c r="L435" s="305">
        <v>1641.55</v>
      </c>
      <c r="M435" s="305">
        <v>0.90810000000000002</v>
      </c>
      <c r="N435" s="1"/>
      <c r="O435" s="1"/>
    </row>
    <row r="436" spans="1:15" ht="12.75" customHeight="1">
      <c r="A436" s="30">
        <v>426</v>
      </c>
      <c r="B436" s="315" t="s">
        <v>517</v>
      </c>
      <c r="C436" s="305">
        <v>735.5</v>
      </c>
      <c r="D436" s="306">
        <v>725.91666666666663</v>
      </c>
      <c r="E436" s="306">
        <v>711.7833333333333</v>
      </c>
      <c r="F436" s="306">
        <v>688.06666666666672</v>
      </c>
      <c r="G436" s="306">
        <v>673.93333333333339</v>
      </c>
      <c r="H436" s="306">
        <v>749.63333333333321</v>
      </c>
      <c r="I436" s="306">
        <v>763.76666666666665</v>
      </c>
      <c r="J436" s="306">
        <v>787.48333333333312</v>
      </c>
      <c r="K436" s="305">
        <v>740.05</v>
      </c>
      <c r="L436" s="305">
        <v>702.2</v>
      </c>
      <c r="M436" s="305">
        <v>0.18909000000000001</v>
      </c>
      <c r="N436" s="1"/>
      <c r="O436" s="1"/>
    </row>
    <row r="437" spans="1:15" ht="12.75" customHeight="1">
      <c r="A437" s="30">
        <v>427</v>
      </c>
      <c r="B437" s="315" t="s">
        <v>194</v>
      </c>
      <c r="C437" s="305">
        <v>899.95</v>
      </c>
      <c r="D437" s="306">
        <v>905.30000000000007</v>
      </c>
      <c r="E437" s="306">
        <v>888.15000000000009</v>
      </c>
      <c r="F437" s="306">
        <v>876.35</v>
      </c>
      <c r="G437" s="306">
        <v>859.2</v>
      </c>
      <c r="H437" s="306">
        <v>917.10000000000014</v>
      </c>
      <c r="I437" s="306">
        <v>934.25</v>
      </c>
      <c r="J437" s="306">
        <v>946.05000000000018</v>
      </c>
      <c r="K437" s="305">
        <v>922.45</v>
      </c>
      <c r="L437" s="305">
        <v>893.5</v>
      </c>
      <c r="M437" s="305">
        <v>41.131700000000002</v>
      </c>
      <c r="N437" s="1"/>
      <c r="O437" s="1"/>
    </row>
    <row r="438" spans="1:15" ht="12.75" customHeight="1">
      <c r="A438" s="30">
        <v>428</v>
      </c>
      <c r="B438" s="315" t="s">
        <v>518</v>
      </c>
      <c r="C438" s="305">
        <v>440.6</v>
      </c>
      <c r="D438" s="306">
        <v>435.0333333333333</v>
      </c>
      <c r="E438" s="306">
        <v>426.06666666666661</v>
      </c>
      <c r="F438" s="306">
        <v>411.5333333333333</v>
      </c>
      <c r="G438" s="306">
        <v>402.56666666666661</v>
      </c>
      <c r="H438" s="306">
        <v>449.56666666666661</v>
      </c>
      <c r="I438" s="306">
        <v>458.5333333333333</v>
      </c>
      <c r="J438" s="306">
        <v>473.06666666666661</v>
      </c>
      <c r="K438" s="305">
        <v>444</v>
      </c>
      <c r="L438" s="305">
        <v>420.5</v>
      </c>
      <c r="M438" s="305">
        <v>4.5536500000000002</v>
      </c>
      <c r="N438" s="1"/>
      <c r="O438" s="1"/>
    </row>
    <row r="439" spans="1:15" ht="12.75" customHeight="1">
      <c r="A439" s="30">
        <v>429</v>
      </c>
      <c r="B439" s="315" t="s">
        <v>195</v>
      </c>
      <c r="C439" s="305">
        <v>419.95</v>
      </c>
      <c r="D439" s="306">
        <v>416.68333333333334</v>
      </c>
      <c r="E439" s="306">
        <v>408.56666666666666</v>
      </c>
      <c r="F439" s="306">
        <v>397.18333333333334</v>
      </c>
      <c r="G439" s="306">
        <v>389.06666666666666</v>
      </c>
      <c r="H439" s="306">
        <v>428.06666666666666</v>
      </c>
      <c r="I439" s="306">
        <v>436.18333333333334</v>
      </c>
      <c r="J439" s="306">
        <v>447.56666666666666</v>
      </c>
      <c r="K439" s="305">
        <v>424.8</v>
      </c>
      <c r="L439" s="305">
        <v>405.3</v>
      </c>
      <c r="M439" s="305">
        <v>12.387740000000001</v>
      </c>
      <c r="N439" s="1"/>
      <c r="O439" s="1"/>
    </row>
    <row r="440" spans="1:15" ht="12.75" customHeight="1">
      <c r="A440" s="30">
        <v>430</v>
      </c>
      <c r="B440" s="315" t="s">
        <v>519</v>
      </c>
      <c r="C440" s="305">
        <v>332.75</v>
      </c>
      <c r="D440" s="306">
        <v>334.53333333333336</v>
      </c>
      <c r="E440" s="306">
        <v>327.06666666666672</v>
      </c>
      <c r="F440" s="306">
        <v>321.38333333333338</v>
      </c>
      <c r="G440" s="306">
        <v>313.91666666666674</v>
      </c>
      <c r="H440" s="306">
        <v>340.2166666666667</v>
      </c>
      <c r="I440" s="306">
        <v>347.68333333333328</v>
      </c>
      <c r="J440" s="306">
        <v>353.36666666666667</v>
      </c>
      <c r="K440" s="305">
        <v>342</v>
      </c>
      <c r="L440" s="305">
        <v>328.85</v>
      </c>
      <c r="M440" s="305">
        <v>1.7053</v>
      </c>
      <c r="N440" s="1"/>
      <c r="O440" s="1"/>
    </row>
    <row r="441" spans="1:15" ht="12.75" customHeight="1">
      <c r="A441" s="30">
        <v>431</v>
      </c>
      <c r="B441" s="315" t="s">
        <v>520</v>
      </c>
      <c r="C441" s="305">
        <v>1721.5</v>
      </c>
      <c r="D441" s="306">
        <v>1724.1833333333334</v>
      </c>
      <c r="E441" s="306">
        <v>1698.3666666666668</v>
      </c>
      <c r="F441" s="306">
        <v>1675.2333333333333</v>
      </c>
      <c r="G441" s="306">
        <v>1649.4166666666667</v>
      </c>
      <c r="H441" s="306">
        <v>1747.3166666666668</v>
      </c>
      <c r="I441" s="306">
        <v>1773.1333333333334</v>
      </c>
      <c r="J441" s="306">
        <v>1796.2666666666669</v>
      </c>
      <c r="K441" s="305">
        <v>1750</v>
      </c>
      <c r="L441" s="305">
        <v>1701.05</v>
      </c>
      <c r="M441" s="305">
        <v>0.20569000000000001</v>
      </c>
      <c r="N441" s="1"/>
      <c r="O441" s="1"/>
    </row>
    <row r="442" spans="1:15" ht="12.75" customHeight="1">
      <c r="A442" s="30">
        <v>432</v>
      </c>
      <c r="B442" s="315" t="s">
        <v>521</v>
      </c>
      <c r="C442" s="305">
        <v>503.7</v>
      </c>
      <c r="D442" s="306">
        <v>500.61666666666662</v>
      </c>
      <c r="E442" s="306">
        <v>486.48333333333323</v>
      </c>
      <c r="F442" s="306">
        <v>469.26666666666659</v>
      </c>
      <c r="G442" s="306">
        <v>455.13333333333321</v>
      </c>
      <c r="H442" s="306">
        <v>517.83333333333326</v>
      </c>
      <c r="I442" s="306">
        <v>531.96666666666658</v>
      </c>
      <c r="J442" s="306">
        <v>549.18333333333328</v>
      </c>
      <c r="K442" s="305">
        <v>514.75</v>
      </c>
      <c r="L442" s="305">
        <v>483.4</v>
      </c>
      <c r="M442" s="305">
        <v>1.71282</v>
      </c>
      <c r="N442" s="1"/>
      <c r="O442" s="1"/>
    </row>
    <row r="443" spans="1:15" ht="12.75" customHeight="1">
      <c r="A443" s="30">
        <v>433</v>
      </c>
      <c r="B443" s="315" t="s">
        <v>522</v>
      </c>
      <c r="C443" s="305">
        <v>7.85</v>
      </c>
      <c r="D443" s="306">
        <v>7.9666666666666659</v>
      </c>
      <c r="E443" s="306">
        <v>7.7333333333333325</v>
      </c>
      <c r="F443" s="306">
        <v>7.6166666666666663</v>
      </c>
      <c r="G443" s="306">
        <v>7.3833333333333329</v>
      </c>
      <c r="H443" s="306">
        <v>8.0833333333333321</v>
      </c>
      <c r="I443" s="306">
        <v>8.3166666666666647</v>
      </c>
      <c r="J443" s="306">
        <v>8.4333333333333318</v>
      </c>
      <c r="K443" s="305">
        <v>8.1999999999999993</v>
      </c>
      <c r="L443" s="305">
        <v>7.85</v>
      </c>
      <c r="M443" s="305">
        <v>908.46063000000004</v>
      </c>
      <c r="N443" s="1"/>
      <c r="O443" s="1"/>
    </row>
    <row r="444" spans="1:15" ht="12.75" customHeight="1">
      <c r="A444" s="30">
        <v>434</v>
      </c>
      <c r="B444" s="315" t="s">
        <v>510</v>
      </c>
      <c r="C444" s="305">
        <v>318.45</v>
      </c>
      <c r="D444" s="306">
        <v>315.65000000000003</v>
      </c>
      <c r="E444" s="306">
        <v>308.55000000000007</v>
      </c>
      <c r="F444" s="306">
        <v>298.65000000000003</v>
      </c>
      <c r="G444" s="306">
        <v>291.55000000000007</v>
      </c>
      <c r="H444" s="306">
        <v>325.55000000000007</v>
      </c>
      <c r="I444" s="306">
        <v>332.65000000000009</v>
      </c>
      <c r="J444" s="306">
        <v>342.55000000000007</v>
      </c>
      <c r="K444" s="305">
        <v>322.75</v>
      </c>
      <c r="L444" s="305">
        <v>305.75</v>
      </c>
      <c r="M444" s="305">
        <v>2.3341799999999999</v>
      </c>
      <c r="N444" s="1"/>
      <c r="O444" s="1"/>
    </row>
    <row r="445" spans="1:15" ht="12.75" customHeight="1">
      <c r="A445" s="30">
        <v>435</v>
      </c>
      <c r="B445" s="315" t="s">
        <v>523</v>
      </c>
      <c r="C445" s="305">
        <v>1015.3</v>
      </c>
      <c r="D445" s="306">
        <v>1015.85</v>
      </c>
      <c r="E445" s="306">
        <v>996.7</v>
      </c>
      <c r="F445" s="306">
        <v>978.1</v>
      </c>
      <c r="G445" s="306">
        <v>958.95</v>
      </c>
      <c r="H445" s="306">
        <v>1034.45</v>
      </c>
      <c r="I445" s="306">
        <v>1053.5999999999999</v>
      </c>
      <c r="J445" s="306">
        <v>1072.2</v>
      </c>
      <c r="K445" s="305">
        <v>1035</v>
      </c>
      <c r="L445" s="305">
        <v>997.25</v>
      </c>
      <c r="M445" s="305">
        <v>0.42355999999999999</v>
      </c>
      <c r="N445" s="1"/>
      <c r="O445" s="1"/>
    </row>
    <row r="446" spans="1:15" ht="12.75" customHeight="1">
      <c r="A446" s="30">
        <v>436</v>
      </c>
      <c r="B446" s="315" t="s">
        <v>276</v>
      </c>
      <c r="C446" s="305">
        <v>528.45000000000005</v>
      </c>
      <c r="D446" s="306">
        <v>526</v>
      </c>
      <c r="E446" s="306">
        <v>512.5</v>
      </c>
      <c r="F446" s="306">
        <v>496.55</v>
      </c>
      <c r="G446" s="306">
        <v>483.05</v>
      </c>
      <c r="H446" s="306">
        <v>541.95000000000005</v>
      </c>
      <c r="I446" s="306">
        <v>555.45000000000005</v>
      </c>
      <c r="J446" s="306">
        <v>571.4</v>
      </c>
      <c r="K446" s="305">
        <v>539.5</v>
      </c>
      <c r="L446" s="305">
        <v>510.05</v>
      </c>
      <c r="M446" s="305">
        <v>3.5014500000000002</v>
      </c>
      <c r="N446" s="1"/>
      <c r="O446" s="1"/>
    </row>
    <row r="447" spans="1:15" ht="12.75" customHeight="1">
      <c r="A447" s="30">
        <v>437</v>
      </c>
      <c r="B447" s="315" t="s">
        <v>528</v>
      </c>
      <c r="C447" s="305">
        <v>1305.95</v>
      </c>
      <c r="D447" s="306">
        <v>1302.3333333333333</v>
      </c>
      <c r="E447" s="306">
        <v>1276.7166666666665</v>
      </c>
      <c r="F447" s="306">
        <v>1247.4833333333331</v>
      </c>
      <c r="G447" s="306">
        <v>1221.8666666666663</v>
      </c>
      <c r="H447" s="306">
        <v>1331.5666666666666</v>
      </c>
      <c r="I447" s="306">
        <v>1357.1833333333334</v>
      </c>
      <c r="J447" s="306">
        <v>1386.4166666666667</v>
      </c>
      <c r="K447" s="305">
        <v>1327.95</v>
      </c>
      <c r="L447" s="305">
        <v>1273.0999999999999</v>
      </c>
      <c r="M447" s="305">
        <v>2.4121000000000001</v>
      </c>
      <c r="N447" s="1"/>
      <c r="O447" s="1"/>
    </row>
    <row r="448" spans="1:15" ht="12.75" customHeight="1">
      <c r="A448" s="30">
        <v>438</v>
      </c>
      <c r="B448" s="315" t="s">
        <v>529</v>
      </c>
      <c r="C448" s="305">
        <v>9832.4</v>
      </c>
      <c r="D448" s="306">
        <v>9795.5</v>
      </c>
      <c r="E448" s="306">
        <v>9721.15</v>
      </c>
      <c r="F448" s="306">
        <v>9609.9</v>
      </c>
      <c r="G448" s="306">
        <v>9535.5499999999993</v>
      </c>
      <c r="H448" s="306">
        <v>9906.75</v>
      </c>
      <c r="I448" s="306">
        <v>9981.0999999999985</v>
      </c>
      <c r="J448" s="306">
        <v>10092.35</v>
      </c>
      <c r="K448" s="305">
        <v>9869.85</v>
      </c>
      <c r="L448" s="305">
        <v>9684.25</v>
      </c>
      <c r="M448" s="305">
        <v>6.0899999999999999E-3</v>
      </c>
      <c r="N448" s="1"/>
      <c r="O448" s="1"/>
    </row>
    <row r="449" spans="1:15" ht="12.75" customHeight="1">
      <c r="A449" s="30">
        <v>439</v>
      </c>
      <c r="B449" s="315" t="s">
        <v>196</v>
      </c>
      <c r="C449" s="305">
        <v>932.25</v>
      </c>
      <c r="D449" s="306">
        <v>920.33333333333337</v>
      </c>
      <c r="E449" s="306">
        <v>900.86666666666679</v>
      </c>
      <c r="F449" s="306">
        <v>869.48333333333346</v>
      </c>
      <c r="G449" s="306">
        <v>850.01666666666688</v>
      </c>
      <c r="H449" s="306">
        <v>951.7166666666667</v>
      </c>
      <c r="I449" s="306">
        <v>971.18333333333317</v>
      </c>
      <c r="J449" s="306">
        <v>1002.5666666666666</v>
      </c>
      <c r="K449" s="305">
        <v>939.8</v>
      </c>
      <c r="L449" s="305">
        <v>888.95</v>
      </c>
      <c r="M449" s="305">
        <v>17.512499999999999</v>
      </c>
      <c r="N449" s="1"/>
      <c r="O449" s="1"/>
    </row>
    <row r="450" spans="1:15" ht="12.75" customHeight="1">
      <c r="A450" s="30">
        <v>440</v>
      </c>
      <c r="B450" s="315" t="s">
        <v>530</v>
      </c>
      <c r="C450" s="305">
        <v>194.25</v>
      </c>
      <c r="D450" s="306">
        <v>192.61666666666667</v>
      </c>
      <c r="E450" s="306">
        <v>190.38333333333335</v>
      </c>
      <c r="F450" s="306">
        <v>186.51666666666668</v>
      </c>
      <c r="G450" s="306">
        <v>184.28333333333336</v>
      </c>
      <c r="H450" s="306">
        <v>196.48333333333335</v>
      </c>
      <c r="I450" s="306">
        <v>198.7166666666667</v>
      </c>
      <c r="J450" s="306">
        <v>202.58333333333334</v>
      </c>
      <c r="K450" s="305">
        <v>194.85</v>
      </c>
      <c r="L450" s="305">
        <v>188.75</v>
      </c>
      <c r="M450" s="305">
        <v>6.3181700000000003</v>
      </c>
      <c r="N450" s="1"/>
      <c r="O450" s="1"/>
    </row>
    <row r="451" spans="1:15" ht="12.75" customHeight="1">
      <c r="A451" s="30">
        <v>441</v>
      </c>
      <c r="B451" s="315" t="s">
        <v>531</v>
      </c>
      <c r="C451" s="305">
        <v>943.55</v>
      </c>
      <c r="D451" s="306">
        <v>932.2833333333333</v>
      </c>
      <c r="E451" s="306">
        <v>917.56666666666661</v>
      </c>
      <c r="F451" s="306">
        <v>891.58333333333326</v>
      </c>
      <c r="G451" s="306">
        <v>876.86666666666656</v>
      </c>
      <c r="H451" s="306">
        <v>958.26666666666665</v>
      </c>
      <c r="I451" s="306">
        <v>972.98333333333335</v>
      </c>
      <c r="J451" s="306">
        <v>998.9666666666667</v>
      </c>
      <c r="K451" s="305">
        <v>947</v>
      </c>
      <c r="L451" s="305">
        <v>906.3</v>
      </c>
      <c r="M451" s="305">
        <v>6.25692</v>
      </c>
      <c r="N451" s="1"/>
      <c r="O451" s="1"/>
    </row>
    <row r="452" spans="1:15" ht="12.75" customHeight="1">
      <c r="A452" s="30">
        <v>442</v>
      </c>
      <c r="B452" s="315" t="s">
        <v>197</v>
      </c>
      <c r="C452" s="305">
        <v>722.25</v>
      </c>
      <c r="D452" s="306">
        <v>715.0333333333333</v>
      </c>
      <c r="E452" s="306">
        <v>705.21666666666658</v>
      </c>
      <c r="F452" s="306">
        <v>688.18333333333328</v>
      </c>
      <c r="G452" s="306">
        <v>678.36666666666656</v>
      </c>
      <c r="H452" s="306">
        <v>732.06666666666661</v>
      </c>
      <c r="I452" s="306">
        <v>741.88333333333321</v>
      </c>
      <c r="J452" s="306">
        <v>758.91666666666663</v>
      </c>
      <c r="K452" s="305">
        <v>724.85</v>
      </c>
      <c r="L452" s="305">
        <v>698</v>
      </c>
      <c r="M452" s="305">
        <v>13.39748</v>
      </c>
      <c r="N452" s="1"/>
      <c r="O452" s="1"/>
    </row>
    <row r="453" spans="1:15" ht="12.75" customHeight="1">
      <c r="A453" s="30">
        <v>443</v>
      </c>
      <c r="B453" s="315" t="s">
        <v>277</v>
      </c>
      <c r="C453" s="305">
        <v>8258.25</v>
      </c>
      <c r="D453" s="306">
        <v>8262.75</v>
      </c>
      <c r="E453" s="306">
        <v>8145.5</v>
      </c>
      <c r="F453" s="306">
        <v>8032.75</v>
      </c>
      <c r="G453" s="306">
        <v>7915.5</v>
      </c>
      <c r="H453" s="306">
        <v>8375.5</v>
      </c>
      <c r="I453" s="306">
        <v>8492.75</v>
      </c>
      <c r="J453" s="306">
        <v>8605.5</v>
      </c>
      <c r="K453" s="305">
        <v>8380</v>
      </c>
      <c r="L453" s="305">
        <v>8150</v>
      </c>
      <c r="M453" s="305">
        <v>6.3843300000000003</v>
      </c>
      <c r="N453" s="1"/>
      <c r="O453" s="1"/>
    </row>
    <row r="454" spans="1:15" ht="12.75" customHeight="1">
      <c r="A454" s="30">
        <v>444</v>
      </c>
      <c r="B454" s="315" t="s">
        <v>198</v>
      </c>
      <c r="C454" s="305">
        <v>420.65</v>
      </c>
      <c r="D454" s="306">
        <v>416.09999999999997</v>
      </c>
      <c r="E454" s="306">
        <v>409.54999999999995</v>
      </c>
      <c r="F454" s="306">
        <v>398.45</v>
      </c>
      <c r="G454" s="306">
        <v>391.9</v>
      </c>
      <c r="H454" s="306">
        <v>427.19999999999993</v>
      </c>
      <c r="I454" s="306">
        <v>433.75</v>
      </c>
      <c r="J454" s="306">
        <v>444.84999999999991</v>
      </c>
      <c r="K454" s="305">
        <v>422.65</v>
      </c>
      <c r="L454" s="305">
        <v>405</v>
      </c>
      <c r="M454" s="305">
        <v>177.12298999999999</v>
      </c>
      <c r="N454" s="1"/>
      <c r="O454" s="1"/>
    </row>
    <row r="455" spans="1:15" ht="12.75" customHeight="1">
      <c r="A455" s="30">
        <v>445</v>
      </c>
      <c r="B455" s="315" t="s">
        <v>532</v>
      </c>
      <c r="C455" s="305">
        <v>202.25</v>
      </c>
      <c r="D455" s="306">
        <v>199.81666666666669</v>
      </c>
      <c r="E455" s="306">
        <v>196.03333333333339</v>
      </c>
      <c r="F455" s="306">
        <v>189.81666666666669</v>
      </c>
      <c r="G455" s="306">
        <v>186.03333333333339</v>
      </c>
      <c r="H455" s="306">
        <v>206.03333333333339</v>
      </c>
      <c r="I455" s="306">
        <v>209.81666666666669</v>
      </c>
      <c r="J455" s="306">
        <v>216.03333333333339</v>
      </c>
      <c r="K455" s="305">
        <v>203.6</v>
      </c>
      <c r="L455" s="305">
        <v>193.6</v>
      </c>
      <c r="M455" s="305">
        <v>24.581140000000001</v>
      </c>
      <c r="N455" s="1"/>
      <c r="O455" s="1"/>
    </row>
    <row r="456" spans="1:15" ht="12.75" customHeight="1">
      <c r="A456" s="30">
        <v>446</v>
      </c>
      <c r="B456" s="315" t="s">
        <v>199</v>
      </c>
      <c r="C456" s="305">
        <v>221.45</v>
      </c>
      <c r="D456" s="306">
        <v>218.65</v>
      </c>
      <c r="E456" s="306">
        <v>213</v>
      </c>
      <c r="F456" s="306">
        <v>204.54999999999998</v>
      </c>
      <c r="G456" s="306">
        <v>198.89999999999998</v>
      </c>
      <c r="H456" s="306">
        <v>227.10000000000002</v>
      </c>
      <c r="I456" s="306">
        <v>232.75000000000006</v>
      </c>
      <c r="J456" s="306">
        <v>241.20000000000005</v>
      </c>
      <c r="K456" s="305">
        <v>224.3</v>
      </c>
      <c r="L456" s="305">
        <v>210.2</v>
      </c>
      <c r="M456" s="305">
        <v>349.63418999999999</v>
      </c>
      <c r="N456" s="1"/>
      <c r="O456" s="1"/>
    </row>
    <row r="457" spans="1:15" ht="12.75" customHeight="1">
      <c r="A457" s="30">
        <v>447</v>
      </c>
      <c r="B457" s="315" t="s">
        <v>200</v>
      </c>
      <c r="C457" s="305">
        <v>1052</v>
      </c>
      <c r="D457" s="306">
        <v>1038.2666666666667</v>
      </c>
      <c r="E457" s="306">
        <v>1008.9833333333333</v>
      </c>
      <c r="F457" s="306">
        <v>965.9666666666667</v>
      </c>
      <c r="G457" s="306">
        <v>936.68333333333339</v>
      </c>
      <c r="H457" s="306">
        <v>1081.2833333333333</v>
      </c>
      <c r="I457" s="306">
        <v>1110.5666666666666</v>
      </c>
      <c r="J457" s="306">
        <v>1153.5833333333333</v>
      </c>
      <c r="K457" s="305">
        <v>1067.55</v>
      </c>
      <c r="L457" s="305">
        <v>995.25</v>
      </c>
      <c r="M457" s="305">
        <v>150.53673000000001</v>
      </c>
      <c r="N457" s="1"/>
      <c r="O457" s="1"/>
    </row>
    <row r="458" spans="1:15" ht="12.75" customHeight="1">
      <c r="A458" s="30">
        <v>448</v>
      </c>
      <c r="B458" s="315" t="s">
        <v>845</v>
      </c>
      <c r="C458" s="305">
        <v>633.75</v>
      </c>
      <c r="D458" s="306">
        <v>626.18333333333328</v>
      </c>
      <c r="E458" s="306">
        <v>607.56666666666661</v>
      </c>
      <c r="F458" s="306">
        <v>581.38333333333333</v>
      </c>
      <c r="G458" s="306">
        <v>562.76666666666665</v>
      </c>
      <c r="H458" s="306">
        <v>652.36666666666656</v>
      </c>
      <c r="I458" s="306">
        <v>670.98333333333312</v>
      </c>
      <c r="J458" s="306">
        <v>697.16666666666652</v>
      </c>
      <c r="K458" s="305">
        <v>644.79999999999995</v>
      </c>
      <c r="L458" s="305">
        <v>600</v>
      </c>
      <c r="M458" s="305">
        <v>0.50612000000000001</v>
      </c>
      <c r="N458" s="1"/>
      <c r="O458" s="1"/>
    </row>
    <row r="459" spans="1:15" ht="12.75" customHeight="1">
      <c r="A459" s="30">
        <v>449</v>
      </c>
      <c r="B459" s="315" t="s">
        <v>524</v>
      </c>
      <c r="C459" s="305">
        <v>1631.7</v>
      </c>
      <c r="D459" s="306">
        <v>1614.6833333333334</v>
      </c>
      <c r="E459" s="306">
        <v>1574.5666666666668</v>
      </c>
      <c r="F459" s="306">
        <v>1517.4333333333334</v>
      </c>
      <c r="G459" s="306">
        <v>1477.3166666666668</v>
      </c>
      <c r="H459" s="306">
        <v>1671.8166666666668</v>
      </c>
      <c r="I459" s="306">
        <v>1711.9333333333336</v>
      </c>
      <c r="J459" s="306">
        <v>1769.0666666666668</v>
      </c>
      <c r="K459" s="305">
        <v>1654.8</v>
      </c>
      <c r="L459" s="305">
        <v>1557.55</v>
      </c>
      <c r="M459" s="305">
        <v>0.21715999999999999</v>
      </c>
      <c r="N459" s="1"/>
      <c r="O459" s="1"/>
    </row>
    <row r="460" spans="1:15" ht="12.75" customHeight="1">
      <c r="A460" s="30">
        <v>450</v>
      </c>
      <c r="B460" s="315" t="s">
        <v>525</v>
      </c>
      <c r="C460" s="305">
        <v>580.6</v>
      </c>
      <c r="D460" s="306">
        <v>577.56666666666672</v>
      </c>
      <c r="E460" s="306">
        <v>554.53333333333342</v>
      </c>
      <c r="F460" s="306">
        <v>528.4666666666667</v>
      </c>
      <c r="G460" s="306">
        <v>505.43333333333339</v>
      </c>
      <c r="H460" s="306">
        <v>603.63333333333344</v>
      </c>
      <c r="I460" s="306">
        <v>626.66666666666674</v>
      </c>
      <c r="J460" s="306">
        <v>652.73333333333346</v>
      </c>
      <c r="K460" s="305">
        <v>600.6</v>
      </c>
      <c r="L460" s="305">
        <v>551.5</v>
      </c>
      <c r="M460" s="305">
        <v>0.2571</v>
      </c>
      <c r="N460" s="1"/>
      <c r="O460" s="1"/>
    </row>
    <row r="461" spans="1:15" ht="12.75" customHeight="1">
      <c r="A461" s="30">
        <v>451</v>
      </c>
      <c r="B461" s="315" t="s">
        <v>201</v>
      </c>
      <c r="C461" s="305">
        <v>3226.95</v>
      </c>
      <c r="D461" s="306">
        <v>3216.3333333333335</v>
      </c>
      <c r="E461" s="306">
        <v>3191.166666666667</v>
      </c>
      <c r="F461" s="306">
        <v>3155.3833333333337</v>
      </c>
      <c r="G461" s="306">
        <v>3130.2166666666672</v>
      </c>
      <c r="H461" s="306">
        <v>3252.1166666666668</v>
      </c>
      <c r="I461" s="306">
        <v>3277.2833333333338</v>
      </c>
      <c r="J461" s="306">
        <v>3313.0666666666666</v>
      </c>
      <c r="K461" s="305">
        <v>3241.5</v>
      </c>
      <c r="L461" s="305">
        <v>3180.55</v>
      </c>
      <c r="M461" s="305">
        <v>28.13186</v>
      </c>
      <c r="N461" s="1"/>
      <c r="O461" s="1"/>
    </row>
    <row r="462" spans="1:15" ht="12.75" customHeight="1">
      <c r="A462" s="30">
        <v>452</v>
      </c>
      <c r="B462" s="315" t="s">
        <v>533</v>
      </c>
      <c r="C462" s="305">
        <v>3249.65</v>
      </c>
      <c r="D462" s="306">
        <v>3210.1</v>
      </c>
      <c r="E462" s="306">
        <v>3140.25</v>
      </c>
      <c r="F462" s="306">
        <v>3030.85</v>
      </c>
      <c r="G462" s="306">
        <v>2961</v>
      </c>
      <c r="H462" s="306">
        <v>3319.5</v>
      </c>
      <c r="I462" s="306">
        <v>3389.3499999999995</v>
      </c>
      <c r="J462" s="306">
        <v>3498.75</v>
      </c>
      <c r="K462" s="305">
        <v>3279.95</v>
      </c>
      <c r="L462" s="305">
        <v>3100.7</v>
      </c>
      <c r="M462" s="305">
        <v>0.23100999999999999</v>
      </c>
      <c r="N462" s="1"/>
      <c r="O462" s="1"/>
    </row>
    <row r="463" spans="1:15" ht="12.75" customHeight="1">
      <c r="A463" s="30">
        <v>453</v>
      </c>
      <c r="B463" s="315" t="s">
        <v>202</v>
      </c>
      <c r="C463" s="305">
        <v>1078.5999999999999</v>
      </c>
      <c r="D463" s="306">
        <v>1074.6833333333334</v>
      </c>
      <c r="E463" s="306">
        <v>1059.8666666666668</v>
      </c>
      <c r="F463" s="306">
        <v>1041.1333333333334</v>
      </c>
      <c r="G463" s="306">
        <v>1026.3166666666668</v>
      </c>
      <c r="H463" s="306">
        <v>1093.4166666666667</v>
      </c>
      <c r="I463" s="306">
        <v>1108.2333333333333</v>
      </c>
      <c r="J463" s="306">
        <v>1126.9666666666667</v>
      </c>
      <c r="K463" s="305">
        <v>1089.5</v>
      </c>
      <c r="L463" s="305">
        <v>1055.95</v>
      </c>
      <c r="M463" s="305">
        <v>29.46857</v>
      </c>
      <c r="N463" s="1"/>
      <c r="O463" s="1"/>
    </row>
    <row r="464" spans="1:15" ht="12.75" customHeight="1">
      <c r="A464" s="30">
        <v>454</v>
      </c>
      <c r="B464" s="315" t="s">
        <v>535</v>
      </c>
      <c r="C464" s="305">
        <v>1969.7</v>
      </c>
      <c r="D464" s="306">
        <v>1985.1833333333332</v>
      </c>
      <c r="E464" s="306">
        <v>1941.3666666666663</v>
      </c>
      <c r="F464" s="306">
        <v>1913.0333333333331</v>
      </c>
      <c r="G464" s="306">
        <v>1869.2166666666662</v>
      </c>
      <c r="H464" s="306">
        <v>2013.5166666666664</v>
      </c>
      <c r="I464" s="306">
        <v>2057.3333333333335</v>
      </c>
      <c r="J464" s="306">
        <v>2085.6666666666665</v>
      </c>
      <c r="K464" s="305">
        <v>2029</v>
      </c>
      <c r="L464" s="305">
        <v>1956.85</v>
      </c>
      <c r="M464" s="305">
        <v>0.21274000000000001</v>
      </c>
      <c r="N464" s="1"/>
      <c r="O464" s="1"/>
    </row>
    <row r="465" spans="1:15" ht="12.75" customHeight="1">
      <c r="A465" s="30">
        <v>455</v>
      </c>
      <c r="B465" s="315" t="s">
        <v>536</v>
      </c>
      <c r="C465" s="305">
        <v>690.3</v>
      </c>
      <c r="D465" s="306">
        <v>694.55000000000007</v>
      </c>
      <c r="E465" s="306">
        <v>626.85000000000014</v>
      </c>
      <c r="F465" s="306">
        <v>563.40000000000009</v>
      </c>
      <c r="G465" s="306">
        <v>495.70000000000016</v>
      </c>
      <c r="H465" s="306">
        <v>758.00000000000011</v>
      </c>
      <c r="I465" s="306">
        <v>825.70000000000016</v>
      </c>
      <c r="J465" s="306">
        <v>889.15000000000009</v>
      </c>
      <c r="K465" s="305">
        <v>762.25</v>
      </c>
      <c r="L465" s="305">
        <v>631.1</v>
      </c>
      <c r="M465" s="305">
        <v>5.7939800000000004</v>
      </c>
      <c r="N465" s="1"/>
      <c r="O465" s="1"/>
    </row>
    <row r="466" spans="1:15" ht="12.75" customHeight="1">
      <c r="A466" s="30">
        <v>456</v>
      </c>
      <c r="B466" s="315" t="s">
        <v>540</v>
      </c>
      <c r="C466" s="305">
        <v>1593.1</v>
      </c>
      <c r="D466" s="306">
        <v>1572.7166666666665</v>
      </c>
      <c r="E466" s="306">
        <v>1533.4333333333329</v>
      </c>
      <c r="F466" s="306">
        <v>1473.7666666666664</v>
      </c>
      <c r="G466" s="306">
        <v>1434.4833333333329</v>
      </c>
      <c r="H466" s="306">
        <v>1632.383333333333</v>
      </c>
      <c r="I466" s="306">
        <v>1671.6666666666663</v>
      </c>
      <c r="J466" s="306">
        <v>1731.333333333333</v>
      </c>
      <c r="K466" s="305">
        <v>1612</v>
      </c>
      <c r="L466" s="305">
        <v>1513.05</v>
      </c>
      <c r="M466" s="305">
        <v>0.50883999999999996</v>
      </c>
      <c r="N466" s="1"/>
      <c r="O466" s="1"/>
    </row>
    <row r="467" spans="1:15" ht="12.75" customHeight="1">
      <c r="A467" s="30">
        <v>457</v>
      </c>
      <c r="B467" s="315" t="s">
        <v>537</v>
      </c>
      <c r="C467" s="305">
        <v>1952.3</v>
      </c>
      <c r="D467" s="306">
        <v>1933.6500000000003</v>
      </c>
      <c r="E467" s="306">
        <v>1907.3000000000006</v>
      </c>
      <c r="F467" s="306">
        <v>1862.3000000000004</v>
      </c>
      <c r="G467" s="306">
        <v>1835.9500000000007</v>
      </c>
      <c r="H467" s="306">
        <v>1978.6500000000005</v>
      </c>
      <c r="I467" s="306">
        <v>2005.0000000000005</v>
      </c>
      <c r="J467" s="306">
        <v>2050.0000000000005</v>
      </c>
      <c r="K467" s="305">
        <v>1960</v>
      </c>
      <c r="L467" s="305">
        <v>1888.65</v>
      </c>
      <c r="M467" s="305">
        <v>0.28652</v>
      </c>
      <c r="N467" s="1"/>
      <c r="O467" s="1"/>
    </row>
    <row r="468" spans="1:15" ht="12.75" customHeight="1">
      <c r="A468" s="30">
        <v>458</v>
      </c>
      <c r="B468" s="315" t="s">
        <v>203</v>
      </c>
      <c r="C468" s="305">
        <v>2141.9499999999998</v>
      </c>
      <c r="D468" s="306">
        <v>2122.7666666666664</v>
      </c>
      <c r="E468" s="306">
        <v>2094.6833333333329</v>
      </c>
      <c r="F468" s="306">
        <v>2047.4166666666665</v>
      </c>
      <c r="G468" s="306">
        <v>2019.333333333333</v>
      </c>
      <c r="H468" s="306">
        <v>2170.0333333333328</v>
      </c>
      <c r="I468" s="306">
        <v>2198.1166666666668</v>
      </c>
      <c r="J468" s="306">
        <v>2245.3833333333328</v>
      </c>
      <c r="K468" s="305">
        <v>2150.85</v>
      </c>
      <c r="L468" s="305">
        <v>2075.5</v>
      </c>
      <c r="M468" s="305">
        <v>13.82368</v>
      </c>
      <c r="N468" s="1"/>
      <c r="O468" s="1"/>
    </row>
    <row r="469" spans="1:15" ht="12.75" customHeight="1">
      <c r="A469" s="30">
        <v>459</v>
      </c>
      <c r="B469" s="315" t="s">
        <v>204</v>
      </c>
      <c r="C469" s="305">
        <v>2900.95</v>
      </c>
      <c r="D469" s="306">
        <v>2861.0333333333333</v>
      </c>
      <c r="E469" s="306">
        <v>2790.9166666666665</v>
      </c>
      <c r="F469" s="306">
        <v>2680.8833333333332</v>
      </c>
      <c r="G469" s="306">
        <v>2610.7666666666664</v>
      </c>
      <c r="H469" s="306">
        <v>2971.0666666666666</v>
      </c>
      <c r="I469" s="306">
        <v>3041.1833333333334</v>
      </c>
      <c r="J469" s="306">
        <v>3151.2166666666667</v>
      </c>
      <c r="K469" s="305">
        <v>2931.15</v>
      </c>
      <c r="L469" s="305">
        <v>2751</v>
      </c>
      <c r="M469" s="305">
        <v>25.658370000000001</v>
      </c>
      <c r="N469" s="1"/>
      <c r="O469" s="1"/>
    </row>
    <row r="470" spans="1:15" ht="12.75" customHeight="1">
      <c r="A470" s="30">
        <v>460</v>
      </c>
      <c r="B470" s="315" t="s">
        <v>205</v>
      </c>
      <c r="C470" s="305">
        <v>440.95</v>
      </c>
      <c r="D470" s="306">
        <v>434.31666666666661</v>
      </c>
      <c r="E470" s="306">
        <v>426.23333333333323</v>
      </c>
      <c r="F470" s="306">
        <v>411.51666666666665</v>
      </c>
      <c r="G470" s="306">
        <v>403.43333333333328</v>
      </c>
      <c r="H470" s="306">
        <v>449.03333333333319</v>
      </c>
      <c r="I470" s="306">
        <v>457.11666666666656</v>
      </c>
      <c r="J470" s="306">
        <v>471.83333333333314</v>
      </c>
      <c r="K470" s="305">
        <v>442.4</v>
      </c>
      <c r="L470" s="305">
        <v>419.6</v>
      </c>
      <c r="M470" s="305">
        <v>3.79813</v>
      </c>
      <c r="N470" s="1"/>
      <c r="O470" s="1"/>
    </row>
    <row r="471" spans="1:15" ht="12.75" customHeight="1">
      <c r="A471" s="30">
        <v>461</v>
      </c>
      <c r="B471" s="315" t="s">
        <v>206</v>
      </c>
      <c r="C471" s="305">
        <v>1048.95</v>
      </c>
      <c r="D471" s="306">
        <v>1035.8833333333334</v>
      </c>
      <c r="E471" s="306">
        <v>1017.4666666666669</v>
      </c>
      <c r="F471" s="306">
        <v>985.98333333333346</v>
      </c>
      <c r="G471" s="306">
        <v>967.56666666666695</v>
      </c>
      <c r="H471" s="306">
        <v>1067.3666666666668</v>
      </c>
      <c r="I471" s="306">
        <v>1085.7833333333333</v>
      </c>
      <c r="J471" s="306">
        <v>1117.2666666666669</v>
      </c>
      <c r="K471" s="305">
        <v>1054.3</v>
      </c>
      <c r="L471" s="305">
        <v>1004.4</v>
      </c>
      <c r="M471" s="305">
        <v>4.4455900000000002</v>
      </c>
      <c r="N471" s="1"/>
      <c r="O471" s="1"/>
    </row>
    <row r="472" spans="1:15" ht="12.75" customHeight="1">
      <c r="A472" s="30">
        <v>462</v>
      </c>
      <c r="B472" s="315" t="s">
        <v>538</v>
      </c>
      <c r="C472" s="305">
        <v>44.65</v>
      </c>
      <c r="D472" s="306">
        <v>44.783333333333331</v>
      </c>
      <c r="E472" s="306">
        <v>43.216666666666661</v>
      </c>
      <c r="F472" s="306">
        <v>41.783333333333331</v>
      </c>
      <c r="G472" s="306">
        <v>40.216666666666661</v>
      </c>
      <c r="H472" s="306">
        <v>46.216666666666661</v>
      </c>
      <c r="I472" s="306">
        <v>47.783333333333324</v>
      </c>
      <c r="J472" s="306">
        <v>49.216666666666661</v>
      </c>
      <c r="K472" s="305">
        <v>46.35</v>
      </c>
      <c r="L472" s="305">
        <v>43.35</v>
      </c>
      <c r="M472" s="305">
        <v>61.093200000000003</v>
      </c>
      <c r="N472" s="1"/>
      <c r="O472" s="1"/>
    </row>
    <row r="473" spans="1:15" ht="12.75" customHeight="1">
      <c r="A473" s="30">
        <v>463</v>
      </c>
      <c r="B473" s="315" t="s">
        <v>539</v>
      </c>
      <c r="C473" s="305">
        <v>185.4</v>
      </c>
      <c r="D473" s="306">
        <v>184.79999999999998</v>
      </c>
      <c r="E473" s="306">
        <v>178.69999999999996</v>
      </c>
      <c r="F473" s="306">
        <v>171.99999999999997</v>
      </c>
      <c r="G473" s="306">
        <v>165.89999999999995</v>
      </c>
      <c r="H473" s="306">
        <v>191.49999999999997</v>
      </c>
      <c r="I473" s="306">
        <v>197.6</v>
      </c>
      <c r="J473" s="306">
        <v>204.29999999999998</v>
      </c>
      <c r="K473" s="305">
        <v>190.9</v>
      </c>
      <c r="L473" s="305">
        <v>178.1</v>
      </c>
      <c r="M473" s="305">
        <v>11.305960000000001</v>
      </c>
      <c r="N473" s="1"/>
      <c r="O473" s="1"/>
    </row>
    <row r="474" spans="1:15" ht="12.75" customHeight="1">
      <c r="A474" s="30">
        <v>464</v>
      </c>
      <c r="B474" s="315" t="s">
        <v>526</v>
      </c>
      <c r="C474" s="305">
        <v>806.45</v>
      </c>
      <c r="D474" s="306">
        <v>804.81666666666661</v>
      </c>
      <c r="E474" s="306">
        <v>794.63333333333321</v>
      </c>
      <c r="F474" s="306">
        <v>782.81666666666661</v>
      </c>
      <c r="G474" s="306">
        <v>772.63333333333321</v>
      </c>
      <c r="H474" s="306">
        <v>816.63333333333321</v>
      </c>
      <c r="I474" s="306">
        <v>826.81666666666661</v>
      </c>
      <c r="J474" s="306">
        <v>838.63333333333321</v>
      </c>
      <c r="K474" s="305">
        <v>815</v>
      </c>
      <c r="L474" s="305">
        <v>793</v>
      </c>
      <c r="M474" s="305">
        <v>0.46960000000000002</v>
      </c>
      <c r="N474" s="1"/>
      <c r="O474" s="1"/>
    </row>
    <row r="475" spans="1:15" ht="12.75" customHeight="1">
      <c r="A475" s="30">
        <v>465</v>
      </c>
      <c r="B475" s="315" t="s">
        <v>846</v>
      </c>
      <c r="C475" s="305">
        <v>117.25</v>
      </c>
      <c r="D475" s="306">
        <v>116.25</v>
      </c>
      <c r="E475" s="306">
        <v>112.5</v>
      </c>
      <c r="F475" s="306">
        <v>107.75</v>
      </c>
      <c r="G475" s="306">
        <v>104</v>
      </c>
      <c r="H475" s="306">
        <v>121</v>
      </c>
      <c r="I475" s="306">
        <v>124.75</v>
      </c>
      <c r="J475" s="306">
        <v>129.5</v>
      </c>
      <c r="K475" s="305">
        <v>120</v>
      </c>
      <c r="L475" s="305">
        <v>111.5</v>
      </c>
      <c r="M475" s="305">
        <v>54.978670000000001</v>
      </c>
      <c r="N475" s="1"/>
      <c r="O475" s="1"/>
    </row>
    <row r="476" spans="1:15" ht="12.75" customHeight="1">
      <c r="A476" s="30">
        <v>466</v>
      </c>
      <c r="B476" s="315" t="s">
        <v>527</v>
      </c>
      <c r="C476" s="305">
        <v>38.5</v>
      </c>
      <c r="D476" s="306">
        <v>37.716666666666661</v>
      </c>
      <c r="E476" s="306">
        <v>36.583333333333321</v>
      </c>
      <c r="F476" s="306">
        <v>34.666666666666657</v>
      </c>
      <c r="G476" s="306">
        <v>33.533333333333317</v>
      </c>
      <c r="H476" s="306">
        <v>39.633333333333326</v>
      </c>
      <c r="I476" s="306">
        <v>40.766666666666666</v>
      </c>
      <c r="J476" s="306">
        <v>42.68333333333333</v>
      </c>
      <c r="K476" s="305">
        <v>38.85</v>
      </c>
      <c r="L476" s="305">
        <v>35.799999999999997</v>
      </c>
      <c r="M476" s="305">
        <v>129.71453</v>
      </c>
      <c r="N476" s="1"/>
      <c r="O476" s="1"/>
    </row>
    <row r="477" spans="1:15" ht="12.75" customHeight="1">
      <c r="A477" s="30">
        <v>467</v>
      </c>
      <c r="B477" s="315" t="s">
        <v>207</v>
      </c>
      <c r="C477" s="305">
        <v>708.3</v>
      </c>
      <c r="D477" s="306">
        <v>704.68333333333339</v>
      </c>
      <c r="E477" s="306">
        <v>697.41666666666674</v>
      </c>
      <c r="F477" s="306">
        <v>686.5333333333333</v>
      </c>
      <c r="G477" s="306">
        <v>679.26666666666665</v>
      </c>
      <c r="H477" s="306">
        <v>715.56666666666683</v>
      </c>
      <c r="I477" s="306">
        <v>722.83333333333348</v>
      </c>
      <c r="J477" s="306">
        <v>733.71666666666692</v>
      </c>
      <c r="K477" s="305">
        <v>711.95</v>
      </c>
      <c r="L477" s="305">
        <v>693.8</v>
      </c>
      <c r="M477" s="305">
        <v>9.8439899999999998</v>
      </c>
      <c r="N477" s="1"/>
      <c r="O477" s="1"/>
    </row>
    <row r="478" spans="1:15" ht="12.75" customHeight="1">
      <c r="A478" s="30">
        <v>468</v>
      </c>
      <c r="B478" s="315" t="s">
        <v>208</v>
      </c>
      <c r="C478" s="305">
        <v>1475.3</v>
      </c>
      <c r="D478" s="306">
        <v>1455.6333333333332</v>
      </c>
      <c r="E478" s="306">
        <v>1426.3166666666664</v>
      </c>
      <c r="F478" s="306">
        <v>1377.3333333333333</v>
      </c>
      <c r="G478" s="306">
        <v>1348.0166666666664</v>
      </c>
      <c r="H478" s="306">
        <v>1504.6166666666663</v>
      </c>
      <c r="I478" s="306">
        <v>1533.9333333333329</v>
      </c>
      <c r="J478" s="306">
        <v>1582.9166666666663</v>
      </c>
      <c r="K478" s="305">
        <v>1484.95</v>
      </c>
      <c r="L478" s="305">
        <v>1406.65</v>
      </c>
      <c r="M478" s="305">
        <v>2.5306299999999999</v>
      </c>
      <c r="N478" s="1"/>
      <c r="O478" s="1"/>
    </row>
    <row r="479" spans="1:15" ht="12.75" customHeight="1">
      <c r="A479" s="30">
        <v>469</v>
      </c>
      <c r="B479" s="315" t="s">
        <v>541</v>
      </c>
      <c r="C479" s="305">
        <v>11.25</v>
      </c>
      <c r="D479" s="306">
        <v>11.25</v>
      </c>
      <c r="E479" s="306">
        <v>11.1</v>
      </c>
      <c r="F479" s="306">
        <v>10.95</v>
      </c>
      <c r="G479" s="306">
        <v>10.799999999999999</v>
      </c>
      <c r="H479" s="306">
        <v>11.4</v>
      </c>
      <c r="I479" s="306">
        <v>11.549999999999999</v>
      </c>
      <c r="J479" s="306">
        <v>11.700000000000001</v>
      </c>
      <c r="K479" s="305">
        <v>11.4</v>
      </c>
      <c r="L479" s="305">
        <v>11.1</v>
      </c>
      <c r="M479" s="305">
        <v>15.33873</v>
      </c>
      <c r="N479" s="1"/>
      <c r="O479" s="1"/>
    </row>
    <row r="480" spans="1:15" ht="12.75" customHeight="1">
      <c r="A480" s="30">
        <v>470</v>
      </c>
      <c r="B480" s="315" t="s">
        <v>542</v>
      </c>
      <c r="C480" s="305">
        <v>560.54999999999995</v>
      </c>
      <c r="D480" s="306">
        <v>553.11666666666667</v>
      </c>
      <c r="E480" s="306">
        <v>541.63333333333333</v>
      </c>
      <c r="F480" s="306">
        <v>522.7166666666667</v>
      </c>
      <c r="G480" s="306">
        <v>511.23333333333335</v>
      </c>
      <c r="H480" s="306">
        <v>572.0333333333333</v>
      </c>
      <c r="I480" s="306">
        <v>583.51666666666665</v>
      </c>
      <c r="J480" s="306">
        <v>602.43333333333328</v>
      </c>
      <c r="K480" s="305">
        <v>564.6</v>
      </c>
      <c r="L480" s="305">
        <v>534.20000000000005</v>
      </c>
      <c r="M480" s="305">
        <v>0.70874000000000004</v>
      </c>
      <c r="N480" s="1"/>
      <c r="O480" s="1"/>
    </row>
    <row r="481" spans="1:15" ht="12.75" customHeight="1">
      <c r="A481" s="30">
        <v>471</v>
      </c>
      <c r="B481" s="315" t="s">
        <v>544</v>
      </c>
      <c r="C481" s="305">
        <v>131.69999999999999</v>
      </c>
      <c r="D481" s="306">
        <v>129.4</v>
      </c>
      <c r="E481" s="306">
        <v>126.05000000000001</v>
      </c>
      <c r="F481" s="306">
        <v>120.4</v>
      </c>
      <c r="G481" s="306">
        <v>117.05000000000001</v>
      </c>
      <c r="H481" s="306">
        <v>135.05000000000001</v>
      </c>
      <c r="I481" s="306">
        <v>138.39999999999998</v>
      </c>
      <c r="J481" s="306">
        <v>144.05000000000001</v>
      </c>
      <c r="K481" s="305">
        <v>132.75</v>
      </c>
      <c r="L481" s="305">
        <v>123.75</v>
      </c>
      <c r="M481" s="305">
        <v>5.7312700000000003</v>
      </c>
      <c r="N481" s="1"/>
      <c r="O481" s="1"/>
    </row>
    <row r="482" spans="1:15" ht="12.75" customHeight="1">
      <c r="A482" s="30">
        <v>472</v>
      </c>
      <c r="B482" s="315" t="s">
        <v>545</v>
      </c>
      <c r="C482" s="305">
        <v>16.05</v>
      </c>
      <c r="D482" s="306">
        <v>16.066666666666666</v>
      </c>
      <c r="E482" s="306">
        <v>15.733333333333334</v>
      </c>
      <c r="F482" s="306">
        <v>15.416666666666668</v>
      </c>
      <c r="G482" s="306">
        <v>15.083333333333336</v>
      </c>
      <c r="H482" s="306">
        <v>16.383333333333333</v>
      </c>
      <c r="I482" s="306">
        <v>16.716666666666669</v>
      </c>
      <c r="J482" s="306">
        <v>17.033333333333331</v>
      </c>
      <c r="K482" s="305">
        <v>16.399999999999999</v>
      </c>
      <c r="L482" s="305">
        <v>15.75</v>
      </c>
      <c r="M482" s="305">
        <v>7.5262700000000002</v>
      </c>
      <c r="N482" s="1"/>
      <c r="O482" s="1"/>
    </row>
    <row r="483" spans="1:15" ht="12.75" customHeight="1">
      <c r="A483" s="30">
        <v>473</v>
      </c>
      <c r="B483" s="315" t="s">
        <v>209</v>
      </c>
      <c r="C483" s="305">
        <v>5874.25</v>
      </c>
      <c r="D483" s="306">
        <v>5832.666666666667</v>
      </c>
      <c r="E483" s="306">
        <v>5748.3333333333339</v>
      </c>
      <c r="F483" s="306">
        <v>5622.416666666667</v>
      </c>
      <c r="G483" s="306">
        <v>5538.0833333333339</v>
      </c>
      <c r="H483" s="306">
        <v>5958.5833333333339</v>
      </c>
      <c r="I483" s="306">
        <v>6042.9166666666679</v>
      </c>
      <c r="J483" s="306">
        <v>6168.8333333333339</v>
      </c>
      <c r="K483" s="305">
        <v>5917</v>
      </c>
      <c r="L483" s="305">
        <v>5706.75</v>
      </c>
      <c r="M483" s="305">
        <v>5.1295400000000004</v>
      </c>
      <c r="N483" s="1"/>
      <c r="O483" s="1"/>
    </row>
    <row r="484" spans="1:15" ht="12.75" customHeight="1">
      <c r="A484" s="30">
        <v>474</v>
      </c>
      <c r="B484" s="315" t="s">
        <v>278</v>
      </c>
      <c r="C484" s="305">
        <v>35.6</v>
      </c>
      <c r="D484" s="306">
        <v>35.283333333333331</v>
      </c>
      <c r="E484" s="306">
        <v>34.816666666666663</v>
      </c>
      <c r="F484" s="306">
        <v>34.033333333333331</v>
      </c>
      <c r="G484" s="306">
        <v>33.566666666666663</v>
      </c>
      <c r="H484" s="306">
        <v>36.066666666666663</v>
      </c>
      <c r="I484" s="306">
        <v>36.533333333333331</v>
      </c>
      <c r="J484" s="306">
        <v>37.316666666666663</v>
      </c>
      <c r="K484" s="305">
        <v>35.75</v>
      </c>
      <c r="L484" s="305">
        <v>34.5</v>
      </c>
      <c r="M484" s="305">
        <v>66.720320000000001</v>
      </c>
      <c r="N484" s="1"/>
      <c r="O484" s="1"/>
    </row>
    <row r="485" spans="1:15" ht="12.75" customHeight="1">
      <c r="A485" s="30">
        <v>475</v>
      </c>
      <c r="B485" s="315" t="s">
        <v>210</v>
      </c>
      <c r="C485" s="305">
        <v>747.45</v>
      </c>
      <c r="D485" s="306">
        <v>748.83333333333337</v>
      </c>
      <c r="E485" s="306">
        <v>731.66666666666674</v>
      </c>
      <c r="F485" s="306">
        <v>715.88333333333333</v>
      </c>
      <c r="G485" s="306">
        <v>698.7166666666667</v>
      </c>
      <c r="H485" s="306">
        <v>764.61666666666679</v>
      </c>
      <c r="I485" s="306">
        <v>781.78333333333353</v>
      </c>
      <c r="J485" s="306">
        <v>797.56666666666683</v>
      </c>
      <c r="K485" s="305">
        <v>766</v>
      </c>
      <c r="L485" s="305">
        <v>733.05</v>
      </c>
      <c r="M485" s="305">
        <v>25.770969999999998</v>
      </c>
      <c r="N485" s="1"/>
      <c r="O485" s="1"/>
    </row>
    <row r="486" spans="1:15" ht="12.75" customHeight="1">
      <c r="A486" s="30">
        <v>476</v>
      </c>
      <c r="B486" s="315" t="s">
        <v>543</v>
      </c>
      <c r="C486" s="305">
        <v>669.05</v>
      </c>
      <c r="D486" s="306">
        <v>664.80000000000007</v>
      </c>
      <c r="E486" s="306">
        <v>657.60000000000014</v>
      </c>
      <c r="F486" s="306">
        <v>646.15000000000009</v>
      </c>
      <c r="G486" s="306">
        <v>638.95000000000016</v>
      </c>
      <c r="H486" s="306">
        <v>676.25000000000011</v>
      </c>
      <c r="I486" s="306">
        <v>683.45000000000016</v>
      </c>
      <c r="J486" s="306">
        <v>694.90000000000009</v>
      </c>
      <c r="K486" s="305">
        <v>672</v>
      </c>
      <c r="L486" s="305">
        <v>653.35</v>
      </c>
      <c r="M486" s="305">
        <v>1.1943299999999999</v>
      </c>
      <c r="N486" s="1"/>
      <c r="O486" s="1"/>
    </row>
    <row r="487" spans="1:15" ht="12.75" customHeight="1">
      <c r="A487" s="30">
        <v>477</v>
      </c>
      <c r="B487" s="315" t="s">
        <v>548</v>
      </c>
      <c r="C487" s="305">
        <v>332</v>
      </c>
      <c r="D487" s="306">
        <v>340.33333333333331</v>
      </c>
      <c r="E487" s="306">
        <v>321.66666666666663</v>
      </c>
      <c r="F487" s="306">
        <v>311.33333333333331</v>
      </c>
      <c r="G487" s="306">
        <v>292.66666666666663</v>
      </c>
      <c r="H487" s="306">
        <v>350.66666666666663</v>
      </c>
      <c r="I487" s="306">
        <v>369.33333333333326</v>
      </c>
      <c r="J487" s="306">
        <v>379.66666666666663</v>
      </c>
      <c r="K487" s="305">
        <v>359</v>
      </c>
      <c r="L487" s="305">
        <v>330</v>
      </c>
      <c r="M487" s="305">
        <v>3.14446</v>
      </c>
      <c r="N487" s="1"/>
      <c r="O487" s="1"/>
    </row>
    <row r="488" spans="1:15" ht="12.75" customHeight="1">
      <c r="A488" s="30">
        <v>478</v>
      </c>
      <c r="B488" s="315" t="s">
        <v>549</v>
      </c>
      <c r="C488" s="305">
        <v>27.9</v>
      </c>
      <c r="D488" s="306">
        <v>27.983333333333331</v>
      </c>
      <c r="E488" s="306">
        <v>27.266666666666662</v>
      </c>
      <c r="F488" s="306">
        <v>26.633333333333333</v>
      </c>
      <c r="G488" s="306">
        <v>25.916666666666664</v>
      </c>
      <c r="H488" s="306">
        <v>28.61666666666666</v>
      </c>
      <c r="I488" s="306">
        <v>29.333333333333329</v>
      </c>
      <c r="J488" s="306">
        <v>29.966666666666658</v>
      </c>
      <c r="K488" s="305">
        <v>28.7</v>
      </c>
      <c r="L488" s="305">
        <v>27.35</v>
      </c>
      <c r="M488" s="305">
        <v>25.642669999999999</v>
      </c>
      <c r="N488" s="1"/>
      <c r="O488" s="1"/>
    </row>
    <row r="489" spans="1:15" ht="12.75" customHeight="1">
      <c r="A489" s="30">
        <v>479</v>
      </c>
      <c r="B489" s="315" t="s">
        <v>550</v>
      </c>
      <c r="C489" s="305">
        <v>690.1</v>
      </c>
      <c r="D489" s="306">
        <v>674.56666666666661</v>
      </c>
      <c r="E489" s="306">
        <v>640.38333333333321</v>
      </c>
      <c r="F489" s="306">
        <v>590.66666666666663</v>
      </c>
      <c r="G489" s="306">
        <v>556.48333333333323</v>
      </c>
      <c r="H489" s="306">
        <v>724.28333333333319</v>
      </c>
      <c r="I489" s="306">
        <v>758.46666666666658</v>
      </c>
      <c r="J489" s="306">
        <v>808.18333333333317</v>
      </c>
      <c r="K489" s="305">
        <v>708.75</v>
      </c>
      <c r="L489" s="305">
        <v>624.85</v>
      </c>
      <c r="M489" s="305">
        <v>1.22621</v>
      </c>
      <c r="N489" s="1"/>
      <c r="O489" s="1"/>
    </row>
    <row r="490" spans="1:15" ht="12.75" customHeight="1">
      <c r="A490" s="30">
        <v>480</v>
      </c>
      <c r="B490" s="315" t="s">
        <v>552</v>
      </c>
      <c r="C490" s="305">
        <v>357.65</v>
      </c>
      <c r="D490" s="306">
        <v>355.13333333333338</v>
      </c>
      <c r="E490" s="306">
        <v>350.11666666666679</v>
      </c>
      <c r="F490" s="306">
        <v>342.58333333333343</v>
      </c>
      <c r="G490" s="306">
        <v>337.56666666666683</v>
      </c>
      <c r="H490" s="306">
        <v>362.66666666666674</v>
      </c>
      <c r="I490" s="306">
        <v>367.68333333333328</v>
      </c>
      <c r="J490" s="306">
        <v>375.2166666666667</v>
      </c>
      <c r="K490" s="305">
        <v>360.15</v>
      </c>
      <c r="L490" s="305">
        <v>347.6</v>
      </c>
      <c r="M490" s="305">
        <v>2.9795400000000001</v>
      </c>
      <c r="N490" s="1"/>
      <c r="O490" s="1"/>
    </row>
    <row r="491" spans="1:15" ht="12.75" customHeight="1">
      <c r="A491" s="30">
        <v>481</v>
      </c>
      <c r="B491" s="315" t="s">
        <v>280</v>
      </c>
      <c r="C491" s="305">
        <v>1070.7</v>
      </c>
      <c r="D491" s="306">
        <v>1074.7</v>
      </c>
      <c r="E491" s="306">
        <v>1058.0500000000002</v>
      </c>
      <c r="F491" s="306">
        <v>1045.4000000000001</v>
      </c>
      <c r="G491" s="306">
        <v>1028.7500000000002</v>
      </c>
      <c r="H491" s="306">
        <v>1087.3500000000001</v>
      </c>
      <c r="I491" s="306">
        <v>1104.0000000000002</v>
      </c>
      <c r="J491" s="306">
        <v>1116.6500000000001</v>
      </c>
      <c r="K491" s="305">
        <v>1091.3499999999999</v>
      </c>
      <c r="L491" s="305">
        <v>1062.05</v>
      </c>
      <c r="M491" s="305">
        <v>5.01776</v>
      </c>
      <c r="N491" s="1"/>
      <c r="O491" s="1"/>
    </row>
    <row r="492" spans="1:15" ht="12.75" customHeight="1">
      <c r="A492" s="30">
        <v>482</v>
      </c>
      <c r="B492" s="315" t="s">
        <v>211</v>
      </c>
      <c r="C492" s="305">
        <v>313.05</v>
      </c>
      <c r="D492" s="306">
        <v>307.11666666666667</v>
      </c>
      <c r="E492" s="306">
        <v>299.93333333333334</v>
      </c>
      <c r="F492" s="306">
        <v>286.81666666666666</v>
      </c>
      <c r="G492" s="306">
        <v>279.63333333333333</v>
      </c>
      <c r="H492" s="306">
        <v>320.23333333333335</v>
      </c>
      <c r="I492" s="306">
        <v>327.41666666666674</v>
      </c>
      <c r="J492" s="306">
        <v>340.53333333333336</v>
      </c>
      <c r="K492" s="305">
        <v>314.3</v>
      </c>
      <c r="L492" s="305">
        <v>294</v>
      </c>
      <c r="M492" s="305">
        <v>111.1763</v>
      </c>
      <c r="N492" s="1"/>
      <c r="O492" s="1"/>
    </row>
    <row r="493" spans="1:15" ht="12.75" customHeight="1">
      <c r="A493" s="30">
        <v>483</v>
      </c>
      <c r="B493" s="315" t="s">
        <v>553</v>
      </c>
      <c r="C493" s="305">
        <v>1907.6</v>
      </c>
      <c r="D493" s="306">
        <v>1894.4333333333334</v>
      </c>
      <c r="E493" s="306">
        <v>1864.1666666666667</v>
      </c>
      <c r="F493" s="306">
        <v>1820.7333333333333</v>
      </c>
      <c r="G493" s="306">
        <v>1790.4666666666667</v>
      </c>
      <c r="H493" s="306">
        <v>1937.8666666666668</v>
      </c>
      <c r="I493" s="306">
        <v>1968.1333333333332</v>
      </c>
      <c r="J493" s="306">
        <v>2011.5666666666668</v>
      </c>
      <c r="K493" s="305">
        <v>1924.7</v>
      </c>
      <c r="L493" s="305">
        <v>1851</v>
      </c>
      <c r="M493" s="305">
        <v>0.23512</v>
      </c>
      <c r="N493" s="1"/>
      <c r="O493" s="1"/>
    </row>
    <row r="494" spans="1:15" ht="12.75" customHeight="1">
      <c r="A494" s="30">
        <v>484</v>
      </c>
      <c r="B494" s="315" t="s">
        <v>279</v>
      </c>
      <c r="C494" s="305">
        <v>230.15</v>
      </c>
      <c r="D494" s="306">
        <v>229.56666666666669</v>
      </c>
      <c r="E494" s="306">
        <v>223.63333333333338</v>
      </c>
      <c r="F494" s="306">
        <v>217.1166666666667</v>
      </c>
      <c r="G494" s="306">
        <v>211.18333333333339</v>
      </c>
      <c r="H494" s="306">
        <v>236.08333333333337</v>
      </c>
      <c r="I494" s="306">
        <v>242.01666666666671</v>
      </c>
      <c r="J494" s="306">
        <v>248.53333333333336</v>
      </c>
      <c r="K494" s="305">
        <v>235.5</v>
      </c>
      <c r="L494" s="305">
        <v>223.05</v>
      </c>
      <c r="M494" s="305">
        <v>10.170959999999999</v>
      </c>
      <c r="N494" s="1"/>
      <c r="O494" s="1"/>
    </row>
    <row r="495" spans="1:15" ht="12.75" customHeight="1">
      <c r="A495" s="30">
        <v>485</v>
      </c>
      <c r="B495" s="315" t="s">
        <v>554</v>
      </c>
      <c r="C495" s="305">
        <v>2041.05</v>
      </c>
      <c r="D495" s="306">
        <v>2028.8166666666666</v>
      </c>
      <c r="E495" s="306">
        <v>1993.2333333333331</v>
      </c>
      <c r="F495" s="306">
        <v>1945.4166666666665</v>
      </c>
      <c r="G495" s="306">
        <v>1909.833333333333</v>
      </c>
      <c r="H495" s="306">
        <v>2076.6333333333332</v>
      </c>
      <c r="I495" s="306">
        <v>2112.2166666666667</v>
      </c>
      <c r="J495" s="306">
        <v>2160.0333333333333</v>
      </c>
      <c r="K495" s="305">
        <v>2064.4</v>
      </c>
      <c r="L495" s="305">
        <v>1981</v>
      </c>
      <c r="M495" s="305">
        <v>0.48814000000000002</v>
      </c>
      <c r="N495" s="1"/>
      <c r="O495" s="1"/>
    </row>
    <row r="496" spans="1:15" ht="12.75" customHeight="1">
      <c r="A496" s="30">
        <v>486</v>
      </c>
      <c r="B496" s="315" t="s">
        <v>547</v>
      </c>
      <c r="C496" s="305">
        <v>560.70000000000005</v>
      </c>
      <c r="D496" s="306">
        <v>546.2166666666667</v>
      </c>
      <c r="E496" s="306">
        <v>528.48333333333335</v>
      </c>
      <c r="F496" s="306">
        <v>496.26666666666665</v>
      </c>
      <c r="G496" s="306">
        <v>478.5333333333333</v>
      </c>
      <c r="H496" s="306">
        <v>578.43333333333339</v>
      </c>
      <c r="I496" s="306">
        <v>596.16666666666674</v>
      </c>
      <c r="J496" s="306">
        <v>628.38333333333344</v>
      </c>
      <c r="K496" s="305">
        <v>563.95000000000005</v>
      </c>
      <c r="L496" s="305">
        <v>514</v>
      </c>
      <c r="M496" s="305">
        <v>7.1295799999999998</v>
      </c>
      <c r="N496" s="1"/>
      <c r="O496" s="1"/>
    </row>
    <row r="497" spans="1:15" ht="12.75" customHeight="1">
      <c r="A497" s="30">
        <v>487</v>
      </c>
      <c r="B497" s="315" t="s">
        <v>546</v>
      </c>
      <c r="C497" s="305">
        <v>3279.6</v>
      </c>
      <c r="D497" s="306">
        <v>3264.5500000000006</v>
      </c>
      <c r="E497" s="306">
        <v>3179.1000000000013</v>
      </c>
      <c r="F497" s="306">
        <v>3078.6000000000008</v>
      </c>
      <c r="G497" s="306">
        <v>2993.1500000000015</v>
      </c>
      <c r="H497" s="306">
        <v>3365.0500000000011</v>
      </c>
      <c r="I497" s="306">
        <v>3450.5000000000009</v>
      </c>
      <c r="J497" s="306">
        <v>3551.0000000000009</v>
      </c>
      <c r="K497" s="305">
        <v>3350</v>
      </c>
      <c r="L497" s="305">
        <v>3164.05</v>
      </c>
      <c r="M497" s="305">
        <v>0.1822</v>
      </c>
      <c r="N497" s="1"/>
      <c r="O497" s="1"/>
    </row>
    <row r="498" spans="1:15" ht="12.75" customHeight="1">
      <c r="A498" s="30">
        <v>488</v>
      </c>
      <c r="B498" s="315" t="s">
        <v>212</v>
      </c>
      <c r="C498" s="305">
        <v>995.85</v>
      </c>
      <c r="D498" s="306">
        <v>993.31666666666672</v>
      </c>
      <c r="E498" s="306">
        <v>982.93333333333339</v>
      </c>
      <c r="F498" s="306">
        <v>970.01666666666665</v>
      </c>
      <c r="G498" s="306">
        <v>959.63333333333333</v>
      </c>
      <c r="H498" s="306">
        <v>1006.2333333333335</v>
      </c>
      <c r="I498" s="306">
        <v>1016.6166666666669</v>
      </c>
      <c r="J498" s="306">
        <v>1029.5333333333335</v>
      </c>
      <c r="K498" s="305">
        <v>1003.7</v>
      </c>
      <c r="L498" s="305">
        <v>980.4</v>
      </c>
      <c r="M498" s="305">
        <v>14.399240000000001</v>
      </c>
      <c r="N498" s="1"/>
      <c r="O498" s="1"/>
    </row>
    <row r="499" spans="1:15" ht="12.75" customHeight="1">
      <c r="A499" s="30">
        <v>489</v>
      </c>
      <c r="B499" s="315" t="s">
        <v>551</v>
      </c>
      <c r="C499" s="305">
        <v>283.05</v>
      </c>
      <c r="D499" s="306">
        <v>288.31666666666666</v>
      </c>
      <c r="E499" s="306">
        <v>271.83333333333331</v>
      </c>
      <c r="F499" s="306">
        <v>260.61666666666667</v>
      </c>
      <c r="G499" s="306">
        <v>244.13333333333333</v>
      </c>
      <c r="H499" s="306">
        <v>299.5333333333333</v>
      </c>
      <c r="I499" s="306">
        <v>316.01666666666665</v>
      </c>
      <c r="J499" s="306">
        <v>327.23333333333329</v>
      </c>
      <c r="K499" s="305">
        <v>304.8</v>
      </c>
      <c r="L499" s="305">
        <v>277.10000000000002</v>
      </c>
      <c r="M499" s="305">
        <v>15.921609999999999</v>
      </c>
      <c r="N499" s="1"/>
      <c r="O499" s="1"/>
    </row>
    <row r="500" spans="1:15" ht="12.75" customHeight="1">
      <c r="A500" s="30">
        <v>490</v>
      </c>
      <c r="B500" s="315" t="s">
        <v>555</v>
      </c>
      <c r="C500" s="305">
        <v>200.65</v>
      </c>
      <c r="D500" s="306">
        <v>197.28333333333333</v>
      </c>
      <c r="E500" s="306">
        <v>189.86666666666667</v>
      </c>
      <c r="F500" s="306">
        <v>179.08333333333334</v>
      </c>
      <c r="G500" s="306">
        <v>171.66666666666669</v>
      </c>
      <c r="H500" s="306">
        <v>208.06666666666666</v>
      </c>
      <c r="I500" s="306">
        <v>215.48333333333335</v>
      </c>
      <c r="J500" s="306">
        <v>226.26666666666665</v>
      </c>
      <c r="K500" s="305">
        <v>204.7</v>
      </c>
      <c r="L500" s="305">
        <v>186.5</v>
      </c>
      <c r="M500" s="305">
        <v>24.804200000000002</v>
      </c>
      <c r="N500" s="1"/>
      <c r="O500" s="1"/>
    </row>
    <row r="501" spans="1:15" ht="12.75" customHeight="1">
      <c r="A501" s="30">
        <v>491</v>
      </c>
      <c r="B501" s="315" t="s">
        <v>556</v>
      </c>
      <c r="C501" s="305">
        <v>66.849999999999994</v>
      </c>
      <c r="D501" s="306">
        <v>65.933333333333337</v>
      </c>
      <c r="E501" s="306">
        <v>64.366666666666674</v>
      </c>
      <c r="F501" s="306">
        <v>61.88333333333334</v>
      </c>
      <c r="G501" s="306">
        <v>60.316666666666677</v>
      </c>
      <c r="H501" s="306">
        <v>68.416666666666671</v>
      </c>
      <c r="I501" s="306">
        <v>69.983333333333334</v>
      </c>
      <c r="J501" s="306">
        <v>72.466666666666669</v>
      </c>
      <c r="K501" s="305">
        <v>67.5</v>
      </c>
      <c r="L501" s="305">
        <v>63.45</v>
      </c>
      <c r="M501" s="305">
        <v>21.096520000000002</v>
      </c>
      <c r="N501" s="1"/>
      <c r="O501" s="1"/>
    </row>
    <row r="502" spans="1:15" ht="12.75" customHeight="1">
      <c r="A502" s="30">
        <v>492</v>
      </c>
      <c r="B502" s="315" t="s">
        <v>557</v>
      </c>
      <c r="C502" s="305">
        <v>458.05</v>
      </c>
      <c r="D502" s="306">
        <v>454.68333333333334</v>
      </c>
      <c r="E502" s="306">
        <v>445.91666666666669</v>
      </c>
      <c r="F502" s="306">
        <v>433.78333333333336</v>
      </c>
      <c r="G502" s="306">
        <v>425.01666666666671</v>
      </c>
      <c r="H502" s="306">
        <v>466.81666666666666</v>
      </c>
      <c r="I502" s="306">
        <v>475.58333333333331</v>
      </c>
      <c r="J502" s="306">
        <v>487.71666666666664</v>
      </c>
      <c r="K502" s="305">
        <v>463.45</v>
      </c>
      <c r="L502" s="305">
        <v>442.55</v>
      </c>
      <c r="M502" s="305">
        <v>1.0856300000000001</v>
      </c>
      <c r="N502" s="1"/>
      <c r="O502" s="1"/>
    </row>
    <row r="503" spans="1:15" ht="12.75" customHeight="1">
      <c r="A503" s="30">
        <v>493</v>
      </c>
      <c r="B503" s="315" t="s">
        <v>281</v>
      </c>
      <c r="C503" s="305">
        <v>1504.15</v>
      </c>
      <c r="D503" s="306">
        <v>1464.0333333333335</v>
      </c>
      <c r="E503" s="306">
        <v>1405.2166666666672</v>
      </c>
      <c r="F503" s="306">
        <v>1306.2833333333335</v>
      </c>
      <c r="G503" s="306">
        <v>1247.4666666666672</v>
      </c>
      <c r="H503" s="306">
        <v>1562.9666666666672</v>
      </c>
      <c r="I503" s="306">
        <v>1621.7833333333333</v>
      </c>
      <c r="J503" s="306">
        <v>1720.7166666666672</v>
      </c>
      <c r="K503" s="305">
        <v>1522.85</v>
      </c>
      <c r="L503" s="305">
        <v>1365.1</v>
      </c>
      <c r="M503" s="305">
        <v>5.2062999999999997</v>
      </c>
      <c r="N503" s="1"/>
      <c r="O503" s="1"/>
    </row>
    <row r="504" spans="1:15" ht="12.75" customHeight="1">
      <c r="A504" s="30">
        <v>494</v>
      </c>
      <c r="B504" s="327" t="s">
        <v>213</v>
      </c>
      <c r="C504" s="328">
        <v>453.35</v>
      </c>
      <c r="D504" s="328">
        <v>450.68333333333334</v>
      </c>
      <c r="E504" s="328">
        <v>446.66666666666669</v>
      </c>
      <c r="F504" s="328">
        <v>439.98333333333335</v>
      </c>
      <c r="G504" s="328">
        <v>435.9666666666667</v>
      </c>
      <c r="H504" s="328">
        <v>457.36666666666667</v>
      </c>
      <c r="I504" s="328">
        <v>461.38333333333333</v>
      </c>
      <c r="J504" s="327">
        <v>468.06666666666666</v>
      </c>
      <c r="K504" s="327">
        <v>454.7</v>
      </c>
      <c r="L504" s="327">
        <v>444</v>
      </c>
      <c r="M504" s="270">
        <v>57.915410000000001</v>
      </c>
      <c r="N504" s="1"/>
      <c r="O504" s="1"/>
    </row>
    <row r="505" spans="1:15" ht="12.75" customHeight="1">
      <c r="A505" s="30">
        <v>495</v>
      </c>
      <c r="B505" s="327" t="s">
        <v>558</v>
      </c>
      <c r="C505" s="328">
        <v>262.85000000000002</v>
      </c>
      <c r="D505" s="328">
        <v>259.40000000000003</v>
      </c>
      <c r="E505" s="328">
        <v>252.45000000000005</v>
      </c>
      <c r="F505" s="328">
        <v>242.05</v>
      </c>
      <c r="G505" s="328">
        <v>235.10000000000002</v>
      </c>
      <c r="H505" s="328">
        <v>269.80000000000007</v>
      </c>
      <c r="I505" s="328">
        <v>276.75</v>
      </c>
      <c r="J505" s="327">
        <v>287.15000000000009</v>
      </c>
      <c r="K505" s="327">
        <v>266.35000000000002</v>
      </c>
      <c r="L505" s="327">
        <v>249</v>
      </c>
      <c r="M505" s="270">
        <v>4.4165400000000004</v>
      </c>
      <c r="N505" s="1"/>
      <c r="O505" s="1"/>
    </row>
    <row r="506" spans="1:15" ht="12.75" customHeight="1">
      <c r="A506" s="30">
        <v>496</v>
      </c>
      <c r="B506" s="327" t="s">
        <v>282</v>
      </c>
      <c r="C506" s="328">
        <v>13.25</v>
      </c>
      <c r="D506" s="328">
        <v>13.166666666666666</v>
      </c>
      <c r="E506" s="328">
        <v>12.883333333333333</v>
      </c>
      <c r="F506" s="328">
        <v>12.516666666666667</v>
      </c>
      <c r="G506" s="328">
        <v>12.233333333333334</v>
      </c>
      <c r="H506" s="328">
        <v>13.533333333333331</v>
      </c>
      <c r="I506" s="328">
        <v>13.816666666666666</v>
      </c>
      <c r="J506" s="327">
        <v>14.18333333333333</v>
      </c>
      <c r="K506" s="327">
        <v>13.45</v>
      </c>
      <c r="L506" s="327">
        <v>12.8</v>
      </c>
      <c r="M506" s="270">
        <v>500.38976000000002</v>
      </c>
      <c r="N506" s="1"/>
      <c r="O506" s="1"/>
    </row>
    <row r="507" spans="1:15" ht="12.75" customHeight="1">
      <c r="A507" s="30">
        <v>497</v>
      </c>
      <c r="B507" s="327" t="s">
        <v>214</v>
      </c>
      <c r="C507" s="328">
        <v>229.8</v>
      </c>
      <c r="D507" s="328">
        <v>227.96666666666667</v>
      </c>
      <c r="E507" s="328">
        <v>224.18333333333334</v>
      </c>
      <c r="F507" s="328">
        <v>218.56666666666666</v>
      </c>
      <c r="G507" s="328">
        <v>214.78333333333333</v>
      </c>
      <c r="H507" s="328">
        <v>233.58333333333334</v>
      </c>
      <c r="I507" s="328">
        <v>237.3666666666667</v>
      </c>
      <c r="J507" s="327">
        <v>242.98333333333335</v>
      </c>
      <c r="K507" s="327">
        <v>231.75</v>
      </c>
      <c r="L507" s="327">
        <v>222.35</v>
      </c>
      <c r="M507" s="270">
        <v>94.190280000000001</v>
      </c>
      <c r="N507" s="1"/>
      <c r="O507" s="1"/>
    </row>
    <row r="508" spans="1:15" ht="12.75" customHeight="1">
      <c r="A508" s="455">
        <v>498</v>
      </c>
      <c r="B508" s="456" t="s">
        <v>559</v>
      </c>
      <c r="C508" s="457">
        <v>282.55</v>
      </c>
      <c r="D508" s="457">
        <v>277.05</v>
      </c>
      <c r="E508" s="457">
        <v>268.15000000000003</v>
      </c>
      <c r="F508" s="457">
        <v>253.75</v>
      </c>
      <c r="G508" s="457">
        <v>244.85000000000002</v>
      </c>
      <c r="H508" s="457">
        <v>291.45000000000005</v>
      </c>
      <c r="I508" s="457">
        <v>300.35000000000002</v>
      </c>
      <c r="J508" s="456">
        <v>314.75000000000006</v>
      </c>
      <c r="K508" s="456">
        <v>285.95</v>
      </c>
      <c r="L508" s="456">
        <v>262.64999999999998</v>
      </c>
      <c r="M508" s="458">
        <v>11.93826</v>
      </c>
      <c r="N508" s="1"/>
      <c r="O508" s="1"/>
    </row>
    <row r="509" spans="1:15" ht="12.75" customHeight="1">
      <c r="A509" s="327">
        <v>499</v>
      </c>
      <c r="B509" s="327" t="s">
        <v>560</v>
      </c>
      <c r="C509" s="328">
        <v>1519.85</v>
      </c>
      <c r="D509" s="328">
        <v>1524.8666666666666</v>
      </c>
      <c r="E509" s="328">
        <v>1509.9333333333332</v>
      </c>
      <c r="F509" s="328">
        <v>1500.0166666666667</v>
      </c>
      <c r="G509" s="328">
        <v>1485.0833333333333</v>
      </c>
      <c r="H509" s="328">
        <v>1534.7833333333331</v>
      </c>
      <c r="I509" s="328">
        <v>1549.7166666666665</v>
      </c>
      <c r="J509" s="327">
        <v>1559.633333333333</v>
      </c>
      <c r="K509" s="327">
        <v>1539.8</v>
      </c>
      <c r="L509" s="327">
        <v>1514.95</v>
      </c>
      <c r="M509" s="270">
        <v>1.14255</v>
      </c>
      <c r="N509" s="1"/>
      <c r="O509" s="1"/>
    </row>
    <row r="510" spans="1:15" ht="12.75" customHeight="1">
      <c r="A510" s="284"/>
      <c r="B510" s="284" t="s">
        <v>560</v>
      </c>
      <c r="C510" s="285">
        <v>1519.85</v>
      </c>
      <c r="D510" s="285">
        <v>1524.8666666666666</v>
      </c>
      <c r="E510" s="285">
        <v>1509.9333333333332</v>
      </c>
      <c r="F510" s="285"/>
      <c r="G510" s="285"/>
      <c r="H510" s="285"/>
      <c r="I510" s="285"/>
      <c r="J510" s="284"/>
      <c r="K510" s="284"/>
      <c r="L510" s="284"/>
      <c r="M510" s="286"/>
      <c r="N510" s="1"/>
      <c r="O510" s="1"/>
    </row>
    <row r="511" spans="1:15" ht="12.75" customHeight="1">
      <c r="J511" s="1"/>
      <c r="K511" s="1"/>
      <c r="L511" s="1"/>
      <c r="M511" s="1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A514" s="63" t="s">
        <v>285</v>
      </c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46" t="s">
        <v>215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216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218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67" t="s">
        <v>221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225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226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227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228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229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A14" sqref="A1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9"/>
      <c r="B5" s="470"/>
      <c r="C5" s="469"/>
      <c r="D5" s="47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9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71" t="s">
        <v>563</v>
      </c>
      <c r="C7" s="470"/>
      <c r="D7" s="7">
        <f>Main!B10</f>
        <v>44708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44707</v>
      </c>
      <c r="B10" s="29">
        <v>539621</v>
      </c>
      <c r="C10" s="28" t="s">
        <v>1052</v>
      </c>
      <c r="D10" s="28" t="s">
        <v>1097</v>
      </c>
      <c r="E10" s="28" t="s">
        <v>572</v>
      </c>
      <c r="F10" s="87">
        <v>428946</v>
      </c>
      <c r="G10" s="29">
        <v>2.39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44707</v>
      </c>
      <c r="B11" s="29">
        <v>543516</v>
      </c>
      <c r="C11" s="28" t="s">
        <v>1098</v>
      </c>
      <c r="D11" s="28" t="s">
        <v>1099</v>
      </c>
      <c r="E11" s="28" t="s">
        <v>572</v>
      </c>
      <c r="F11" s="87">
        <v>22000</v>
      </c>
      <c r="G11" s="29">
        <v>57.81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44707</v>
      </c>
      <c r="B12" s="29">
        <v>543516</v>
      </c>
      <c r="C12" s="28" t="s">
        <v>1098</v>
      </c>
      <c r="D12" s="28" t="s">
        <v>1100</v>
      </c>
      <c r="E12" s="28" t="s">
        <v>573</v>
      </c>
      <c r="F12" s="87">
        <v>20000</v>
      </c>
      <c r="G12" s="29">
        <v>57.16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44707</v>
      </c>
      <c r="B13" s="29">
        <v>540811</v>
      </c>
      <c r="C13" s="28" t="s">
        <v>1101</v>
      </c>
      <c r="D13" s="28" t="s">
        <v>1079</v>
      </c>
      <c r="E13" s="28" t="s">
        <v>573</v>
      </c>
      <c r="F13" s="87">
        <v>70000</v>
      </c>
      <c r="G13" s="29">
        <v>16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44707</v>
      </c>
      <c r="B14" s="29">
        <v>540811</v>
      </c>
      <c r="C14" s="28" t="s">
        <v>1101</v>
      </c>
      <c r="D14" s="28" t="s">
        <v>1056</v>
      </c>
      <c r="E14" s="28" t="s">
        <v>572</v>
      </c>
      <c r="F14" s="87">
        <v>70000</v>
      </c>
      <c r="G14" s="29">
        <v>16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44707</v>
      </c>
      <c r="B15" s="29">
        <v>541703</v>
      </c>
      <c r="C15" s="28" t="s">
        <v>1102</v>
      </c>
      <c r="D15" s="28" t="s">
        <v>1103</v>
      </c>
      <c r="E15" s="28" t="s">
        <v>573</v>
      </c>
      <c r="F15" s="87">
        <v>16000</v>
      </c>
      <c r="G15" s="29">
        <v>21.33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44707</v>
      </c>
      <c r="B16" s="29">
        <v>541703</v>
      </c>
      <c r="C16" s="28" t="s">
        <v>1102</v>
      </c>
      <c r="D16" s="28" t="s">
        <v>1103</v>
      </c>
      <c r="E16" s="28" t="s">
        <v>572</v>
      </c>
      <c r="F16" s="87">
        <v>1600</v>
      </c>
      <c r="G16" s="29">
        <v>19.66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44707</v>
      </c>
      <c r="B17" s="29">
        <v>540936</v>
      </c>
      <c r="C17" s="28" t="s">
        <v>1068</v>
      </c>
      <c r="D17" s="28" t="s">
        <v>1104</v>
      </c>
      <c r="E17" s="28" t="s">
        <v>573</v>
      </c>
      <c r="F17" s="87">
        <v>60027</v>
      </c>
      <c r="G17" s="29">
        <v>12.44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44707</v>
      </c>
      <c r="B18" s="29">
        <v>540936</v>
      </c>
      <c r="C18" s="28" t="s">
        <v>1068</v>
      </c>
      <c r="D18" s="28" t="s">
        <v>1104</v>
      </c>
      <c r="E18" s="28" t="s">
        <v>572</v>
      </c>
      <c r="F18" s="87">
        <v>2646</v>
      </c>
      <c r="G18" s="29">
        <v>12.27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44707</v>
      </c>
      <c r="B19" s="29">
        <v>514386</v>
      </c>
      <c r="C19" s="28" t="s">
        <v>1105</v>
      </c>
      <c r="D19" s="28" t="s">
        <v>1106</v>
      </c>
      <c r="E19" s="28" t="s">
        <v>573</v>
      </c>
      <c r="F19" s="87">
        <v>163734</v>
      </c>
      <c r="G19" s="29">
        <v>8.17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44707</v>
      </c>
      <c r="B20" s="29">
        <v>539224</v>
      </c>
      <c r="C20" s="28" t="s">
        <v>1107</v>
      </c>
      <c r="D20" s="28" t="s">
        <v>1055</v>
      </c>
      <c r="E20" s="28" t="s">
        <v>572</v>
      </c>
      <c r="F20" s="87">
        <v>50000</v>
      </c>
      <c r="G20" s="29">
        <v>15.43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44707</v>
      </c>
      <c r="B21" s="29">
        <v>539224</v>
      </c>
      <c r="C21" s="28" t="s">
        <v>1107</v>
      </c>
      <c r="D21" s="28" t="s">
        <v>1055</v>
      </c>
      <c r="E21" s="28" t="s">
        <v>573</v>
      </c>
      <c r="F21" s="87">
        <v>1637</v>
      </c>
      <c r="G21" s="29">
        <v>17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44707</v>
      </c>
      <c r="B22" s="29">
        <v>540377</v>
      </c>
      <c r="C22" s="28" t="s">
        <v>1026</v>
      </c>
      <c r="D22" s="28" t="s">
        <v>1070</v>
      </c>
      <c r="E22" s="28" t="s">
        <v>573</v>
      </c>
      <c r="F22" s="87">
        <v>54000</v>
      </c>
      <c r="G22" s="29">
        <v>60.32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44707</v>
      </c>
      <c r="B23" s="29">
        <v>540377</v>
      </c>
      <c r="C23" s="28" t="s">
        <v>1026</v>
      </c>
      <c r="D23" s="28" t="s">
        <v>1108</v>
      </c>
      <c r="E23" s="28" t="s">
        <v>573</v>
      </c>
      <c r="F23" s="87">
        <v>84000</v>
      </c>
      <c r="G23" s="29">
        <v>60.93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44707</v>
      </c>
      <c r="B24" s="29">
        <v>540377</v>
      </c>
      <c r="C24" s="28" t="s">
        <v>1026</v>
      </c>
      <c r="D24" s="28" t="s">
        <v>1108</v>
      </c>
      <c r="E24" s="28" t="s">
        <v>572</v>
      </c>
      <c r="F24" s="87">
        <v>18000</v>
      </c>
      <c r="G24" s="29">
        <v>60.87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44707</v>
      </c>
      <c r="B25" s="29">
        <v>540377</v>
      </c>
      <c r="C25" s="28" t="s">
        <v>1026</v>
      </c>
      <c r="D25" s="28" t="s">
        <v>1109</v>
      </c>
      <c r="E25" s="28" t="s">
        <v>572</v>
      </c>
      <c r="F25" s="87">
        <v>18000</v>
      </c>
      <c r="G25" s="29">
        <v>61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44707</v>
      </c>
      <c r="B26" s="29">
        <v>540377</v>
      </c>
      <c r="C26" s="28" t="s">
        <v>1026</v>
      </c>
      <c r="D26" s="28" t="s">
        <v>1110</v>
      </c>
      <c r="E26" s="28" t="s">
        <v>573</v>
      </c>
      <c r="F26" s="87">
        <v>114000</v>
      </c>
      <c r="G26" s="29">
        <v>60.74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44707</v>
      </c>
      <c r="B27" s="29">
        <v>540377</v>
      </c>
      <c r="C27" s="28" t="s">
        <v>1026</v>
      </c>
      <c r="D27" s="28" t="s">
        <v>1110</v>
      </c>
      <c r="E27" s="28" t="s">
        <v>572</v>
      </c>
      <c r="F27" s="87">
        <v>18000</v>
      </c>
      <c r="G27" s="29">
        <v>60.85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44707</v>
      </c>
      <c r="B28" s="29">
        <v>540377</v>
      </c>
      <c r="C28" s="28" t="s">
        <v>1026</v>
      </c>
      <c r="D28" s="28" t="s">
        <v>1111</v>
      </c>
      <c r="E28" s="28" t="s">
        <v>572</v>
      </c>
      <c r="F28" s="87">
        <v>30000</v>
      </c>
      <c r="G28" s="29">
        <v>59.71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44707</v>
      </c>
      <c r="B29" s="29">
        <v>540377</v>
      </c>
      <c r="C29" s="28" t="s">
        <v>1026</v>
      </c>
      <c r="D29" s="28" t="s">
        <v>1112</v>
      </c>
      <c r="E29" s="28" t="s">
        <v>572</v>
      </c>
      <c r="F29" s="87">
        <v>84000</v>
      </c>
      <c r="G29" s="29">
        <v>60.94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44707</v>
      </c>
      <c r="B30" s="29">
        <v>540377</v>
      </c>
      <c r="C30" s="28" t="s">
        <v>1026</v>
      </c>
      <c r="D30" s="28" t="s">
        <v>1113</v>
      </c>
      <c r="E30" s="28" t="s">
        <v>573</v>
      </c>
      <c r="F30" s="87">
        <v>18000</v>
      </c>
      <c r="G30" s="29">
        <v>60.87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44707</v>
      </c>
      <c r="B31" s="29">
        <v>540377</v>
      </c>
      <c r="C31" s="28" t="s">
        <v>1026</v>
      </c>
      <c r="D31" s="28" t="s">
        <v>1069</v>
      </c>
      <c r="E31" s="28" t="s">
        <v>572</v>
      </c>
      <c r="F31" s="87">
        <v>36000</v>
      </c>
      <c r="G31" s="29">
        <v>60.89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44707</v>
      </c>
      <c r="B32" s="29">
        <v>540377</v>
      </c>
      <c r="C32" s="28" t="s">
        <v>1026</v>
      </c>
      <c r="D32" s="28" t="s">
        <v>1114</v>
      </c>
      <c r="E32" s="28" t="s">
        <v>572</v>
      </c>
      <c r="F32" s="87">
        <v>18000</v>
      </c>
      <c r="G32" s="29">
        <v>61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44707</v>
      </c>
      <c r="B33" s="29">
        <v>543286</v>
      </c>
      <c r="C33" s="28" t="s">
        <v>1053</v>
      </c>
      <c r="D33" s="28" t="s">
        <v>1071</v>
      </c>
      <c r="E33" s="28" t="s">
        <v>572</v>
      </c>
      <c r="F33" s="87">
        <v>42000</v>
      </c>
      <c r="G33" s="29">
        <v>28.59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44707</v>
      </c>
      <c r="B34" s="29">
        <v>543286</v>
      </c>
      <c r="C34" s="28" t="s">
        <v>1053</v>
      </c>
      <c r="D34" s="28" t="s">
        <v>1054</v>
      </c>
      <c r="E34" s="28" t="s">
        <v>573</v>
      </c>
      <c r="F34" s="87">
        <v>30000</v>
      </c>
      <c r="G34" s="29">
        <v>28.7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44707</v>
      </c>
      <c r="B35" s="29">
        <v>539767</v>
      </c>
      <c r="C35" s="28" t="s">
        <v>1115</v>
      </c>
      <c r="D35" s="28" t="s">
        <v>1116</v>
      </c>
      <c r="E35" s="28" t="s">
        <v>573</v>
      </c>
      <c r="F35" s="87">
        <v>37350</v>
      </c>
      <c r="G35" s="29">
        <v>14.61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44707</v>
      </c>
      <c r="B36" s="29">
        <v>539767</v>
      </c>
      <c r="C36" s="28" t="s">
        <v>1115</v>
      </c>
      <c r="D36" s="28" t="s">
        <v>1117</v>
      </c>
      <c r="E36" s="28" t="s">
        <v>572</v>
      </c>
      <c r="F36" s="87">
        <v>36938</v>
      </c>
      <c r="G36" s="29">
        <v>14.6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44707</v>
      </c>
      <c r="B37" s="29">
        <v>539199</v>
      </c>
      <c r="C37" s="28" t="s">
        <v>1118</v>
      </c>
      <c r="D37" s="28" t="s">
        <v>1119</v>
      </c>
      <c r="E37" s="28" t="s">
        <v>573</v>
      </c>
      <c r="F37" s="87">
        <v>28150</v>
      </c>
      <c r="G37" s="29">
        <v>76.05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44707</v>
      </c>
      <c r="B38" s="29">
        <v>500189</v>
      </c>
      <c r="C38" s="28" t="s">
        <v>1120</v>
      </c>
      <c r="D38" s="28" t="s">
        <v>1121</v>
      </c>
      <c r="E38" s="28" t="s">
        <v>572</v>
      </c>
      <c r="F38" s="87">
        <v>700000</v>
      </c>
      <c r="G38" s="29">
        <v>347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44707</v>
      </c>
      <c r="B39" s="29">
        <v>500189</v>
      </c>
      <c r="C39" s="28" t="s">
        <v>1120</v>
      </c>
      <c r="D39" s="28" t="s">
        <v>1122</v>
      </c>
      <c r="E39" s="28" t="s">
        <v>573</v>
      </c>
      <c r="F39" s="87">
        <v>700000</v>
      </c>
      <c r="G39" s="29">
        <v>347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44707</v>
      </c>
      <c r="B40" s="29">
        <v>531512</v>
      </c>
      <c r="C40" s="28" t="s">
        <v>1123</v>
      </c>
      <c r="D40" s="28" t="s">
        <v>1124</v>
      </c>
      <c r="E40" s="28" t="s">
        <v>573</v>
      </c>
      <c r="F40" s="87">
        <v>56703</v>
      </c>
      <c r="G40" s="29">
        <v>9.41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44707</v>
      </c>
      <c r="B41" s="29">
        <v>539291</v>
      </c>
      <c r="C41" s="28" t="s">
        <v>1072</v>
      </c>
      <c r="D41" s="28" t="s">
        <v>1125</v>
      </c>
      <c r="E41" s="28" t="s">
        <v>573</v>
      </c>
      <c r="F41" s="87">
        <v>18800</v>
      </c>
      <c r="G41" s="29">
        <v>7.3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44707</v>
      </c>
      <c r="B42" s="29">
        <v>539143</v>
      </c>
      <c r="C42" s="28" t="s">
        <v>1027</v>
      </c>
      <c r="D42" s="28" t="s">
        <v>1074</v>
      </c>
      <c r="E42" s="28" t="s">
        <v>573</v>
      </c>
      <c r="F42" s="87">
        <v>27002</v>
      </c>
      <c r="G42" s="29">
        <v>42.2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44707</v>
      </c>
      <c r="B43" s="29">
        <v>539143</v>
      </c>
      <c r="C43" s="28" t="s">
        <v>1027</v>
      </c>
      <c r="D43" s="28" t="s">
        <v>1074</v>
      </c>
      <c r="E43" s="28" t="s">
        <v>572</v>
      </c>
      <c r="F43" s="87">
        <v>192112</v>
      </c>
      <c r="G43" s="29">
        <v>40.78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44707</v>
      </c>
      <c r="B44" s="29">
        <v>539143</v>
      </c>
      <c r="C44" s="28" t="s">
        <v>1027</v>
      </c>
      <c r="D44" s="28" t="s">
        <v>1073</v>
      </c>
      <c r="E44" s="28" t="s">
        <v>572</v>
      </c>
      <c r="F44" s="87">
        <v>298498</v>
      </c>
      <c r="G44" s="29">
        <v>40.81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44707</v>
      </c>
      <c r="B45" s="29">
        <v>539143</v>
      </c>
      <c r="C45" s="28" t="s">
        <v>1027</v>
      </c>
      <c r="D45" s="28" t="s">
        <v>1126</v>
      </c>
      <c r="E45" s="28" t="s">
        <v>573</v>
      </c>
      <c r="F45" s="87">
        <v>100000</v>
      </c>
      <c r="G45" s="29">
        <v>40.159999999999997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44707</v>
      </c>
      <c r="B46" s="29">
        <v>540727</v>
      </c>
      <c r="C46" s="28" t="s">
        <v>1127</v>
      </c>
      <c r="D46" s="28" t="s">
        <v>1128</v>
      </c>
      <c r="E46" s="28" t="s">
        <v>572</v>
      </c>
      <c r="F46" s="87">
        <v>55000</v>
      </c>
      <c r="G46" s="29">
        <v>40.93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44707</v>
      </c>
      <c r="B47" s="29">
        <v>540727</v>
      </c>
      <c r="C47" s="28" t="s">
        <v>1127</v>
      </c>
      <c r="D47" s="28" t="s">
        <v>1128</v>
      </c>
      <c r="E47" s="28" t="s">
        <v>573</v>
      </c>
      <c r="F47" s="87">
        <v>51700</v>
      </c>
      <c r="G47" s="29">
        <v>40.840000000000003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44707</v>
      </c>
      <c r="B48" s="29">
        <v>540727</v>
      </c>
      <c r="C48" s="28" t="s">
        <v>1127</v>
      </c>
      <c r="D48" s="28" t="s">
        <v>1129</v>
      </c>
      <c r="E48" s="28" t="s">
        <v>573</v>
      </c>
      <c r="F48" s="87">
        <v>50702</v>
      </c>
      <c r="G48" s="29">
        <v>40.82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44707</v>
      </c>
      <c r="B49" s="29">
        <v>540727</v>
      </c>
      <c r="C49" s="28" t="s">
        <v>1127</v>
      </c>
      <c r="D49" s="28" t="s">
        <v>1129</v>
      </c>
      <c r="E49" s="28" t="s">
        <v>572</v>
      </c>
      <c r="F49" s="87">
        <v>77942</v>
      </c>
      <c r="G49" s="29">
        <v>40.81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44707</v>
      </c>
      <c r="B50" s="29">
        <v>543256</v>
      </c>
      <c r="C50" s="28" t="s">
        <v>1130</v>
      </c>
      <c r="D50" s="28" t="s">
        <v>1131</v>
      </c>
      <c r="E50" s="28" t="s">
        <v>573</v>
      </c>
      <c r="F50" s="87">
        <v>99640</v>
      </c>
      <c r="G50" s="29">
        <v>20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44707</v>
      </c>
      <c r="B51" s="29">
        <v>543256</v>
      </c>
      <c r="C51" s="28" t="s">
        <v>1130</v>
      </c>
      <c r="D51" s="28" t="s">
        <v>1132</v>
      </c>
      <c r="E51" s="28" t="s">
        <v>572</v>
      </c>
      <c r="F51" s="87">
        <v>52822</v>
      </c>
      <c r="G51" s="29">
        <v>19.95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44707</v>
      </c>
      <c r="B52" s="29">
        <v>531569</v>
      </c>
      <c r="C52" s="28" t="s">
        <v>1133</v>
      </c>
      <c r="D52" s="28" t="s">
        <v>1134</v>
      </c>
      <c r="E52" s="28" t="s">
        <v>572</v>
      </c>
      <c r="F52" s="87">
        <v>211000</v>
      </c>
      <c r="G52" s="29">
        <v>47.25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44707</v>
      </c>
      <c r="B53" s="29">
        <v>531569</v>
      </c>
      <c r="C53" s="28" t="s">
        <v>1133</v>
      </c>
      <c r="D53" s="28" t="s">
        <v>1079</v>
      </c>
      <c r="E53" s="28" t="s">
        <v>573</v>
      </c>
      <c r="F53" s="87">
        <v>211000</v>
      </c>
      <c r="G53" s="29">
        <v>47.25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44707</v>
      </c>
      <c r="B54" s="29">
        <v>531893</v>
      </c>
      <c r="C54" s="28" t="s">
        <v>1075</v>
      </c>
      <c r="D54" s="28" t="s">
        <v>1135</v>
      </c>
      <c r="E54" s="28" t="s">
        <v>573</v>
      </c>
      <c r="F54" s="87">
        <v>101007</v>
      </c>
      <c r="G54" s="29">
        <v>18.2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44707</v>
      </c>
      <c r="B55" s="29">
        <v>531893</v>
      </c>
      <c r="C55" s="28" t="s">
        <v>1075</v>
      </c>
      <c r="D55" s="28" t="s">
        <v>1135</v>
      </c>
      <c r="E55" s="28" t="s">
        <v>572</v>
      </c>
      <c r="F55" s="87">
        <v>91007</v>
      </c>
      <c r="G55" s="29">
        <v>18.239999999999998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44707</v>
      </c>
      <c r="B56" s="29">
        <v>539584</v>
      </c>
      <c r="C56" s="28" t="s">
        <v>1136</v>
      </c>
      <c r="D56" s="28" t="s">
        <v>1137</v>
      </c>
      <c r="E56" s="28" t="s">
        <v>572</v>
      </c>
      <c r="F56" s="87">
        <v>385569</v>
      </c>
      <c r="G56" s="29">
        <v>1.92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44707</v>
      </c>
      <c r="B57" s="29">
        <v>540269</v>
      </c>
      <c r="C57" s="28" t="s">
        <v>1138</v>
      </c>
      <c r="D57" s="28" t="s">
        <v>1139</v>
      </c>
      <c r="E57" s="28" t="s">
        <v>572</v>
      </c>
      <c r="F57" s="87">
        <v>110000</v>
      </c>
      <c r="G57" s="29">
        <v>6.12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44707</v>
      </c>
      <c r="B58" s="29">
        <v>540269</v>
      </c>
      <c r="C58" s="28" t="s">
        <v>1138</v>
      </c>
      <c r="D58" s="28" t="s">
        <v>1140</v>
      </c>
      <c r="E58" s="28" t="s">
        <v>573</v>
      </c>
      <c r="F58" s="87">
        <v>90000</v>
      </c>
      <c r="G58" s="29">
        <v>6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44707</v>
      </c>
      <c r="B59" s="29">
        <v>531260</v>
      </c>
      <c r="C59" s="28" t="s">
        <v>1141</v>
      </c>
      <c r="D59" s="28" t="s">
        <v>1142</v>
      </c>
      <c r="E59" s="28" t="s">
        <v>572</v>
      </c>
      <c r="F59" s="87">
        <v>100000</v>
      </c>
      <c r="G59" s="29">
        <v>312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44707</v>
      </c>
      <c r="B60" s="29">
        <v>531260</v>
      </c>
      <c r="C60" s="28" t="s">
        <v>1141</v>
      </c>
      <c r="D60" s="28" t="s">
        <v>1143</v>
      </c>
      <c r="E60" s="28" t="s">
        <v>573</v>
      </c>
      <c r="F60" s="87">
        <v>100000</v>
      </c>
      <c r="G60" s="29">
        <v>312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44707</v>
      </c>
      <c r="B61" s="29">
        <v>539310</v>
      </c>
      <c r="C61" s="28" t="s">
        <v>1144</v>
      </c>
      <c r="D61" s="28" t="s">
        <v>1079</v>
      </c>
      <c r="E61" s="28" t="s">
        <v>573</v>
      </c>
      <c r="F61" s="87">
        <v>600803</v>
      </c>
      <c r="G61" s="29">
        <v>66.94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44707</v>
      </c>
      <c r="B62" s="29">
        <v>539310</v>
      </c>
      <c r="C62" s="28" t="s">
        <v>1144</v>
      </c>
      <c r="D62" s="28" t="s">
        <v>1056</v>
      </c>
      <c r="E62" s="28" t="s">
        <v>572</v>
      </c>
      <c r="F62" s="87">
        <v>600803</v>
      </c>
      <c r="G62" s="29">
        <v>66.94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44707</v>
      </c>
      <c r="B63" s="29">
        <v>539402</v>
      </c>
      <c r="C63" s="28" t="s">
        <v>1145</v>
      </c>
      <c r="D63" s="28" t="s">
        <v>1146</v>
      </c>
      <c r="E63" s="28" t="s">
        <v>573</v>
      </c>
      <c r="F63" s="87">
        <v>66666</v>
      </c>
      <c r="G63" s="29">
        <v>11.5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44707</v>
      </c>
      <c r="B64" s="29">
        <v>539402</v>
      </c>
      <c r="C64" s="28" t="s">
        <v>1145</v>
      </c>
      <c r="D64" s="28" t="s">
        <v>1147</v>
      </c>
      <c r="E64" s="28" t="s">
        <v>572</v>
      </c>
      <c r="F64" s="87">
        <v>60000</v>
      </c>
      <c r="G64" s="29">
        <v>11.5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44707</v>
      </c>
      <c r="B65" s="29">
        <v>540823</v>
      </c>
      <c r="C65" s="28" t="s">
        <v>1042</v>
      </c>
      <c r="D65" s="28" t="s">
        <v>1148</v>
      </c>
      <c r="E65" s="28" t="s">
        <v>573</v>
      </c>
      <c r="F65" s="87">
        <v>31000</v>
      </c>
      <c r="G65" s="29">
        <v>141.09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44707</v>
      </c>
      <c r="B66" s="29" t="s">
        <v>1149</v>
      </c>
      <c r="C66" s="28" t="s">
        <v>1150</v>
      </c>
      <c r="D66" s="28" t="s">
        <v>1151</v>
      </c>
      <c r="E66" s="28" t="s">
        <v>572</v>
      </c>
      <c r="F66" s="87">
        <v>301771</v>
      </c>
      <c r="G66" s="29">
        <v>158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44707</v>
      </c>
      <c r="B67" s="29" t="s">
        <v>1152</v>
      </c>
      <c r="C67" s="28" t="s">
        <v>1153</v>
      </c>
      <c r="D67" s="28" t="s">
        <v>1154</v>
      </c>
      <c r="E67" s="28" t="s">
        <v>572</v>
      </c>
      <c r="F67" s="87">
        <v>3030</v>
      </c>
      <c r="G67" s="29">
        <v>44.8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44707</v>
      </c>
      <c r="B68" s="29" t="s">
        <v>1155</v>
      </c>
      <c r="C68" s="28" t="s">
        <v>1156</v>
      </c>
      <c r="D68" s="28" t="s">
        <v>1157</v>
      </c>
      <c r="E68" s="28" t="s">
        <v>572</v>
      </c>
      <c r="F68" s="87">
        <v>184278</v>
      </c>
      <c r="G68" s="29">
        <v>893.93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44707</v>
      </c>
      <c r="B69" s="29" t="s">
        <v>1076</v>
      </c>
      <c r="C69" s="28" t="s">
        <v>1077</v>
      </c>
      <c r="D69" s="28" t="s">
        <v>1056</v>
      </c>
      <c r="E69" s="28" t="s">
        <v>572</v>
      </c>
      <c r="F69" s="87">
        <v>184479</v>
      </c>
      <c r="G69" s="29">
        <v>26.11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44707</v>
      </c>
      <c r="B70" s="29" t="s">
        <v>1076</v>
      </c>
      <c r="C70" s="28" t="s">
        <v>1077</v>
      </c>
      <c r="D70" s="28" t="s">
        <v>1078</v>
      </c>
      <c r="E70" s="28" t="s">
        <v>572</v>
      </c>
      <c r="F70" s="87">
        <v>103592</v>
      </c>
      <c r="G70" s="29">
        <v>26.25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44707</v>
      </c>
      <c r="B71" s="29" t="s">
        <v>1158</v>
      </c>
      <c r="C71" s="28" t="s">
        <v>1159</v>
      </c>
      <c r="D71" s="28" t="s">
        <v>1160</v>
      </c>
      <c r="E71" s="28" t="s">
        <v>572</v>
      </c>
      <c r="F71" s="87">
        <v>69182</v>
      </c>
      <c r="G71" s="29">
        <v>371.47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44707</v>
      </c>
      <c r="B72" s="29" t="s">
        <v>880</v>
      </c>
      <c r="C72" s="28" t="s">
        <v>882</v>
      </c>
      <c r="D72" s="28" t="s">
        <v>881</v>
      </c>
      <c r="E72" s="28" t="s">
        <v>572</v>
      </c>
      <c r="F72" s="87">
        <v>229489</v>
      </c>
      <c r="G72" s="29">
        <v>840.37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44707</v>
      </c>
      <c r="B73" s="29" t="s">
        <v>880</v>
      </c>
      <c r="C73" s="28" t="s">
        <v>882</v>
      </c>
      <c r="D73" s="28" t="s">
        <v>1161</v>
      </c>
      <c r="E73" s="28" t="s">
        <v>572</v>
      </c>
      <c r="F73" s="87">
        <v>90209</v>
      </c>
      <c r="G73" s="29">
        <v>838.2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44707</v>
      </c>
      <c r="B74" s="29" t="s">
        <v>880</v>
      </c>
      <c r="C74" s="28" t="s">
        <v>882</v>
      </c>
      <c r="D74" s="28" t="s">
        <v>1162</v>
      </c>
      <c r="E74" s="28" t="s">
        <v>572</v>
      </c>
      <c r="F74" s="87">
        <v>84556</v>
      </c>
      <c r="G74" s="29">
        <v>840.04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44707</v>
      </c>
      <c r="B75" s="29" t="s">
        <v>880</v>
      </c>
      <c r="C75" s="28" t="s">
        <v>882</v>
      </c>
      <c r="D75" s="28" t="s">
        <v>1163</v>
      </c>
      <c r="E75" s="28" t="s">
        <v>572</v>
      </c>
      <c r="F75" s="87">
        <v>106082</v>
      </c>
      <c r="G75" s="29">
        <v>830.17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44707</v>
      </c>
      <c r="B76" s="29" t="s">
        <v>880</v>
      </c>
      <c r="C76" s="28" t="s">
        <v>882</v>
      </c>
      <c r="D76" s="28" t="s">
        <v>1157</v>
      </c>
      <c r="E76" s="28" t="s">
        <v>572</v>
      </c>
      <c r="F76" s="87">
        <v>170550</v>
      </c>
      <c r="G76" s="29">
        <v>838.7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44707</v>
      </c>
      <c r="B77" s="29" t="s">
        <v>1164</v>
      </c>
      <c r="C77" s="28" t="s">
        <v>1165</v>
      </c>
      <c r="D77" s="28" t="s">
        <v>1166</v>
      </c>
      <c r="E77" s="28" t="s">
        <v>572</v>
      </c>
      <c r="F77" s="87">
        <v>1250364</v>
      </c>
      <c r="G77" s="29">
        <v>19.25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44707</v>
      </c>
      <c r="B78" s="29" t="s">
        <v>1167</v>
      </c>
      <c r="C78" s="28" t="s">
        <v>1168</v>
      </c>
      <c r="D78" s="28" t="s">
        <v>1169</v>
      </c>
      <c r="E78" s="28" t="s">
        <v>572</v>
      </c>
      <c r="F78" s="87">
        <v>10325</v>
      </c>
      <c r="G78" s="29">
        <v>77.86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44707</v>
      </c>
      <c r="B79" s="29" t="s">
        <v>1170</v>
      </c>
      <c r="C79" s="28" t="s">
        <v>1171</v>
      </c>
      <c r="D79" s="28" t="s">
        <v>1172</v>
      </c>
      <c r="E79" s="28" t="s">
        <v>572</v>
      </c>
      <c r="F79" s="87">
        <v>355500</v>
      </c>
      <c r="G79" s="29">
        <v>34.340000000000003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44707</v>
      </c>
      <c r="B80" s="29" t="s">
        <v>1170</v>
      </c>
      <c r="C80" s="28" t="s">
        <v>1171</v>
      </c>
      <c r="D80" s="28" t="s">
        <v>1173</v>
      </c>
      <c r="E80" s="28" t="s">
        <v>572</v>
      </c>
      <c r="F80" s="87">
        <v>334569</v>
      </c>
      <c r="G80" s="29">
        <v>34.369999999999997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44707</v>
      </c>
      <c r="B81" s="29" t="s">
        <v>1174</v>
      </c>
      <c r="C81" s="28" t="s">
        <v>1175</v>
      </c>
      <c r="D81" s="28" t="s">
        <v>1176</v>
      </c>
      <c r="E81" s="28" t="s">
        <v>573</v>
      </c>
      <c r="F81" s="87">
        <v>29117</v>
      </c>
      <c r="G81" s="29">
        <v>564.14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44707</v>
      </c>
      <c r="B82" s="29" t="s">
        <v>1149</v>
      </c>
      <c r="C82" s="28" t="s">
        <v>1150</v>
      </c>
      <c r="D82" s="28" t="s">
        <v>1177</v>
      </c>
      <c r="E82" s="28" t="s">
        <v>573</v>
      </c>
      <c r="F82" s="87">
        <v>139563</v>
      </c>
      <c r="G82" s="29">
        <v>158.04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44707</v>
      </c>
      <c r="B83" s="29" t="s">
        <v>1149</v>
      </c>
      <c r="C83" s="28" t="s">
        <v>1150</v>
      </c>
      <c r="D83" s="28" t="s">
        <v>1177</v>
      </c>
      <c r="E83" s="28" t="s">
        <v>573</v>
      </c>
      <c r="F83" s="87">
        <v>165752</v>
      </c>
      <c r="G83" s="29">
        <v>158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44707</v>
      </c>
      <c r="B84" s="29" t="s">
        <v>1152</v>
      </c>
      <c r="C84" s="28" t="s">
        <v>1153</v>
      </c>
      <c r="D84" s="28" t="s">
        <v>1178</v>
      </c>
      <c r="E84" s="28" t="s">
        <v>573</v>
      </c>
      <c r="F84" s="87">
        <v>3663</v>
      </c>
      <c r="G84" s="29">
        <v>27.25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44707</v>
      </c>
      <c r="B85" s="29" t="s">
        <v>978</v>
      </c>
      <c r="C85" s="28" t="s">
        <v>979</v>
      </c>
      <c r="D85" s="28" t="s">
        <v>980</v>
      </c>
      <c r="E85" s="28" t="s">
        <v>573</v>
      </c>
      <c r="F85" s="87">
        <v>5126217</v>
      </c>
      <c r="G85" s="29">
        <v>0.16</v>
      </c>
      <c r="H85" s="29" t="s">
        <v>851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44707</v>
      </c>
      <c r="B86" s="29" t="s">
        <v>1155</v>
      </c>
      <c r="C86" s="28" t="s">
        <v>1156</v>
      </c>
      <c r="D86" s="28" t="s">
        <v>1157</v>
      </c>
      <c r="E86" s="28" t="s">
        <v>573</v>
      </c>
      <c r="F86" s="87">
        <v>184278</v>
      </c>
      <c r="G86" s="29">
        <v>896.11</v>
      </c>
      <c r="H86" s="29" t="s">
        <v>851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44707</v>
      </c>
      <c r="B87" s="29" t="s">
        <v>1179</v>
      </c>
      <c r="C87" s="28" t="s">
        <v>1180</v>
      </c>
      <c r="D87" s="28" t="s">
        <v>1181</v>
      </c>
      <c r="E87" s="28" t="s">
        <v>573</v>
      </c>
      <c r="F87" s="87">
        <v>1985000</v>
      </c>
      <c r="G87" s="29">
        <v>13</v>
      </c>
      <c r="H87" s="29" t="s">
        <v>851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44707</v>
      </c>
      <c r="B88" s="29" t="s">
        <v>1076</v>
      </c>
      <c r="C88" s="28" t="s">
        <v>1077</v>
      </c>
      <c r="D88" s="28" t="s">
        <v>1056</v>
      </c>
      <c r="E88" s="28" t="s">
        <v>573</v>
      </c>
      <c r="F88" s="87">
        <v>74233</v>
      </c>
      <c r="G88" s="29">
        <v>26.06</v>
      </c>
      <c r="H88" s="29" t="s">
        <v>851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44707</v>
      </c>
      <c r="B89" s="29" t="s">
        <v>1076</v>
      </c>
      <c r="C89" s="28" t="s">
        <v>1077</v>
      </c>
      <c r="D89" s="28" t="s">
        <v>1078</v>
      </c>
      <c r="E89" s="28" t="s">
        <v>573</v>
      </c>
      <c r="F89" s="87">
        <v>103592</v>
      </c>
      <c r="G89" s="29">
        <v>26.06</v>
      </c>
      <c r="H89" s="29" t="s">
        <v>851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44707</v>
      </c>
      <c r="B90" s="29" t="s">
        <v>1182</v>
      </c>
      <c r="C90" s="28" t="s">
        <v>1183</v>
      </c>
      <c r="D90" s="28" t="s">
        <v>1184</v>
      </c>
      <c r="E90" s="28" t="s">
        <v>573</v>
      </c>
      <c r="F90" s="87">
        <v>50000</v>
      </c>
      <c r="G90" s="29">
        <v>2450</v>
      </c>
      <c r="H90" s="29" t="s">
        <v>851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44707</v>
      </c>
      <c r="B91" s="29" t="s">
        <v>1158</v>
      </c>
      <c r="C91" s="28" t="s">
        <v>1159</v>
      </c>
      <c r="D91" s="28" t="s">
        <v>1185</v>
      </c>
      <c r="E91" s="28" t="s">
        <v>573</v>
      </c>
      <c r="F91" s="87">
        <v>71617</v>
      </c>
      <c r="G91" s="29">
        <v>371.47</v>
      </c>
      <c r="H91" s="29" t="s">
        <v>851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44707</v>
      </c>
      <c r="B92" s="29" t="s">
        <v>880</v>
      </c>
      <c r="C92" s="28" t="s">
        <v>882</v>
      </c>
      <c r="D92" s="28" t="s">
        <v>1161</v>
      </c>
      <c r="E92" s="28" t="s">
        <v>573</v>
      </c>
      <c r="F92" s="87">
        <v>92633</v>
      </c>
      <c r="G92" s="29">
        <v>839.58</v>
      </c>
      <c r="H92" s="29" t="s">
        <v>851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44707</v>
      </c>
      <c r="B93" s="29" t="s">
        <v>880</v>
      </c>
      <c r="C93" s="28" t="s">
        <v>882</v>
      </c>
      <c r="D93" s="28" t="s">
        <v>1186</v>
      </c>
      <c r="E93" s="28" t="s">
        <v>573</v>
      </c>
      <c r="F93" s="87">
        <v>78000</v>
      </c>
      <c r="G93" s="29">
        <v>820.47</v>
      </c>
      <c r="H93" s="29" t="s">
        <v>851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44707</v>
      </c>
      <c r="B94" s="29" t="s">
        <v>880</v>
      </c>
      <c r="C94" s="28" t="s">
        <v>882</v>
      </c>
      <c r="D94" s="28" t="s">
        <v>881</v>
      </c>
      <c r="E94" s="28" t="s">
        <v>573</v>
      </c>
      <c r="F94" s="87">
        <v>236572</v>
      </c>
      <c r="G94" s="29">
        <v>844.15</v>
      </c>
      <c r="H94" s="29" t="s">
        <v>851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44707</v>
      </c>
      <c r="B95" s="29" t="s">
        <v>880</v>
      </c>
      <c r="C95" s="28" t="s">
        <v>882</v>
      </c>
      <c r="D95" s="28" t="s">
        <v>1157</v>
      </c>
      <c r="E95" s="28" t="s">
        <v>573</v>
      </c>
      <c r="F95" s="87">
        <v>170550</v>
      </c>
      <c r="G95" s="29">
        <v>839.77</v>
      </c>
      <c r="H95" s="29" t="s">
        <v>851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44707</v>
      </c>
      <c r="B96" s="29" t="s">
        <v>880</v>
      </c>
      <c r="C96" s="28" t="s">
        <v>882</v>
      </c>
      <c r="D96" s="28" t="s">
        <v>1162</v>
      </c>
      <c r="E96" s="28" t="s">
        <v>573</v>
      </c>
      <c r="F96" s="87">
        <v>84965</v>
      </c>
      <c r="G96" s="29">
        <v>839.88</v>
      </c>
      <c r="H96" s="29" t="s">
        <v>851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44707</v>
      </c>
      <c r="B97" s="29" t="s">
        <v>880</v>
      </c>
      <c r="C97" s="28" t="s">
        <v>882</v>
      </c>
      <c r="D97" s="28" t="s">
        <v>1163</v>
      </c>
      <c r="E97" s="28" t="s">
        <v>573</v>
      </c>
      <c r="F97" s="87">
        <v>102568</v>
      </c>
      <c r="G97" s="29">
        <v>845.55</v>
      </c>
      <c r="H97" s="29" t="s">
        <v>851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44707</v>
      </c>
      <c r="B98" s="29" t="s">
        <v>1164</v>
      </c>
      <c r="C98" s="28" t="s">
        <v>1165</v>
      </c>
      <c r="D98" s="28" t="s">
        <v>1187</v>
      </c>
      <c r="E98" s="28" t="s">
        <v>573</v>
      </c>
      <c r="F98" s="87">
        <v>1250364</v>
      </c>
      <c r="G98" s="29">
        <v>19.25</v>
      </c>
      <c r="H98" s="29" t="s">
        <v>851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44707</v>
      </c>
      <c r="B99" s="29" t="s">
        <v>1167</v>
      </c>
      <c r="C99" s="28" t="s">
        <v>1168</v>
      </c>
      <c r="D99" s="28" t="s">
        <v>1169</v>
      </c>
      <c r="E99" s="28" t="s">
        <v>573</v>
      </c>
      <c r="F99" s="87">
        <v>62145</v>
      </c>
      <c r="G99" s="29">
        <v>77.05</v>
      </c>
      <c r="H99" s="29" t="s">
        <v>851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0"/>
  <sheetViews>
    <sheetView zoomScale="85" zoomScaleNormal="85" workbookViewId="0">
      <selection activeCell="I21" sqref="I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8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44708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76">
        <v>1</v>
      </c>
      <c r="B10" s="329">
        <v>44641</v>
      </c>
      <c r="C10" s="338"/>
      <c r="D10" s="339" t="s">
        <v>281</v>
      </c>
      <c r="E10" s="340" t="s">
        <v>589</v>
      </c>
      <c r="F10" s="276">
        <v>1640</v>
      </c>
      <c r="G10" s="276">
        <v>1530</v>
      </c>
      <c r="H10" s="276">
        <v>1675</v>
      </c>
      <c r="I10" s="341" t="s">
        <v>862</v>
      </c>
      <c r="J10" s="330" t="s">
        <v>865</v>
      </c>
      <c r="K10" s="330">
        <f t="shared" ref="K10:K11" si="0">H10-F10</f>
        <v>35</v>
      </c>
      <c r="L10" s="331">
        <f t="shared" ref="L10:L11" si="1">(F10*-0.7)/100</f>
        <v>-11.48</v>
      </c>
      <c r="M10" s="332">
        <f t="shared" ref="M10:M11" si="2">(K10+L10)/F10</f>
        <v>1.4341463414634147E-2</v>
      </c>
      <c r="N10" s="330" t="s">
        <v>587</v>
      </c>
      <c r="O10" s="333">
        <v>44683</v>
      </c>
      <c r="P10" s="359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8">
        <v>2</v>
      </c>
      <c r="B11" s="346">
        <v>44664</v>
      </c>
      <c r="C11" s="399"/>
      <c r="D11" s="400" t="s">
        <v>342</v>
      </c>
      <c r="E11" s="401" t="s">
        <v>589</v>
      </c>
      <c r="F11" s="348">
        <v>2595</v>
      </c>
      <c r="G11" s="348">
        <v>2395</v>
      </c>
      <c r="H11" s="348">
        <v>2395</v>
      </c>
      <c r="I11" s="402" t="s">
        <v>870</v>
      </c>
      <c r="J11" s="358" t="s">
        <v>913</v>
      </c>
      <c r="K11" s="358">
        <f t="shared" si="0"/>
        <v>-200</v>
      </c>
      <c r="L11" s="371">
        <f t="shared" si="1"/>
        <v>-18.164999999999999</v>
      </c>
      <c r="M11" s="372">
        <f t="shared" si="2"/>
        <v>-8.4071290944123314E-2</v>
      </c>
      <c r="N11" s="358" t="s">
        <v>599</v>
      </c>
      <c r="O11" s="373">
        <v>44690</v>
      </c>
      <c r="P11" s="398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48">
        <v>3</v>
      </c>
      <c r="B12" s="346">
        <v>44670</v>
      </c>
      <c r="C12" s="399"/>
      <c r="D12" s="400" t="s">
        <v>488</v>
      </c>
      <c r="E12" s="401" t="s">
        <v>589</v>
      </c>
      <c r="F12" s="348">
        <v>158</v>
      </c>
      <c r="G12" s="348">
        <v>149</v>
      </c>
      <c r="H12" s="348">
        <v>149</v>
      </c>
      <c r="I12" s="402" t="s">
        <v>869</v>
      </c>
      <c r="J12" s="358" t="s">
        <v>899</v>
      </c>
      <c r="K12" s="358">
        <f t="shared" ref="K12" si="3">H12-F12</f>
        <v>-9</v>
      </c>
      <c r="L12" s="371">
        <f t="shared" ref="L12" si="4">(F12*-0.7)/100</f>
        <v>-1.1059999999999999</v>
      </c>
      <c r="M12" s="372">
        <f t="shared" ref="M12" si="5">(K12+L12)/F12</f>
        <v>-6.3962025316455701E-2</v>
      </c>
      <c r="N12" s="358" t="s">
        <v>599</v>
      </c>
      <c r="O12" s="373">
        <v>44686</v>
      </c>
      <c r="P12" s="398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48">
        <v>4</v>
      </c>
      <c r="B13" s="346">
        <v>44671</v>
      </c>
      <c r="C13" s="399"/>
      <c r="D13" s="400" t="s">
        <v>136</v>
      </c>
      <c r="E13" s="401" t="s">
        <v>589</v>
      </c>
      <c r="F13" s="348">
        <v>755</v>
      </c>
      <c r="G13" s="348">
        <v>695</v>
      </c>
      <c r="H13" s="348">
        <v>695</v>
      </c>
      <c r="I13" s="402" t="s">
        <v>873</v>
      </c>
      <c r="J13" s="358" t="s">
        <v>931</v>
      </c>
      <c r="K13" s="358">
        <f t="shared" ref="K13" si="6">H13-F13</f>
        <v>-60</v>
      </c>
      <c r="L13" s="371">
        <f t="shared" ref="L13" si="7">(F13*-0.7)/100</f>
        <v>-5.2850000000000001</v>
      </c>
      <c r="M13" s="372">
        <f t="shared" ref="M13" si="8">(K13+L13)/F13</f>
        <v>-8.6470198675496684E-2</v>
      </c>
      <c r="N13" s="358" t="s">
        <v>599</v>
      </c>
      <c r="O13" s="373">
        <v>44691</v>
      </c>
      <c r="P13" s="398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23"/>
      <c r="D14" s="320" t="s">
        <v>124</v>
      </c>
      <c r="E14" s="321" t="s">
        <v>589</v>
      </c>
      <c r="F14" s="251" t="s">
        <v>916</v>
      </c>
      <c r="G14" s="251">
        <v>670</v>
      </c>
      <c r="H14" s="251"/>
      <c r="I14" s="322" t="s">
        <v>917</v>
      </c>
      <c r="J14" s="272" t="s">
        <v>590</v>
      </c>
      <c r="K14" s="362"/>
      <c r="L14" s="288"/>
      <c r="M14" s="289"/>
      <c r="N14" s="287"/>
      <c r="O14" s="312"/>
      <c r="P14" s="287">
        <f>VLOOKUP(D14,'MidCap Intra'!B29:C581,2,0)</f>
        <v>728.5</v>
      </c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76">
        <v>6</v>
      </c>
      <c r="B15" s="329">
        <v>44690</v>
      </c>
      <c r="C15" s="338"/>
      <c r="D15" s="339" t="s">
        <v>488</v>
      </c>
      <c r="E15" s="340" t="s">
        <v>589</v>
      </c>
      <c r="F15" s="276">
        <v>138</v>
      </c>
      <c r="G15" s="276">
        <v>129</v>
      </c>
      <c r="H15" s="276">
        <v>147.5</v>
      </c>
      <c r="I15" s="341" t="s">
        <v>692</v>
      </c>
      <c r="J15" s="330" t="s">
        <v>1030</v>
      </c>
      <c r="K15" s="330">
        <f t="shared" ref="K15" si="9">H15-F15</f>
        <v>9.5</v>
      </c>
      <c r="L15" s="331">
        <f t="shared" ref="L15" si="10">(F15*-0.7)/100</f>
        <v>-0.96599999999999997</v>
      </c>
      <c r="M15" s="332">
        <f t="shared" ref="M15" si="11">(K15+L15)/F15</f>
        <v>6.1840579710144936E-2</v>
      </c>
      <c r="N15" s="330" t="s">
        <v>587</v>
      </c>
      <c r="O15" s="425">
        <v>44704</v>
      </c>
      <c r="P15" s="384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76">
        <v>7</v>
      </c>
      <c r="B16" s="329">
        <v>44692</v>
      </c>
      <c r="C16" s="338"/>
      <c r="D16" s="339" t="s">
        <v>277</v>
      </c>
      <c r="E16" s="340" t="s">
        <v>589</v>
      </c>
      <c r="F16" s="276">
        <v>6775</v>
      </c>
      <c r="G16" s="276">
        <v>6350</v>
      </c>
      <c r="H16" s="276">
        <v>7340</v>
      </c>
      <c r="I16" s="341" t="s">
        <v>949</v>
      </c>
      <c r="J16" s="330" t="s">
        <v>968</v>
      </c>
      <c r="K16" s="330">
        <f t="shared" ref="K16:K17" si="12">H16-F16</f>
        <v>565</v>
      </c>
      <c r="L16" s="331">
        <f t="shared" ref="L16:L17" si="13">(F16*-0.7)/100</f>
        <v>-47.424999999999997</v>
      </c>
      <c r="M16" s="332">
        <f t="shared" ref="M16:M17" si="14">(K16+L16)/F16</f>
        <v>7.6394833948339486E-2</v>
      </c>
      <c r="N16" s="330" t="s">
        <v>587</v>
      </c>
      <c r="O16" s="425">
        <v>44694</v>
      </c>
      <c r="P16" s="384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76">
        <v>8</v>
      </c>
      <c r="B17" s="329">
        <v>44694</v>
      </c>
      <c r="C17" s="338"/>
      <c r="D17" s="339" t="s">
        <v>428</v>
      </c>
      <c r="E17" s="340" t="s">
        <v>589</v>
      </c>
      <c r="F17" s="276">
        <v>233.5</v>
      </c>
      <c r="G17" s="276">
        <v>220</v>
      </c>
      <c r="H17" s="276">
        <v>245</v>
      </c>
      <c r="I17" s="341" t="s">
        <v>965</v>
      </c>
      <c r="J17" s="330" t="s">
        <v>969</v>
      </c>
      <c r="K17" s="330">
        <f t="shared" si="12"/>
        <v>11.5</v>
      </c>
      <c r="L17" s="331">
        <f t="shared" si="13"/>
        <v>-1.6344999999999998</v>
      </c>
      <c r="M17" s="332">
        <f t="shared" si="14"/>
        <v>4.2250535331905786E-2</v>
      </c>
      <c r="N17" s="330" t="s">
        <v>587</v>
      </c>
      <c r="O17" s="425">
        <v>44707</v>
      </c>
      <c r="P17" s="384"/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76">
        <v>9</v>
      </c>
      <c r="B18" s="329">
        <v>44694</v>
      </c>
      <c r="C18" s="338"/>
      <c r="D18" s="339" t="s">
        <v>131</v>
      </c>
      <c r="E18" s="340" t="s">
        <v>589</v>
      </c>
      <c r="F18" s="276">
        <v>1655</v>
      </c>
      <c r="G18" s="276">
        <v>1550</v>
      </c>
      <c r="H18" s="276">
        <v>1760</v>
      </c>
      <c r="I18" s="341" t="s">
        <v>862</v>
      </c>
      <c r="J18" s="330" t="s">
        <v>993</v>
      </c>
      <c r="K18" s="330">
        <f t="shared" ref="K18" si="15">H18-F18</f>
        <v>105</v>
      </c>
      <c r="L18" s="331">
        <f t="shared" ref="L18" si="16">(F18*-0.7)/100</f>
        <v>-11.585000000000001</v>
      </c>
      <c r="M18" s="332">
        <f t="shared" ref="M18" si="17">(K18+L18)/F18</f>
        <v>5.6444108761329298E-2</v>
      </c>
      <c r="N18" s="330" t="s">
        <v>587</v>
      </c>
      <c r="O18" s="425">
        <v>44699</v>
      </c>
      <c r="P18" s="384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76">
        <v>10</v>
      </c>
      <c r="B19" s="329">
        <v>44697</v>
      </c>
      <c r="C19" s="338"/>
      <c r="D19" s="339" t="s">
        <v>192</v>
      </c>
      <c r="E19" s="340" t="s">
        <v>589</v>
      </c>
      <c r="F19" s="276">
        <v>2210</v>
      </c>
      <c r="G19" s="276">
        <v>2070</v>
      </c>
      <c r="H19" s="276">
        <v>2355</v>
      </c>
      <c r="I19" s="341" t="s">
        <v>976</v>
      </c>
      <c r="J19" s="330" t="s">
        <v>734</v>
      </c>
      <c r="K19" s="359">
        <f t="shared" ref="K19:K21" si="18">H19-F19</f>
        <v>145</v>
      </c>
      <c r="L19" s="431">
        <f t="shared" ref="L19:L21" si="19">(F19*-0.7)/100</f>
        <v>-15.47</v>
      </c>
      <c r="M19" s="432">
        <f t="shared" ref="M19:M21" si="20">(K19+L19)/F19</f>
        <v>5.8610859728506791E-2</v>
      </c>
      <c r="N19" s="359" t="s">
        <v>587</v>
      </c>
      <c r="O19" s="435">
        <v>44699</v>
      </c>
      <c r="P19" s="436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38">
        <v>11</v>
      </c>
      <c r="B20" s="439">
        <v>44699</v>
      </c>
      <c r="C20" s="440"/>
      <c r="D20" s="441" t="s">
        <v>414</v>
      </c>
      <c r="E20" s="442" t="s">
        <v>589</v>
      </c>
      <c r="F20" s="438">
        <v>2385</v>
      </c>
      <c r="G20" s="438">
        <v>2230</v>
      </c>
      <c r="H20" s="438">
        <v>2480</v>
      </c>
      <c r="I20" s="443" t="s">
        <v>994</v>
      </c>
      <c r="J20" s="334" t="s">
        <v>1029</v>
      </c>
      <c r="K20" s="334">
        <f t="shared" si="18"/>
        <v>95</v>
      </c>
      <c r="L20" s="335">
        <f t="shared" si="19"/>
        <v>-16.695</v>
      </c>
      <c r="M20" s="336">
        <f t="shared" si="20"/>
        <v>3.2832285115303984E-2</v>
      </c>
      <c r="N20" s="334" t="s">
        <v>587</v>
      </c>
      <c r="O20" s="444">
        <v>44704</v>
      </c>
      <c r="P20" s="445"/>
      <c r="Q20" s="246"/>
      <c r="R20" s="246" t="s">
        <v>588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76">
        <v>12</v>
      </c>
      <c r="B21" s="329">
        <v>44700</v>
      </c>
      <c r="C21" s="338"/>
      <c r="D21" s="339" t="s">
        <v>65</v>
      </c>
      <c r="E21" s="340" t="s">
        <v>589</v>
      </c>
      <c r="F21" s="276">
        <v>5675</v>
      </c>
      <c r="G21" s="276">
        <v>5400</v>
      </c>
      <c r="H21" s="276">
        <v>5895</v>
      </c>
      <c r="I21" s="341" t="s">
        <v>1012</v>
      </c>
      <c r="J21" s="330" t="s">
        <v>1188</v>
      </c>
      <c r="K21" s="330">
        <f t="shared" si="18"/>
        <v>220</v>
      </c>
      <c r="L21" s="331">
        <f t="shared" si="19"/>
        <v>-39.724999999999994</v>
      </c>
      <c r="M21" s="332">
        <f t="shared" si="20"/>
        <v>3.1766519823788544E-2</v>
      </c>
      <c r="N21" s="330" t="s">
        <v>587</v>
      </c>
      <c r="O21" s="425">
        <v>44707</v>
      </c>
      <c r="P21" s="384"/>
      <c r="Q21" s="246"/>
      <c r="R21" s="246" t="s">
        <v>588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44700</v>
      </c>
      <c r="C22" s="323"/>
      <c r="D22" s="320" t="s">
        <v>75</v>
      </c>
      <c r="E22" s="321" t="s">
        <v>589</v>
      </c>
      <c r="F22" s="251" t="s">
        <v>1013</v>
      </c>
      <c r="G22" s="251">
        <v>635</v>
      </c>
      <c r="H22" s="251"/>
      <c r="I22" s="322" t="s">
        <v>917</v>
      </c>
      <c r="J22" s="362" t="s">
        <v>590</v>
      </c>
      <c r="K22" s="287"/>
      <c r="L22" s="288"/>
      <c r="M22" s="289"/>
      <c r="N22" s="287"/>
      <c r="O22" s="312"/>
      <c r="P22" s="287">
        <f>VLOOKUP(D22,'MidCap Intra'!B37:C589,2,0)</f>
        <v>693.65</v>
      </c>
      <c r="Q22" s="246"/>
      <c r="R22" s="246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>
        <v>14</v>
      </c>
      <c r="B23" s="248">
        <v>44706</v>
      </c>
      <c r="C23" s="323"/>
      <c r="D23" s="320" t="s">
        <v>145</v>
      </c>
      <c r="E23" s="321" t="s">
        <v>589</v>
      </c>
      <c r="F23" s="251" t="s">
        <v>1066</v>
      </c>
      <c r="G23" s="251">
        <v>1475</v>
      </c>
      <c r="H23" s="251"/>
      <c r="I23" s="322" t="s">
        <v>1067</v>
      </c>
      <c r="J23" s="362" t="s">
        <v>590</v>
      </c>
      <c r="K23" s="287"/>
      <c r="L23" s="288"/>
      <c r="M23" s="289"/>
      <c r="N23" s="287"/>
      <c r="O23" s="312"/>
      <c r="P23" s="287">
        <f>VLOOKUP(D23,'MidCap Intra'!B38:C590,2,0)</f>
        <v>1564.55</v>
      </c>
      <c r="Q23" s="246"/>
      <c r="R23" s="246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/>
      <c r="B24" s="248"/>
      <c r="C24" s="323"/>
      <c r="D24" s="320"/>
      <c r="E24" s="321"/>
      <c r="F24" s="251"/>
      <c r="G24" s="251"/>
      <c r="H24" s="251"/>
      <c r="I24" s="322"/>
      <c r="J24" s="362"/>
      <c r="K24" s="287"/>
      <c r="L24" s="288"/>
      <c r="M24" s="289"/>
      <c r="N24" s="287"/>
      <c r="O24" s="312"/>
      <c r="P24" s="287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ht="13.9" customHeight="1">
      <c r="A25" s="251"/>
      <c r="B25" s="248"/>
      <c r="C25" s="323"/>
      <c r="D25" s="320"/>
      <c r="E25" s="321"/>
      <c r="F25" s="251"/>
      <c r="G25" s="251"/>
      <c r="H25" s="251"/>
      <c r="I25" s="322"/>
      <c r="J25" s="362"/>
      <c r="K25" s="287"/>
      <c r="L25" s="288"/>
      <c r="M25" s="289"/>
      <c r="N25" s="287"/>
      <c r="O25" s="312"/>
      <c r="P25" s="288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07"/>
      <c r="B26" s="108"/>
      <c r="C26" s="109"/>
      <c r="D26" s="110"/>
      <c r="E26" s="111"/>
      <c r="F26" s="111"/>
      <c r="H26" s="111"/>
      <c r="I26" s="112"/>
      <c r="J26" s="113"/>
      <c r="K26" s="113"/>
      <c r="L26" s="114"/>
      <c r="M26" s="115"/>
      <c r="N26" s="116"/>
      <c r="O26" s="117"/>
      <c r="P26" s="11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07"/>
      <c r="B27" s="108"/>
      <c r="C27" s="109"/>
      <c r="D27" s="110"/>
      <c r="E27" s="111"/>
      <c r="F27" s="111"/>
      <c r="G27" s="107"/>
      <c r="H27" s="111"/>
      <c r="I27" s="112"/>
      <c r="J27" s="113"/>
      <c r="K27" s="113"/>
      <c r="L27" s="114"/>
      <c r="M27" s="115"/>
      <c r="N27" s="116"/>
      <c r="O27" s="117"/>
      <c r="P27" s="118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591</v>
      </c>
      <c r="B28" s="120"/>
      <c r="C28" s="121"/>
      <c r="D28" s="122"/>
      <c r="E28" s="123"/>
      <c r="F28" s="123"/>
      <c r="G28" s="123"/>
      <c r="H28" s="123"/>
      <c r="I28" s="123"/>
      <c r="J28" s="124"/>
      <c r="K28" s="123"/>
      <c r="L28" s="125"/>
      <c r="M28" s="56"/>
      <c r="N28" s="124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26" t="s">
        <v>592</v>
      </c>
      <c r="B29" s="119"/>
      <c r="C29" s="119"/>
      <c r="D29" s="119"/>
      <c r="E29" s="41"/>
      <c r="F29" s="127" t="s">
        <v>593</v>
      </c>
      <c r="G29" s="6"/>
      <c r="H29" s="6"/>
      <c r="I29" s="6"/>
      <c r="J29" s="128"/>
      <c r="K29" s="129"/>
      <c r="L29" s="129"/>
      <c r="M29" s="130"/>
      <c r="N29" s="1"/>
      <c r="O29" s="13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9" t="s">
        <v>594</v>
      </c>
      <c r="B30" s="119"/>
      <c r="C30" s="119"/>
      <c r="D30" s="119" t="s">
        <v>850</v>
      </c>
      <c r="E30" s="6"/>
      <c r="F30" s="127" t="s">
        <v>595</v>
      </c>
      <c r="G30" s="6"/>
      <c r="H30" s="6"/>
      <c r="I30" s="6"/>
      <c r="J30" s="128"/>
      <c r="K30" s="129"/>
      <c r="L30" s="129"/>
      <c r="M30" s="130"/>
      <c r="N30" s="1"/>
      <c r="O30" s="13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9"/>
      <c r="B31" s="119"/>
      <c r="C31" s="119"/>
      <c r="D31" s="119"/>
      <c r="E31" s="6"/>
      <c r="F31" s="6"/>
      <c r="G31" s="6"/>
      <c r="H31" s="6"/>
      <c r="I31" s="6"/>
      <c r="J31" s="132"/>
      <c r="K31" s="129"/>
      <c r="L31" s="129"/>
      <c r="M31" s="6"/>
      <c r="N31" s="133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34" t="s">
        <v>596</v>
      </c>
      <c r="C32" s="134"/>
      <c r="D32" s="134"/>
      <c r="E32" s="134"/>
      <c r="F32" s="135"/>
      <c r="G32" s="6"/>
      <c r="H32" s="6"/>
      <c r="I32" s="136"/>
      <c r="J32" s="137"/>
      <c r="K32" s="138"/>
      <c r="L32" s="137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564</v>
      </c>
      <c r="C33" s="98"/>
      <c r="D33" s="97" t="s">
        <v>575</v>
      </c>
      <c r="E33" s="96" t="s">
        <v>576</v>
      </c>
      <c r="F33" s="96" t="s">
        <v>577</v>
      </c>
      <c r="G33" s="96" t="s">
        <v>597</v>
      </c>
      <c r="H33" s="96" t="s">
        <v>579</v>
      </c>
      <c r="I33" s="96" t="s">
        <v>580</v>
      </c>
      <c r="J33" s="96" t="s">
        <v>581</v>
      </c>
      <c r="K33" s="96" t="s">
        <v>598</v>
      </c>
      <c r="L33" s="140" t="s">
        <v>583</v>
      </c>
      <c r="M33" s="98" t="s">
        <v>584</v>
      </c>
      <c r="N33" s="95" t="s">
        <v>585</v>
      </c>
      <c r="O33" s="294" t="s">
        <v>586</v>
      </c>
      <c r="P33" s="273"/>
      <c r="Q33" s="1"/>
      <c r="R33" s="291"/>
      <c r="S33" s="291"/>
      <c r="T33" s="291"/>
      <c r="U33" s="284"/>
      <c r="V33" s="284"/>
      <c r="W33" s="284"/>
      <c r="X33" s="284"/>
      <c r="Y33" s="284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257" customFormat="1" ht="15" customHeight="1">
      <c r="A34" s="368">
        <v>1</v>
      </c>
      <c r="B34" s="346">
        <v>44671</v>
      </c>
      <c r="C34" s="369"/>
      <c r="D34" s="370" t="s">
        <v>874</v>
      </c>
      <c r="E34" s="348" t="s">
        <v>589</v>
      </c>
      <c r="F34" s="348">
        <v>233.5</v>
      </c>
      <c r="G34" s="348">
        <v>227</v>
      </c>
      <c r="H34" s="348">
        <v>227</v>
      </c>
      <c r="I34" s="348" t="s">
        <v>875</v>
      </c>
      <c r="J34" s="358" t="s">
        <v>895</v>
      </c>
      <c r="K34" s="358">
        <f t="shared" ref="K34" si="21">H34-F34</f>
        <v>-6.5</v>
      </c>
      <c r="L34" s="371">
        <f t="shared" ref="L34" si="22">(F34*-0.7)/100</f>
        <v>-1.6344999999999998</v>
      </c>
      <c r="M34" s="372">
        <f t="shared" ref="M34" si="23">(K34+L34)/F34</f>
        <v>-3.4837259100642393E-2</v>
      </c>
      <c r="N34" s="358" t="s">
        <v>599</v>
      </c>
      <c r="O34" s="373">
        <v>44685</v>
      </c>
      <c r="P34" s="292"/>
      <c r="Q34" s="292"/>
      <c r="R34" s="293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90"/>
      <c r="AJ34" s="283"/>
      <c r="AK34" s="283"/>
      <c r="AL34" s="283"/>
    </row>
    <row r="35" spans="1:38" s="257" customFormat="1" ht="15" customHeight="1">
      <c r="A35" s="368">
        <v>2</v>
      </c>
      <c r="B35" s="346">
        <v>44672</v>
      </c>
      <c r="C35" s="369"/>
      <c r="D35" s="370" t="s">
        <v>520</v>
      </c>
      <c r="E35" s="348" t="s">
        <v>589</v>
      </c>
      <c r="F35" s="348">
        <v>1980</v>
      </c>
      <c r="G35" s="348">
        <v>1920</v>
      </c>
      <c r="H35" s="348">
        <v>1920</v>
      </c>
      <c r="I35" s="348" t="s">
        <v>876</v>
      </c>
      <c r="J35" s="358" t="s">
        <v>931</v>
      </c>
      <c r="K35" s="358">
        <f t="shared" ref="K35" si="24">H35-F35</f>
        <v>-60</v>
      </c>
      <c r="L35" s="371">
        <f t="shared" ref="L35" si="25">(F35*-0.7)/100</f>
        <v>-13.86</v>
      </c>
      <c r="M35" s="372">
        <f t="shared" ref="M35" si="26">(K35+L35)/F35</f>
        <v>-3.7303030303030303E-2</v>
      </c>
      <c r="N35" s="358" t="s">
        <v>599</v>
      </c>
      <c r="O35" s="373">
        <v>44691</v>
      </c>
      <c r="P35" s="292"/>
      <c r="Q35" s="292"/>
      <c r="R35" s="293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90"/>
      <c r="AJ35" s="283"/>
      <c r="AK35" s="283"/>
      <c r="AL35" s="283"/>
    </row>
    <row r="36" spans="1:38" s="257" customFormat="1" ht="15" customHeight="1">
      <c r="A36" s="368">
        <v>3</v>
      </c>
      <c r="B36" s="346">
        <v>44672</v>
      </c>
      <c r="C36" s="369"/>
      <c r="D36" s="370" t="s">
        <v>116</v>
      </c>
      <c r="E36" s="348" t="s">
        <v>589</v>
      </c>
      <c r="F36" s="348">
        <v>1375</v>
      </c>
      <c r="G36" s="348">
        <v>1340</v>
      </c>
      <c r="H36" s="348">
        <v>1340</v>
      </c>
      <c r="I36" s="348">
        <v>1450</v>
      </c>
      <c r="J36" s="358" t="s">
        <v>908</v>
      </c>
      <c r="K36" s="358">
        <f t="shared" ref="K36" si="27">H36-F36</f>
        <v>-35</v>
      </c>
      <c r="L36" s="371">
        <f t="shared" ref="L36" si="28">(F36*-0.7)/100</f>
        <v>-9.6249999999999982</v>
      </c>
      <c r="M36" s="372">
        <f t="shared" ref="M36" si="29">(K36+L36)/F36</f>
        <v>-3.2454545454545451E-2</v>
      </c>
      <c r="N36" s="358" t="s">
        <v>599</v>
      </c>
      <c r="O36" s="373">
        <v>44687</v>
      </c>
      <c r="P36" s="292"/>
      <c r="Q36" s="292"/>
      <c r="R36" s="293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90"/>
      <c r="AJ36" s="283"/>
      <c r="AK36" s="283"/>
      <c r="AL36" s="283"/>
    </row>
    <row r="37" spans="1:38" s="257" customFormat="1" ht="15" customHeight="1">
      <c r="A37" s="368">
        <v>4</v>
      </c>
      <c r="B37" s="346">
        <v>44673</v>
      </c>
      <c r="C37" s="369"/>
      <c r="D37" s="370" t="s">
        <v>877</v>
      </c>
      <c r="E37" s="348" t="s">
        <v>589</v>
      </c>
      <c r="F37" s="348">
        <v>1710</v>
      </c>
      <c r="G37" s="348">
        <v>1647</v>
      </c>
      <c r="H37" s="348">
        <v>1647</v>
      </c>
      <c r="I37" s="348" t="s">
        <v>878</v>
      </c>
      <c r="J37" s="358" t="s">
        <v>893</v>
      </c>
      <c r="K37" s="358">
        <f t="shared" ref="K37" si="30">H37-F37</f>
        <v>-63</v>
      </c>
      <c r="L37" s="371">
        <f t="shared" ref="L37" si="31">(F37*-0.7)/100</f>
        <v>-11.97</v>
      </c>
      <c r="M37" s="372">
        <f t="shared" ref="M37" si="32">(K37+L37)/F37</f>
        <v>-4.3842105263157898E-2</v>
      </c>
      <c r="N37" s="358" t="s">
        <v>599</v>
      </c>
      <c r="O37" s="373">
        <v>44685</v>
      </c>
      <c r="P37" s="292"/>
      <c r="Q37" s="292"/>
      <c r="R37" s="293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90"/>
      <c r="AJ37" s="283"/>
      <c r="AK37" s="283"/>
      <c r="AL37" s="283"/>
    </row>
    <row r="38" spans="1:38" s="257" customFormat="1" ht="15" customHeight="1">
      <c r="A38" s="368">
        <v>5</v>
      </c>
      <c r="B38" s="346">
        <v>44676</v>
      </c>
      <c r="C38" s="369"/>
      <c r="D38" s="370" t="s">
        <v>199</v>
      </c>
      <c r="E38" s="348" t="s">
        <v>589</v>
      </c>
      <c r="F38" s="348">
        <v>248.5</v>
      </c>
      <c r="G38" s="348">
        <v>240</v>
      </c>
      <c r="H38" s="348">
        <v>240</v>
      </c>
      <c r="I38" s="348">
        <v>265</v>
      </c>
      <c r="J38" s="358" t="s">
        <v>914</v>
      </c>
      <c r="K38" s="358">
        <f t="shared" ref="K38" si="33">H38-F38</f>
        <v>-8.5</v>
      </c>
      <c r="L38" s="371">
        <f t="shared" ref="L38" si="34">(F38*-0.7)/100</f>
        <v>-1.7394999999999998</v>
      </c>
      <c r="M38" s="372">
        <f t="shared" ref="M38" si="35">(K38+L38)/F38</f>
        <v>-4.1205231388329981E-2</v>
      </c>
      <c r="N38" s="358" t="s">
        <v>599</v>
      </c>
      <c r="O38" s="373">
        <v>44685</v>
      </c>
      <c r="P38" s="292"/>
      <c r="Q38" s="292"/>
      <c r="R38" s="293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90"/>
      <c r="AJ38" s="283"/>
      <c r="AK38" s="283"/>
      <c r="AL38" s="283"/>
    </row>
    <row r="39" spans="1:38" s="257" customFormat="1" ht="15" customHeight="1">
      <c r="A39" s="406">
        <v>6</v>
      </c>
      <c r="B39" s="389">
        <v>44679</v>
      </c>
      <c r="C39" s="407"/>
      <c r="D39" s="408" t="s">
        <v>296</v>
      </c>
      <c r="E39" s="409" t="s">
        <v>589</v>
      </c>
      <c r="F39" s="409">
        <v>219.5</v>
      </c>
      <c r="G39" s="409">
        <v>214</v>
      </c>
      <c r="H39" s="409">
        <v>214</v>
      </c>
      <c r="I39" s="409" t="s">
        <v>887</v>
      </c>
      <c r="J39" s="398" t="s">
        <v>894</v>
      </c>
      <c r="K39" s="398">
        <f t="shared" ref="K39:K42" si="36">H39-F39</f>
        <v>-5.5</v>
      </c>
      <c r="L39" s="410">
        <f t="shared" ref="L39:L40" si="37">(F39*-0.7)/100</f>
        <v>-1.5364999999999998</v>
      </c>
      <c r="M39" s="411">
        <f t="shared" ref="M39:M42" si="38">(K39+L39)/F39</f>
        <v>-3.2056947608200458E-2</v>
      </c>
      <c r="N39" s="398" t="s">
        <v>599</v>
      </c>
      <c r="O39" s="412">
        <v>44685</v>
      </c>
      <c r="P39" s="292"/>
      <c r="Q39" s="292"/>
      <c r="R39" s="293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90"/>
      <c r="AJ39" s="283"/>
      <c r="AK39" s="283"/>
      <c r="AL39" s="283"/>
    </row>
    <row r="40" spans="1:38" s="257" customFormat="1" ht="15" customHeight="1">
      <c r="A40" s="368">
        <v>7</v>
      </c>
      <c r="B40" s="346">
        <v>44686</v>
      </c>
      <c r="C40" s="369"/>
      <c r="D40" s="370" t="s">
        <v>905</v>
      </c>
      <c r="E40" s="348" t="s">
        <v>589</v>
      </c>
      <c r="F40" s="348">
        <v>755.5</v>
      </c>
      <c r="G40" s="348">
        <v>730</v>
      </c>
      <c r="H40" s="348">
        <v>730</v>
      </c>
      <c r="I40" s="348" t="s">
        <v>698</v>
      </c>
      <c r="J40" s="358" t="s">
        <v>915</v>
      </c>
      <c r="K40" s="358">
        <f t="shared" si="36"/>
        <v>-25.5</v>
      </c>
      <c r="L40" s="371">
        <f t="shared" si="37"/>
        <v>-5.2885</v>
      </c>
      <c r="M40" s="372">
        <f t="shared" si="38"/>
        <v>-4.0752481800132363E-2</v>
      </c>
      <c r="N40" s="358" t="s">
        <v>599</v>
      </c>
      <c r="O40" s="373">
        <v>44685</v>
      </c>
      <c r="P40" s="292"/>
      <c r="Q40" s="292"/>
      <c r="R40" s="293" t="s">
        <v>866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90"/>
      <c r="AJ40" s="283"/>
      <c r="AK40" s="283"/>
      <c r="AL40" s="283"/>
    </row>
    <row r="41" spans="1:38" s="257" customFormat="1" ht="15" customHeight="1">
      <c r="A41" s="414">
        <v>8</v>
      </c>
      <c r="B41" s="329">
        <v>44690</v>
      </c>
      <c r="C41" s="415"/>
      <c r="D41" s="416" t="s">
        <v>201</v>
      </c>
      <c r="E41" s="276" t="s">
        <v>589</v>
      </c>
      <c r="F41" s="276">
        <v>3400</v>
      </c>
      <c r="G41" s="276">
        <v>3290</v>
      </c>
      <c r="H41" s="276">
        <v>3455</v>
      </c>
      <c r="I41" s="276" t="s">
        <v>918</v>
      </c>
      <c r="J41" s="330" t="s">
        <v>726</v>
      </c>
      <c r="K41" s="330">
        <f t="shared" si="36"/>
        <v>55</v>
      </c>
      <c r="L41" s="331">
        <f>(F41*-0.07)/100</f>
        <v>-2.3800000000000003</v>
      </c>
      <c r="M41" s="332">
        <f t="shared" si="38"/>
        <v>1.5476470588235293E-2</v>
      </c>
      <c r="N41" s="330" t="s">
        <v>587</v>
      </c>
      <c r="O41" s="333">
        <v>44690</v>
      </c>
      <c r="P41" s="292"/>
      <c r="Q41" s="292"/>
      <c r="R41" s="293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90"/>
      <c r="AJ41" s="283"/>
      <c r="AK41" s="283"/>
      <c r="AL41" s="283"/>
    </row>
    <row r="42" spans="1:38" s="257" customFormat="1" ht="15" customHeight="1">
      <c r="A42" s="368">
        <v>9</v>
      </c>
      <c r="B42" s="346">
        <v>44690</v>
      </c>
      <c r="C42" s="369"/>
      <c r="D42" s="370" t="s">
        <v>145</v>
      </c>
      <c r="E42" s="348" t="s">
        <v>589</v>
      </c>
      <c r="F42" s="348">
        <v>1605</v>
      </c>
      <c r="G42" s="348">
        <v>1550</v>
      </c>
      <c r="H42" s="348">
        <v>1550</v>
      </c>
      <c r="I42" s="348" t="s">
        <v>924</v>
      </c>
      <c r="J42" s="398" t="s">
        <v>961</v>
      </c>
      <c r="K42" s="398">
        <f t="shared" si="36"/>
        <v>-55</v>
      </c>
      <c r="L42" s="410">
        <f t="shared" ref="L42" si="39">(F42*-0.7)/100</f>
        <v>-11.234999999999999</v>
      </c>
      <c r="M42" s="411">
        <f t="shared" si="38"/>
        <v>-4.1267912772585673E-2</v>
      </c>
      <c r="N42" s="398" t="s">
        <v>599</v>
      </c>
      <c r="O42" s="412">
        <v>44693</v>
      </c>
      <c r="P42" s="292"/>
      <c r="Q42" s="292"/>
      <c r="R42" s="293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90"/>
      <c r="AJ42" s="283"/>
      <c r="AK42" s="283"/>
      <c r="AL42" s="283"/>
    </row>
    <row r="43" spans="1:38" s="257" customFormat="1" ht="15" customHeight="1">
      <c r="A43" s="414">
        <v>10</v>
      </c>
      <c r="B43" s="329">
        <v>44691</v>
      </c>
      <c r="C43" s="415"/>
      <c r="D43" s="416" t="s">
        <v>331</v>
      </c>
      <c r="E43" s="276" t="s">
        <v>589</v>
      </c>
      <c r="F43" s="276">
        <v>720</v>
      </c>
      <c r="G43" s="276">
        <v>699</v>
      </c>
      <c r="H43" s="276">
        <v>760</v>
      </c>
      <c r="I43" s="276" t="s">
        <v>937</v>
      </c>
      <c r="J43" s="330" t="s">
        <v>631</v>
      </c>
      <c r="K43" s="330">
        <f t="shared" ref="K43" si="40">H43-F43</f>
        <v>40</v>
      </c>
      <c r="L43" s="331">
        <f>(F43*-0.7)/100</f>
        <v>-5.0399999999999991</v>
      </c>
      <c r="M43" s="332">
        <f t="shared" ref="M43" si="41">(K43+L43)/F43</f>
        <v>4.855555555555556E-2</v>
      </c>
      <c r="N43" s="330" t="s">
        <v>587</v>
      </c>
      <c r="O43" s="333">
        <v>44692</v>
      </c>
      <c r="P43" s="292"/>
      <c r="Q43" s="292"/>
      <c r="R43" s="293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90"/>
      <c r="AJ43" s="283"/>
      <c r="AK43" s="283"/>
      <c r="AL43" s="283"/>
    </row>
    <row r="44" spans="1:38" s="257" customFormat="1" ht="15" customHeight="1">
      <c r="A44" s="406">
        <v>11</v>
      </c>
      <c r="B44" s="389">
        <v>44691</v>
      </c>
      <c r="C44" s="407"/>
      <c r="D44" s="408" t="s">
        <v>192</v>
      </c>
      <c r="E44" s="409" t="s">
        <v>589</v>
      </c>
      <c r="F44" s="409">
        <v>2230</v>
      </c>
      <c r="G44" s="409">
        <v>2160</v>
      </c>
      <c r="H44" s="409">
        <v>2160</v>
      </c>
      <c r="I44" s="409" t="s">
        <v>938</v>
      </c>
      <c r="J44" s="398" t="s">
        <v>896</v>
      </c>
      <c r="K44" s="398">
        <f t="shared" ref="K44:K45" si="42">H44-F44</f>
        <v>-70</v>
      </c>
      <c r="L44" s="410">
        <f t="shared" ref="L44" si="43">(F44*-0.7)/100</f>
        <v>-15.61</v>
      </c>
      <c r="M44" s="411">
        <f t="shared" ref="M44:M45" si="44">(K44+L44)/F44</f>
        <v>-3.8390134529147982E-2</v>
      </c>
      <c r="N44" s="398" t="s">
        <v>599</v>
      </c>
      <c r="O44" s="412">
        <v>44691</v>
      </c>
      <c r="P44" s="292"/>
      <c r="Q44" s="292"/>
      <c r="R44" s="293" t="s">
        <v>588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90"/>
      <c r="AJ44" s="283"/>
      <c r="AK44" s="283"/>
      <c r="AL44" s="283"/>
    </row>
    <row r="45" spans="1:38" s="257" customFormat="1" ht="15" customHeight="1">
      <c r="A45" s="426">
        <v>12</v>
      </c>
      <c r="B45" s="427">
        <v>44692</v>
      </c>
      <c r="C45" s="428"/>
      <c r="D45" s="429" t="s">
        <v>331</v>
      </c>
      <c r="E45" s="430" t="s">
        <v>589</v>
      </c>
      <c r="F45" s="430">
        <v>720</v>
      </c>
      <c r="G45" s="430">
        <v>699</v>
      </c>
      <c r="H45" s="430">
        <v>740</v>
      </c>
      <c r="I45" s="430" t="s">
        <v>937</v>
      </c>
      <c r="J45" s="359" t="s">
        <v>951</v>
      </c>
      <c r="K45" s="359">
        <f t="shared" si="42"/>
        <v>20</v>
      </c>
      <c r="L45" s="431">
        <f>(F45*-0.7)/100</f>
        <v>-5.0399999999999991</v>
      </c>
      <c r="M45" s="432">
        <f t="shared" si="44"/>
        <v>2.077777777777778E-2</v>
      </c>
      <c r="N45" s="359" t="s">
        <v>587</v>
      </c>
      <c r="O45" s="433">
        <v>44693</v>
      </c>
      <c r="P45" s="292"/>
      <c r="Q45" s="292"/>
      <c r="R45" s="293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90"/>
      <c r="AJ45" s="283"/>
      <c r="AK45" s="283"/>
      <c r="AL45" s="283"/>
    </row>
    <row r="46" spans="1:38" s="257" customFormat="1" ht="15" customHeight="1">
      <c r="A46" s="414">
        <v>13</v>
      </c>
      <c r="B46" s="329">
        <v>44694</v>
      </c>
      <c r="C46" s="415"/>
      <c r="D46" s="416" t="s">
        <v>51</v>
      </c>
      <c r="E46" s="276" t="s">
        <v>589</v>
      </c>
      <c r="F46" s="276">
        <v>361</v>
      </c>
      <c r="G46" s="276">
        <v>349</v>
      </c>
      <c r="H46" s="276">
        <v>372.5</v>
      </c>
      <c r="I46" s="276" t="s">
        <v>963</v>
      </c>
      <c r="J46" s="359" t="s">
        <v>969</v>
      </c>
      <c r="K46" s="359">
        <f t="shared" ref="K46" si="45">H46-F46</f>
        <v>11.5</v>
      </c>
      <c r="L46" s="431">
        <f>(F46*-0.7)/100</f>
        <v>-2.5269999999999997</v>
      </c>
      <c r="M46" s="432">
        <f t="shared" ref="M46" si="46">(K46+L46)/F46</f>
        <v>2.4855955678670362E-2</v>
      </c>
      <c r="N46" s="359" t="s">
        <v>587</v>
      </c>
      <c r="O46" s="433">
        <v>44697</v>
      </c>
      <c r="P46" s="292"/>
      <c r="Q46" s="292"/>
      <c r="R46" s="293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90"/>
      <c r="AJ46" s="283"/>
      <c r="AK46" s="283"/>
      <c r="AL46" s="283"/>
    </row>
    <row r="47" spans="1:38" s="257" customFormat="1" ht="15" customHeight="1">
      <c r="A47" s="414">
        <v>14</v>
      </c>
      <c r="B47" s="329">
        <v>44694</v>
      </c>
      <c r="C47" s="415"/>
      <c r="D47" s="416" t="s">
        <v>178</v>
      </c>
      <c r="E47" s="276" t="s">
        <v>589</v>
      </c>
      <c r="F47" s="276">
        <v>2420</v>
      </c>
      <c r="G47" s="276">
        <v>2345</v>
      </c>
      <c r="H47" s="276">
        <v>2497.5</v>
      </c>
      <c r="I47" s="276" t="s">
        <v>964</v>
      </c>
      <c r="J47" s="359" t="s">
        <v>981</v>
      </c>
      <c r="K47" s="359">
        <f t="shared" ref="K47:K48" si="47">H47-F47</f>
        <v>77.5</v>
      </c>
      <c r="L47" s="431">
        <f t="shared" ref="L47:L49" si="48">(F47*-0.7)/100</f>
        <v>-16.940000000000001</v>
      </c>
      <c r="M47" s="432">
        <f t="shared" ref="M47:M49" si="49">(K47+L47)/F47</f>
        <v>2.5024793388429754E-2</v>
      </c>
      <c r="N47" s="359" t="s">
        <v>587</v>
      </c>
      <c r="O47" s="433">
        <v>44698</v>
      </c>
      <c r="P47" s="292"/>
      <c r="Q47" s="292"/>
      <c r="R47" s="293" t="s">
        <v>588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90"/>
      <c r="AJ47" s="283"/>
      <c r="AK47" s="283"/>
      <c r="AL47" s="283"/>
    </row>
    <row r="48" spans="1:38" s="257" customFormat="1" ht="15" customHeight="1">
      <c r="A48" s="414">
        <v>15</v>
      </c>
      <c r="B48" s="329">
        <v>44697</v>
      </c>
      <c r="C48" s="415"/>
      <c r="D48" s="416" t="s">
        <v>61</v>
      </c>
      <c r="E48" s="276" t="s">
        <v>589</v>
      </c>
      <c r="F48" s="276">
        <v>639</v>
      </c>
      <c r="G48" s="276">
        <v>620</v>
      </c>
      <c r="H48" s="276">
        <v>657.5</v>
      </c>
      <c r="I48" s="276" t="s">
        <v>973</v>
      </c>
      <c r="J48" s="359" t="s">
        <v>982</v>
      </c>
      <c r="K48" s="359">
        <f t="shared" si="47"/>
        <v>18.5</v>
      </c>
      <c r="L48" s="431">
        <f t="shared" si="48"/>
        <v>-4.4729999999999999</v>
      </c>
      <c r="M48" s="432">
        <f t="shared" si="49"/>
        <v>2.1951486697965573E-2</v>
      </c>
      <c r="N48" s="359" t="s">
        <v>587</v>
      </c>
      <c r="O48" s="433">
        <v>44698</v>
      </c>
      <c r="P48" s="292"/>
      <c r="Q48" s="292"/>
      <c r="R48" s="293" t="s">
        <v>588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90"/>
      <c r="AJ48" s="283"/>
      <c r="AK48" s="283"/>
      <c r="AL48" s="283"/>
    </row>
    <row r="49" spans="1:38" s="257" customFormat="1" ht="15" customHeight="1">
      <c r="A49" s="368">
        <v>16</v>
      </c>
      <c r="B49" s="346">
        <v>44697</v>
      </c>
      <c r="C49" s="369"/>
      <c r="D49" s="370" t="s">
        <v>133</v>
      </c>
      <c r="E49" s="348" t="s">
        <v>974</v>
      </c>
      <c r="F49" s="348">
        <v>187.5</v>
      </c>
      <c r="G49" s="348">
        <v>195</v>
      </c>
      <c r="H49" s="348">
        <v>195</v>
      </c>
      <c r="I49" s="348" t="s">
        <v>975</v>
      </c>
      <c r="J49" s="398" t="s">
        <v>983</v>
      </c>
      <c r="K49" s="398">
        <f>F49-H49</f>
        <v>-7.5</v>
      </c>
      <c r="L49" s="410">
        <f t="shared" si="48"/>
        <v>-1.3125</v>
      </c>
      <c r="M49" s="411">
        <f t="shared" si="49"/>
        <v>-4.7E-2</v>
      </c>
      <c r="N49" s="398" t="s">
        <v>599</v>
      </c>
      <c r="O49" s="412">
        <v>44699</v>
      </c>
      <c r="P49" s="292"/>
      <c r="Q49" s="292"/>
      <c r="R49" s="293" t="s">
        <v>866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90"/>
      <c r="AJ49" s="283"/>
      <c r="AK49" s="283"/>
      <c r="AL49" s="283"/>
    </row>
    <row r="50" spans="1:38" s="257" customFormat="1" ht="15" customHeight="1">
      <c r="A50" s="426">
        <v>17</v>
      </c>
      <c r="B50" s="427">
        <v>44699</v>
      </c>
      <c r="C50" s="428"/>
      <c r="D50" s="429" t="s">
        <v>84</v>
      </c>
      <c r="E50" s="430" t="s">
        <v>589</v>
      </c>
      <c r="F50" s="430">
        <v>950</v>
      </c>
      <c r="G50" s="430">
        <v>920</v>
      </c>
      <c r="H50" s="430">
        <v>977.5</v>
      </c>
      <c r="I50" s="430" t="s">
        <v>995</v>
      </c>
      <c r="J50" s="359" t="s">
        <v>1020</v>
      </c>
      <c r="K50" s="359">
        <f t="shared" ref="K50:K51" si="50">H50-F50</f>
        <v>27.5</v>
      </c>
      <c r="L50" s="431">
        <f t="shared" ref="L50:L51" si="51">(F50*-0.7)/100</f>
        <v>-6.65</v>
      </c>
      <c r="M50" s="432">
        <f t="shared" ref="M50:M51" si="52">(K50+L50)/F50</f>
        <v>2.1947368421052632E-2</v>
      </c>
      <c r="N50" s="359" t="s">
        <v>587</v>
      </c>
      <c r="O50" s="433">
        <v>44701</v>
      </c>
      <c r="P50" s="292"/>
      <c r="Q50" s="292"/>
      <c r="R50" s="293" t="s">
        <v>588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90"/>
      <c r="AJ50" s="283"/>
      <c r="AK50" s="283"/>
      <c r="AL50" s="283"/>
    </row>
    <row r="51" spans="1:38" s="257" customFormat="1" ht="15" customHeight="1">
      <c r="A51" s="406">
        <v>18</v>
      </c>
      <c r="B51" s="389">
        <v>44704</v>
      </c>
      <c r="C51" s="407"/>
      <c r="D51" s="408" t="s">
        <v>488</v>
      </c>
      <c r="E51" s="409" t="s">
        <v>589</v>
      </c>
      <c r="F51" s="409">
        <v>143.5</v>
      </c>
      <c r="G51" s="409">
        <v>139</v>
      </c>
      <c r="H51" s="409">
        <v>139</v>
      </c>
      <c r="I51" s="409" t="s">
        <v>1038</v>
      </c>
      <c r="J51" s="398" t="s">
        <v>1057</v>
      </c>
      <c r="K51" s="398">
        <f t="shared" si="50"/>
        <v>-4.5</v>
      </c>
      <c r="L51" s="410">
        <f t="shared" si="51"/>
        <v>-1.0044999999999999</v>
      </c>
      <c r="M51" s="411">
        <f t="shared" si="52"/>
        <v>-3.8358885017421601E-2</v>
      </c>
      <c r="N51" s="398" t="s">
        <v>599</v>
      </c>
      <c r="O51" s="412">
        <v>44706</v>
      </c>
      <c r="P51" s="292"/>
      <c r="Q51" s="292"/>
      <c r="R51" s="293" t="s">
        <v>588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90"/>
      <c r="AJ51" s="283"/>
      <c r="AK51" s="283"/>
      <c r="AL51" s="283"/>
    </row>
    <row r="52" spans="1:38" s="257" customFormat="1" ht="15" customHeight="1">
      <c r="A52" s="324">
        <v>19</v>
      </c>
      <c r="B52" s="248">
        <v>44707</v>
      </c>
      <c r="C52" s="325"/>
      <c r="D52" s="326" t="s">
        <v>136</v>
      </c>
      <c r="E52" s="251" t="s">
        <v>589</v>
      </c>
      <c r="F52" s="251" t="s">
        <v>1086</v>
      </c>
      <c r="G52" s="251">
        <v>615</v>
      </c>
      <c r="H52" s="251"/>
      <c r="I52" s="251" t="s">
        <v>1087</v>
      </c>
      <c r="J52" s="287" t="s">
        <v>590</v>
      </c>
      <c r="K52" s="287"/>
      <c r="L52" s="288"/>
      <c r="M52" s="289"/>
      <c r="N52" s="287"/>
      <c r="O52" s="312"/>
      <c r="P52" s="292"/>
      <c r="Q52" s="292"/>
      <c r="R52" s="293" t="s">
        <v>588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90"/>
      <c r="AJ52" s="283"/>
      <c r="AK52" s="283"/>
      <c r="AL52" s="283"/>
    </row>
    <row r="53" spans="1:38" s="257" customFormat="1" ht="15" customHeight="1">
      <c r="A53" s="414">
        <v>20</v>
      </c>
      <c r="B53" s="329">
        <v>44707</v>
      </c>
      <c r="C53" s="415"/>
      <c r="D53" s="416" t="s">
        <v>514</v>
      </c>
      <c r="E53" s="276" t="s">
        <v>589</v>
      </c>
      <c r="F53" s="276">
        <v>419</v>
      </c>
      <c r="G53" s="276">
        <v>407</v>
      </c>
      <c r="H53" s="276">
        <v>427.5</v>
      </c>
      <c r="I53" s="276" t="s">
        <v>1088</v>
      </c>
      <c r="J53" s="359" t="s">
        <v>996</v>
      </c>
      <c r="K53" s="359">
        <f t="shared" ref="K53" si="53">H53-F53</f>
        <v>8.5</v>
      </c>
      <c r="L53" s="431">
        <f>(F53*-0.07)/100</f>
        <v>-0.29330000000000001</v>
      </c>
      <c r="M53" s="432">
        <f t="shared" ref="M53" si="54">(K53+L53)/F53</f>
        <v>1.9586396181384247E-2</v>
      </c>
      <c r="N53" s="359" t="s">
        <v>587</v>
      </c>
      <c r="O53" s="433">
        <v>44707</v>
      </c>
      <c r="P53" s="292"/>
      <c r="Q53" s="292"/>
      <c r="R53" s="293" t="s">
        <v>588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90"/>
      <c r="AJ53" s="283"/>
      <c r="AK53" s="283"/>
      <c r="AL53" s="283"/>
    </row>
    <row r="54" spans="1:38" s="257" customFormat="1" ht="15" customHeight="1">
      <c r="A54" s="324">
        <v>21</v>
      </c>
      <c r="B54" s="248">
        <v>44707</v>
      </c>
      <c r="C54" s="325"/>
      <c r="D54" s="326" t="s">
        <v>186</v>
      </c>
      <c r="E54" s="251" t="s">
        <v>589</v>
      </c>
      <c r="F54" s="251" t="s">
        <v>1089</v>
      </c>
      <c r="G54" s="251">
        <v>2514</v>
      </c>
      <c r="H54" s="251"/>
      <c r="I54" s="251" t="s">
        <v>1090</v>
      </c>
      <c r="J54" s="287" t="s">
        <v>590</v>
      </c>
      <c r="K54" s="287"/>
      <c r="L54" s="288"/>
      <c r="M54" s="289"/>
      <c r="N54" s="287"/>
      <c r="O54" s="312"/>
      <c r="P54" s="292"/>
      <c r="Q54" s="292"/>
      <c r="R54" s="293" t="s">
        <v>588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90"/>
      <c r="AJ54" s="283"/>
      <c r="AK54" s="283"/>
      <c r="AL54" s="283"/>
    </row>
    <row r="55" spans="1:38" s="257" customFormat="1" ht="15" customHeight="1">
      <c r="A55" s="324">
        <v>22</v>
      </c>
      <c r="B55" s="248">
        <v>44707</v>
      </c>
      <c r="C55" s="325"/>
      <c r="D55" s="326" t="s">
        <v>84</v>
      </c>
      <c r="E55" s="251" t="s">
        <v>589</v>
      </c>
      <c r="F55" s="251" t="s">
        <v>1093</v>
      </c>
      <c r="G55" s="251">
        <v>930</v>
      </c>
      <c r="H55" s="251"/>
      <c r="I55" s="251" t="s">
        <v>1094</v>
      </c>
      <c r="J55" s="287" t="s">
        <v>590</v>
      </c>
      <c r="K55" s="287"/>
      <c r="L55" s="288"/>
      <c r="M55" s="289"/>
      <c r="N55" s="287"/>
      <c r="O55" s="312"/>
      <c r="P55" s="292"/>
      <c r="Q55" s="292"/>
      <c r="R55" s="293" t="s">
        <v>588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90"/>
      <c r="AJ55" s="283"/>
      <c r="AK55" s="283"/>
      <c r="AL55" s="283"/>
    </row>
    <row r="56" spans="1:38" s="257" customFormat="1" ht="15" customHeight="1">
      <c r="A56" s="324"/>
      <c r="B56" s="248"/>
      <c r="C56" s="325"/>
      <c r="D56" s="326"/>
      <c r="E56" s="251"/>
      <c r="F56" s="251"/>
      <c r="G56" s="251"/>
      <c r="H56" s="251"/>
      <c r="I56" s="251"/>
      <c r="J56" s="287"/>
      <c r="K56" s="287"/>
      <c r="L56" s="288"/>
      <c r="M56" s="289"/>
      <c r="N56" s="287"/>
      <c r="O56" s="312"/>
      <c r="P56" s="292"/>
      <c r="Q56" s="292"/>
      <c r="R56" s="293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90"/>
      <c r="AJ56" s="283"/>
      <c r="AK56" s="283"/>
      <c r="AL56" s="283"/>
    </row>
    <row r="57" spans="1:38" ht="15" customHeight="1">
      <c r="A57" s="295"/>
      <c r="B57" s="296"/>
      <c r="C57" s="297"/>
      <c r="D57" s="298"/>
      <c r="E57" s="299"/>
      <c r="F57" s="299"/>
      <c r="G57" s="299"/>
      <c r="H57" s="299"/>
      <c r="I57" s="299"/>
      <c r="J57" s="300"/>
      <c r="K57" s="300"/>
      <c r="L57" s="301"/>
      <c r="M57" s="302"/>
      <c r="N57" s="300"/>
      <c r="O57" s="303"/>
      <c r="P57" s="1"/>
      <c r="Q57" s="1"/>
      <c r="R57" s="304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44.25" customHeight="1">
      <c r="A58" s="119" t="s">
        <v>591</v>
      </c>
      <c r="B58" s="142"/>
      <c r="C58" s="142"/>
      <c r="D58" s="1"/>
      <c r="E58" s="6"/>
      <c r="F58" s="6"/>
      <c r="G58" s="6"/>
      <c r="H58" s="6" t="s">
        <v>603</v>
      </c>
      <c r="I58" s="6"/>
      <c r="J58" s="6"/>
      <c r="K58" s="115"/>
      <c r="L58" s="144"/>
      <c r="M58" s="115"/>
      <c r="N58" s="116"/>
      <c r="O58" s="115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286"/>
      <c r="AD58" s="286"/>
      <c r="AE58" s="286"/>
      <c r="AF58" s="286"/>
      <c r="AG58" s="286"/>
      <c r="AH58" s="286"/>
    </row>
    <row r="59" spans="1:38" ht="12.75" customHeight="1">
      <c r="A59" s="126" t="s">
        <v>592</v>
      </c>
      <c r="B59" s="119"/>
      <c r="C59" s="119"/>
      <c r="D59" s="119"/>
      <c r="E59" s="41"/>
      <c r="F59" s="127" t="s">
        <v>593</v>
      </c>
      <c r="G59" s="56"/>
      <c r="H59" s="41"/>
      <c r="I59" s="56"/>
      <c r="J59" s="6"/>
      <c r="K59" s="145"/>
      <c r="L59" s="146"/>
      <c r="M59" s="6"/>
      <c r="N59" s="109"/>
      <c r="O59" s="147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26"/>
      <c r="B60" s="119"/>
      <c r="C60" s="119"/>
      <c r="D60" s="119"/>
      <c r="E60" s="6"/>
      <c r="F60" s="127" t="s">
        <v>595</v>
      </c>
      <c r="G60" s="56"/>
      <c r="H60" s="41"/>
      <c r="I60" s="56"/>
      <c r="J60" s="6"/>
      <c r="K60" s="145"/>
      <c r="L60" s="146"/>
      <c r="M60" s="6"/>
      <c r="N60" s="109"/>
      <c r="O60" s="147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19"/>
      <c r="B61" s="119"/>
      <c r="C61" s="119"/>
      <c r="D61" s="119"/>
      <c r="E61" s="6"/>
      <c r="F61" s="6"/>
      <c r="G61" s="6"/>
      <c r="H61" s="6"/>
      <c r="I61" s="6"/>
      <c r="J61" s="132"/>
      <c r="K61" s="129"/>
      <c r="L61" s="130"/>
      <c r="M61" s="6"/>
      <c r="N61" s="133"/>
      <c r="O61" s="1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2.75" customHeight="1">
      <c r="A62" s="148" t="s">
        <v>604</v>
      </c>
      <c r="B62" s="148"/>
      <c r="C62" s="148"/>
      <c r="D62" s="148"/>
      <c r="E62" s="6"/>
      <c r="F62" s="6"/>
      <c r="G62" s="6"/>
      <c r="H62" s="6"/>
      <c r="I62" s="6"/>
      <c r="J62" s="6"/>
      <c r="K62" s="6"/>
      <c r="L62" s="6"/>
      <c r="M62" s="6"/>
      <c r="N62" s="6"/>
      <c r="O62" s="2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38.25" customHeight="1">
      <c r="A63" s="96" t="s">
        <v>16</v>
      </c>
      <c r="B63" s="96" t="s">
        <v>564</v>
      </c>
      <c r="C63" s="96"/>
      <c r="D63" s="97" t="s">
        <v>575</v>
      </c>
      <c r="E63" s="96" t="s">
        <v>576</v>
      </c>
      <c r="F63" s="96" t="s">
        <v>577</v>
      </c>
      <c r="G63" s="96" t="s">
        <v>597</v>
      </c>
      <c r="H63" s="96" t="s">
        <v>579</v>
      </c>
      <c r="I63" s="96" t="s">
        <v>580</v>
      </c>
      <c r="J63" s="95" t="s">
        <v>581</v>
      </c>
      <c r="K63" s="149" t="s">
        <v>605</v>
      </c>
      <c r="L63" s="98" t="s">
        <v>583</v>
      </c>
      <c r="M63" s="149" t="s">
        <v>606</v>
      </c>
      <c r="N63" s="96" t="s">
        <v>607</v>
      </c>
      <c r="O63" s="95" t="s">
        <v>585</v>
      </c>
      <c r="P63" s="97" t="s">
        <v>586</v>
      </c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s="247" customFormat="1" ht="13.15" customHeight="1">
      <c r="A64" s="361">
        <v>1</v>
      </c>
      <c r="B64" s="346">
        <v>44680</v>
      </c>
      <c r="C64" s="347"/>
      <c r="D64" s="347" t="s">
        <v>883</v>
      </c>
      <c r="E64" s="348" t="s">
        <v>589</v>
      </c>
      <c r="F64" s="348">
        <v>4545</v>
      </c>
      <c r="G64" s="348">
        <v>4440</v>
      </c>
      <c r="H64" s="343">
        <v>4440</v>
      </c>
      <c r="I64" s="343" t="s">
        <v>886</v>
      </c>
      <c r="J64" s="342" t="s">
        <v>872</v>
      </c>
      <c r="K64" s="343">
        <f t="shared" ref="K64" si="55">H64-F64</f>
        <v>-105</v>
      </c>
      <c r="L64" s="344">
        <f t="shared" ref="L64:L65" si="56">(H64*N64)*0.07%</f>
        <v>388.50000000000006</v>
      </c>
      <c r="M64" s="345">
        <f t="shared" ref="M64" si="57">(K64*N64)-L64</f>
        <v>-13513.5</v>
      </c>
      <c r="N64" s="343">
        <v>125</v>
      </c>
      <c r="O64" s="358" t="s">
        <v>599</v>
      </c>
      <c r="P64" s="346">
        <v>44683</v>
      </c>
      <c r="Q64" s="249"/>
      <c r="R64" s="253" t="s">
        <v>588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9"/>
      <c r="AG64" s="296"/>
      <c r="AH64" s="249"/>
      <c r="AI64" s="249"/>
      <c r="AJ64" s="299"/>
      <c r="AK64" s="299"/>
      <c r="AL64" s="299"/>
    </row>
    <row r="65" spans="1:38" s="247" customFormat="1" ht="13.15" customHeight="1">
      <c r="A65" s="361">
        <v>2</v>
      </c>
      <c r="B65" s="346">
        <v>44680</v>
      </c>
      <c r="C65" s="347"/>
      <c r="D65" s="347" t="s">
        <v>884</v>
      </c>
      <c r="E65" s="348" t="s">
        <v>589</v>
      </c>
      <c r="F65" s="348">
        <v>2060</v>
      </c>
      <c r="G65" s="348">
        <v>1990</v>
      </c>
      <c r="H65" s="343">
        <v>1990</v>
      </c>
      <c r="I65" s="343" t="s">
        <v>885</v>
      </c>
      <c r="J65" s="342" t="s">
        <v>896</v>
      </c>
      <c r="K65" s="343">
        <f t="shared" ref="K65" si="58">H65-F65</f>
        <v>-70</v>
      </c>
      <c r="L65" s="344">
        <f t="shared" si="56"/>
        <v>278.60000000000002</v>
      </c>
      <c r="M65" s="345">
        <f t="shared" ref="M65" si="59">(K65*N65)-L65</f>
        <v>-14278.6</v>
      </c>
      <c r="N65" s="343">
        <v>200</v>
      </c>
      <c r="O65" s="358" t="s">
        <v>599</v>
      </c>
      <c r="P65" s="346">
        <v>44685</v>
      </c>
      <c r="Q65" s="249"/>
      <c r="R65" s="253" t="s">
        <v>866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9"/>
      <c r="AG65" s="296"/>
      <c r="AH65" s="249"/>
      <c r="AI65" s="249"/>
      <c r="AJ65" s="299"/>
      <c r="AK65" s="299"/>
      <c r="AL65" s="299"/>
    </row>
    <row r="66" spans="1:38" s="247" customFormat="1" ht="13.15" customHeight="1">
      <c r="A66" s="361">
        <v>3</v>
      </c>
      <c r="B66" s="346">
        <v>44683</v>
      </c>
      <c r="C66" s="347"/>
      <c r="D66" s="347" t="s">
        <v>879</v>
      </c>
      <c r="E66" s="348" t="s">
        <v>589</v>
      </c>
      <c r="F66" s="348">
        <v>1624</v>
      </c>
      <c r="G66" s="348">
        <v>1585</v>
      </c>
      <c r="H66" s="343">
        <v>1585</v>
      </c>
      <c r="I66" s="343" t="s">
        <v>888</v>
      </c>
      <c r="J66" s="342" t="s">
        <v>900</v>
      </c>
      <c r="K66" s="343">
        <f t="shared" ref="K66:K67" si="60">H66-F66</f>
        <v>-39</v>
      </c>
      <c r="L66" s="344">
        <f t="shared" ref="L66:L67" si="61">(H66*N66)*0.07%</f>
        <v>388.32500000000005</v>
      </c>
      <c r="M66" s="345">
        <f t="shared" ref="M66:M67" si="62">(K66*N66)-L66</f>
        <v>-14038.325000000001</v>
      </c>
      <c r="N66" s="343">
        <v>350</v>
      </c>
      <c r="O66" s="358" t="s">
        <v>599</v>
      </c>
      <c r="P66" s="346">
        <v>44686</v>
      </c>
      <c r="Q66" s="249"/>
      <c r="R66" s="253" t="s">
        <v>866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9"/>
      <c r="AG66" s="296"/>
      <c r="AH66" s="249"/>
      <c r="AI66" s="249"/>
      <c r="AJ66" s="299"/>
      <c r="AK66" s="299"/>
      <c r="AL66" s="299"/>
    </row>
    <row r="67" spans="1:38" s="247" customFormat="1" ht="13.15" customHeight="1">
      <c r="A67" s="348">
        <v>4</v>
      </c>
      <c r="B67" s="346">
        <v>44686</v>
      </c>
      <c r="C67" s="347"/>
      <c r="D67" s="347" t="s">
        <v>901</v>
      </c>
      <c r="E67" s="348" t="s">
        <v>589</v>
      </c>
      <c r="F67" s="348">
        <v>371</v>
      </c>
      <c r="G67" s="348">
        <v>360</v>
      </c>
      <c r="H67" s="343">
        <v>360</v>
      </c>
      <c r="I67" s="343" t="s">
        <v>903</v>
      </c>
      <c r="J67" s="342" t="s">
        <v>932</v>
      </c>
      <c r="K67" s="343">
        <f t="shared" si="60"/>
        <v>-11</v>
      </c>
      <c r="L67" s="344">
        <f t="shared" si="61"/>
        <v>277.20000000000005</v>
      </c>
      <c r="M67" s="345">
        <f t="shared" si="62"/>
        <v>-12377.2</v>
      </c>
      <c r="N67" s="343">
        <v>1100</v>
      </c>
      <c r="O67" s="358" t="s">
        <v>599</v>
      </c>
      <c r="P67" s="346">
        <v>44687</v>
      </c>
      <c r="Q67" s="249"/>
      <c r="R67" s="253" t="s">
        <v>866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9"/>
      <c r="AG67" s="296"/>
      <c r="AH67" s="249"/>
      <c r="AI67" s="249"/>
      <c r="AJ67" s="299"/>
      <c r="AK67" s="299"/>
      <c r="AL67" s="299"/>
    </row>
    <row r="68" spans="1:38" s="247" customFormat="1" ht="13.15" customHeight="1">
      <c r="A68" s="361">
        <v>5</v>
      </c>
      <c r="B68" s="346">
        <v>44686</v>
      </c>
      <c r="C68" s="347"/>
      <c r="D68" s="347" t="s">
        <v>902</v>
      </c>
      <c r="E68" s="348" t="s">
        <v>589</v>
      </c>
      <c r="F68" s="348">
        <v>523.5</v>
      </c>
      <c r="G68" s="348">
        <v>502</v>
      </c>
      <c r="H68" s="343">
        <v>502</v>
      </c>
      <c r="I68" s="343" t="s">
        <v>904</v>
      </c>
      <c r="J68" s="342" t="s">
        <v>909</v>
      </c>
      <c r="K68" s="343">
        <f t="shared" ref="K68" si="63">H68-F68</f>
        <v>-21.5</v>
      </c>
      <c r="L68" s="344">
        <f t="shared" ref="L68" si="64">(H68*N68)*0.07%</f>
        <v>193.27000000000004</v>
      </c>
      <c r="M68" s="345">
        <f t="shared" ref="M68" si="65">(K68*N68)-L68</f>
        <v>-12018.27</v>
      </c>
      <c r="N68" s="343">
        <v>550</v>
      </c>
      <c r="O68" s="358" t="s">
        <v>599</v>
      </c>
      <c r="P68" s="346">
        <v>44687</v>
      </c>
      <c r="Q68" s="249"/>
      <c r="R68" s="253" t="s">
        <v>866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9"/>
      <c r="AG68" s="296"/>
      <c r="AH68" s="249"/>
      <c r="AI68" s="249"/>
      <c r="AJ68" s="299"/>
      <c r="AK68" s="299"/>
      <c r="AL68" s="299"/>
    </row>
    <row r="69" spans="1:38" s="247" customFormat="1" ht="13.15" customHeight="1">
      <c r="A69" s="276">
        <v>6</v>
      </c>
      <c r="B69" s="329">
        <v>44690</v>
      </c>
      <c r="C69" s="413"/>
      <c r="D69" s="413" t="s">
        <v>919</v>
      </c>
      <c r="E69" s="276" t="s">
        <v>589</v>
      </c>
      <c r="F69" s="276">
        <v>255</v>
      </c>
      <c r="G69" s="276">
        <v>248</v>
      </c>
      <c r="H69" s="385">
        <v>261</v>
      </c>
      <c r="I69" s="385" t="s">
        <v>920</v>
      </c>
      <c r="J69" s="384" t="s">
        <v>921</v>
      </c>
      <c r="K69" s="385">
        <f t="shared" ref="K69:K70" si="66">H69-F69</f>
        <v>6</v>
      </c>
      <c r="L69" s="386">
        <f t="shared" ref="L69:L70" si="67">(H69*N69)*0.07%</f>
        <v>310.59000000000003</v>
      </c>
      <c r="M69" s="387">
        <f t="shared" ref="M69:M70" si="68">(K69*N69)-L69</f>
        <v>9889.41</v>
      </c>
      <c r="N69" s="385">
        <v>1700</v>
      </c>
      <c r="O69" s="330" t="s">
        <v>587</v>
      </c>
      <c r="P69" s="417">
        <v>44690</v>
      </c>
      <c r="Q69" s="249"/>
      <c r="R69" s="253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9"/>
      <c r="AG69" s="296"/>
      <c r="AH69" s="249"/>
      <c r="AI69" s="249"/>
      <c r="AJ69" s="299"/>
      <c r="AK69" s="299"/>
      <c r="AL69" s="299"/>
    </row>
    <row r="70" spans="1:38" s="247" customFormat="1" ht="13.15" customHeight="1">
      <c r="A70" s="348">
        <v>7</v>
      </c>
      <c r="B70" s="346">
        <v>44690</v>
      </c>
      <c r="C70" s="347"/>
      <c r="D70" s="347" t="s">
        <v>922</v>
      </c>
      <c r="E70" s="348" t="s">
        <v>589</v>
      </c>
      <c r="F70" s="348">
        <v>2695</v>
      </c>
      <c r="G70" s="348">
        <v>2625</v>
      </c>
      <c r="H70" s="343">
        <v>2625</v>
      </c>
      <c r="I70" s="343" t="s">
        <v>923</v>
      </c>
      <c r="J70" s="342" t="s">
        <v>896</v>
      </c>
      <c r="K70" s="343">
        <f t="shared" si="66"/>
        <v>-70</v>
      </c>
      <c r="L70" s="344">
        <f t="shared" si="67"/>
        <v>321.56250000000006</v>
      </c>
      <c r="M70" s="345">
        <f t="shared" si="68"/>
        <v>-12571.5625</v>
      </c>
      <c r="N70" s="343">
        <v>175</v>
      </c>
      <c r="O70" s="358" t="s">
        <v>599</v>
      </c>
      <c r="P70" s="346">
        <v>44690</v>
      </c>
      <c r="Q70" s="249"/>
      <c r="R70" s="253" t="s">
        <v>866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9"/>
      <c r="AG70" s="296"/>
      <c r="AH70" s="249"/>
      <c r="AI70" s="249"/>
      <c r="AJ70" s="299"/>
      <c r="AK70" s="299"/>
      <c r="AL70" s="299"/>
    </row>
    <row r="71" spans="1:38" s="247" customFormat="1" ht="13.15" customHeight="1">
      <c r="A71" s="276">
        <v>8</v>
      </c>
      <c r="B71" s="329">
        <v>44690</v>
      </c>
      <c r="C71" s="413"/>
      <c r="D71" s="413" t="s">
        <v>927</v>
      </c>
      <c r="E71" s="276" t="s">
        <v>589</v>
      </c>
      <c r="F71" s="276">
        <v>2195</v>
      </c>
      <c r="G71" s="276">
        <v>2145</v>
      </c>
      <c r="H71" s="385">
        <v>2232.5</v>
      </c>
      <c r="I71" s="385" t="s">
        <v>928</v>
      </c>
      <c r="J71" s="384" t="s">
        <v>936</v>
      </c>
      <c r="K71" s="385">
        <f t="shared" ref="K71:K72" si="69">H71-F71</f>
        <v>37.5</v>
      </c>
      <c r="L71" s="386">
        <f t="shared" ref="L71:L72" si="70">(H71*N71)*0.07%</f>
        <v>390.68750000000006</v>
      </c>
      <c r="M71" s="387">
        <f t="shared" ref="M71:M72" si="71">(K71*N71)-L71</f>
        <v>8984.3125</v>
      </c>
      <c r="N71" s="385">
        <v>250</v>
      </c>
      <c r="O71" s="330" t="s">
        <v>587</v>
      </c>
      <c r="P71" s="333">
        <v>44691</v>
      </c>
      <c r="Q71" s="249"/>
      <c r="R71" s="253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9"/>
      <c r="AG71" s="296"/>
      <c r="AH71" s="249"/>
      <c r="AI71" s="249"/>
      <c r="AJ71" s="299"/>
      <c r="AK71" s="299"/>
      <c r="AL71" s="299"/>
    </row>
    <row r="72" spans="1:38" s="247" customFormat="1" ht="13.15" customHeight="1">
      <c r="A72" s="348">
        <v>9</v>
      </c>
      <c r="B72" s="346">
        <v>44690</v>
      </c>
      <c r="C72" s="347"/>
      <c r="D72" s="347" t="s">
        <v>929</v>
      </c>
      <c r="E72" s="348" t="s">
        <v>589</v>
      </c>
      <c r="F72" s="348">
        <v>3435</v>
      </c>
      <c r="G72" s="348">
        <v>3345</v>
      </c>
      <c r="H72" s="343">
        <v>3345</v>
      </c>
      <c r="I72" s="343" t="s">
        <v>930</v>
      </c>
      <c r="J72" s="342" t="s">
        <v>1011</v>
      </c>
      <c r="K72" s="343">
        <f t="shared" si="69"/>
        <v>-90</v>
      </c>
      <c r="L72" s="344">
        <f t="shared" si="70"/>
        <v>351.22500000000002</v>
      </c>
      <c r="M72" s="345">
        <f t="shared" si="71"/>
        <v>-13851.225</v>
      </c>
      <c r="N72" s="343">
        <v>150</v>
      </c>
      <c r="O72" s="358" t="s">
        <v>599</v>
      </c>
      <c r="P72" s="346">
        <v>44700</v>
      </c>
      <c r="Q72" s="249"/>
      <c r="R72" s="253" t="s">
        <v>588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9"/>
      <c r="AG72" s="296"/>
      <c r="AH72" s="249"/>
      <c r="AI72" s="249"/>
      <c r="AJ72" s="299"/>
      <c r="AK72" s="299"/>
      <c r="AL72" s="299"/>
    </row>
    <row r="73" spans="1:38" s="247" customFormat="1" ht="13.15" customHeight="1">
      <c r="A73" s="276">
        <v>10</v>
      </c>
      <c r="B73" s="329">
        <v>44691</v>
      </c>
      <c r="C73" s="413"/>
      <c r="D73" s="413" t="s">
        <v>933</v>
      </c>
      <c r="E73" s="276" t="s">
        <v>589</v>
      </c>
      <c r="F73" s="276">
        <v>2225</v>
      </c>
      <c r="G73" s="276">
        <v>2180</v>
      </c>
      <c r="H73" s="385">
        <v>2260</v>
      </c>
      <c r="I73" s="385" t="s">
        <v>934</v>
      </c>
      <c r="J73" s="384" t="s">
        <v>865</v>
      </c>
      <c r="K73" s="385">
        <f t="shared" ref="K73:K74" si="72">H73-F73</f>
        <v>35</v>
      </c>
      <c r="L73" s="386">
        <f t="shared" ref="L73:L74" si="73">(H73*N73)*0.07%</f>
        <v>593.25000000000011</v>
      </c>
      <c r="M73" s="387">
        <f t="shared" ref="M73:M74" si="74">(K73*N73)-L73</f>
        <v>12531.75</v>
      </c>
      <c r="N73" s="385">
        <v>375</v>
      </c>
      <c r="O73" s="330" t="s">
        <v>587</v>
      </c>
      <c r="P73" s="333">
        <v>44691</v>
      </c>
      <c r="Q73" s="249"/>
      <c r="R73" s="253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9"/>
      <c r="AG73" s="296"/>
      <c r="AH73" s="249"/>
      <c r="AI73" s="249"/>
      <c r="AJ73" s="299"/>
      <c r="AK73" s="299"/>
      <c r="AL73" s="299"/>
    </row>
    <row r="74" spans="1:38" s="247" customFormat="1" ht="13.15" customHeight="1">
      <c r="A74" s="348">
        <v>11</v>
      </c>
      <c r="B74" s="346">
        <v>44691</v>
      </c>
      <c r="C74" s="347"/>
      <c r="D74" s="347" t="s">
        <v>933</v>
      </c>
      <c r="E74" s="348" t="s">
        <v>589</v>
      </c>
      <c r="F74" s="348">
        <v>2225</v>
      </c>
      <c r="G74" s="348">
        <v>2180</v>
      </c>
      <c r="H74" s="343">
        <v>2180</v>
      </c>
      <c r="I74" s="343" t="s">
        <v>934</v>
      </c>
      <c r="J74" s="342" t="s">
        <v>935</v>
      </c>
      <c r="K74" s="343">
        <f t="shared" si="72"/>
        <v>-45</v>
      </c>
      <c r="L74" s="344">
        <f t="shared" si="73"/>
        <v>572.25000000000011</v>
      </c>
      <c r="M74" s="345">
        <f t="shared" si="74"/>
        <v>-17447.25</v>
      </c>
      <c r="N74" s="343">
        <v>375</v>
      </c>
      <c r="O74" s="358" t="s">
        <v>599</v>
      </c>
      <c r="P74" s="346">
        <v>44691</v>
      </c>
      <c r="Q74" s="249"/>
      <c r="R74" s="253" t="s">
        <v>588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9"/>
      <c r="AG74" s="296"/>
      <c r="AH74" s="249"/>
      <c r="AI74" s="249"/>
      <c r="AJ74" s="299"/>
      <c r="AK74" s="299"/>
      <c r="AL74" s="299"/>
    </row>
    <row r="75" spans="1:38" s="247" customFormat="1" ht="13.15" customHeight="1">
      <c r="A75" s="348">
        <v>12</v>
      </c>
      <c r="B75" s="346">
        <v>44691</v>
      </c>
      <c r="C75" s="347"/>
      <c r="D75" s="347" t="s">
        <v>927</v>
      </c>
      <c r="E75" s="348" t="s">
        <v>589</v>
      </c>
      <c r="F75" s="348">
        <v>2195</v>
      </c>
      <c r="G75" s="348">
        <v>2145</v>
      </c>
      <c r="H75" s="343">
        <v>2145</v>
      </c>
      <c r="I75" s="343" t="s">
        <v>928</v>
      </c>
      <c r="J75" s="342" t="s">
        <v>952</v>
      </c>
      <c r="K75" s="343">
        <f t="shared" ref="K75" si="75">H75-F75</f>
        <v>-50</v>
      </c>
      <c r="L75" s="344">
        <f t="shared" ref="L75" si="76">(H75*N75)*0.07%</f>
        <v>375.37500000000006</v>
      </c>
      <c r="M75" s="345">
        <f t="shared" ref="M75" si="77">(K75*N75)-L75</f>
        <v>-12875.375</v>
      </c>
      <c r="N75" s="343">
        <v>250</v>
      </c>
      <c r="O75" s="358" t="s">
        <v>599</v>
      </c>
      <c r="P75" s="346">
        <v>44693</v>
      </c>
      <c r="Q75" s="249"/>
      <c r="R75" s="253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9"/>
      <c r="AG75" s="296"/>
      <c r="AH75" s="249"/>
      <c r="AI75" s="249"/>
      <c r="AJ75" s="299"/>
      <c r="AK75" s="299"/>
      <c r="AL75" s="299"/>
    </row>
    <row r="76" spans="1:38" s="247" customFormat="1" ht="13.15" customHeight="1">
      <c r="A76" s="276">
        <v>13</v>
      </c>
      <c r="B76" s="329">
        <v>44692</v>
      </c>
      <c r="C76" s="413"/>
      <c r="D76" s="413" t="s">
        <v>943</v>
      </c>
      <c r="E76" s="276" t="s">
        <v>589</v>
      </c>
      <c r="F76" s="276">
        <v>16010</v>
      </c>
      <c r="G76" s="276">
        <v>15840</v>
      </c>
      <c r="H76" s="385">
        <v>16110</v>
      </c>
      <c r="I76" s="385" t="s">
        <v>944</v>
      </c>
      <c r="J76" s="384" t="s">
        <v>852</v>
      </c>
      <c r="K76" s="385">
        <f t="shared" ref="K76:K77" si="78">H76-F76</f>
        <v>100</v>
      </c>
      <c r="L76" s="386">
        <f t="shared" ref="L76:L77" si="79">(H76*N76)*0.07%</f>
        <v>563.85000000000014</v>
      </c>
      <c r="M76" s="387">
        <f t="shared" ref="M76:M77" si="80">(K76*N76)-L76</f>
        <v>4436.1499999999996</v>
      </c>
      <c r="N76" s="385">
        <v>50</v>
      </c>
      <c r="O76" s="330" t="s">
        <v>587</v>
      </c>
      <c r="P76" s="333">
        <v>44692</v>
      </c>
      <c r="Q76" s="249"/>
      <c r="R76" s="253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9"/>
      <c r="AG76" s="296"/>
      <c r="AH76" s="249"/>
      <c r="AI76" s="249"/>
      <c r="AJ76" s="299"/>
      <c r="AK76" s="299"/>
      <c r="AL76" s="299"/>
    </row>
    <row r="77" spans="1:38" s="247" customFormat="1" ht="13.15" customHeight="1">
      <c r="A77" s="348">
        <v>14</v>
      </c>
      <c r="B77" s="346">
        <v>44693</v>
      </c>
      <c r="C77" s="347"/>
      <c r="D77" s="347" t="s">
        <v>943</v>
      </c>
      <c r="E77" s="348" t="s">
        <v>589</v>
      </c>
      <c r="F77" s="348">
        <v>15935</v>
      </c>
      <c r="G77" s="348">
        <v>15780</v>
      </c>
      <c r="H77" s="343">
        <v>15780</v>
      </c>
      <c r="I77" s="343" t="s">
        <v>953</v>
      </c>
      <c r="J77" s="342" t="s">
        <v>954</v>
      </c>
      <c r="K77" s="343">
        <f t="shared" si="78"/>
        <v>-155</v>
      </c>
      <c r="L77" s="344">
        <f t="shared" si="79"/>
        <v>552.30000000000007</v>
      </c>
      <c r="M77" s="345">
        <f t="shared" si="80"/>
        <v>-8302.2999999999993</v>
      </c>
      <c r="N77" s="343">
        <v>50</v>
      </c>
      <c r="O77" s="358" t="s">
        <v>599</v>
      </c>
      <c r="P77" s="346">
        <v>44693</v>
      </c>
      <c r="Q77" s="249"/>
      <c r="R77" s="253" t="s">
        <v>588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9"/>
      <c r="AG77" s="296"/>
      <c r="AH77" s="249"/>
      <c r="AI77" s="249"/>
      <c r="AJ77" s="299"/>
      <c r="AK77" s="299"/>
      <c r="AL77" s="299"/>
    </row>
    <row r="78" spans="1:38" s="247" customFormat="1" ht="13.15" customHeight="1">
      <c r="A78" s="276">
        <v>15</v>
      </c>
      <c r="B78" s="329">
        <v>44693</v>
      </c>
      <c r="C78" s="413"/>
      <c r="D78" s="413" t="s">
        <v>955</v>
      </c>
      <c r="E78" s="276" t="s">
        <v>589</v>
      </c>
      <c r="F78" s="276">
        <v>462.5</v>
      </c>
      <c r="G78" s="276">
        <v>454</v>
      </c>
      <c r="H78" s="385">
        <v>468.5</v>
      </c>
      <c r="I78" s="385" t="s">
        <v>956</v>
      </c>
      <c r="J78" s="384" t="s">
        <v>921</v>
      </c>
      <c r="K78" s="385">
        <f t="shared" ref="K78:K79" si="81">H78-F78</f>
        <v>6</v>
      </c>
      <c r="L78" s="386">
        <f t="shared" ref="L78:L79" si="82">(H78*N78)*0.07%</f>
        <v>491.92500000000007</v>
      </c>
      <c r="M78" s="387">
        <f t="shared" ref="M78:M79" si="83">(K78*N78)-L78</f>
        <v>8508.0750000000007</v>
      </c>
      <c r="N78" s="385">
        <v>1500</v>
      </c>
      <c r="O78" s="330" t="s">
        <v>587</v>
      </c>
      <c r="P78" s="333">
        <v>44694</v>
      </c>
      <c r="Q78" s="249"/>
      <c r="R78" s="253" t="s">
        <v>588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9"/>
      <c r="AG78" s="296"/>
      <c r="AH78" s="249"/>
      <c r="AI78" s="249"/>
      <c r="AJ78" s="299"/>
      <c r="AK78" s="299"/>
      <c r="AL78" s="299"/>
    </row>
    <row r="79" spans="1:38" s="247" customFormat="1" ht="13.15" customHeight="1">
      <c r="A79" s="276">
        <v>16</v>
      </c>
      <c r="B79" s="329">
        <v>44693</v>
      </c>
      <c r="C79" s="413"/>
      <c r="D79" s="413" t="s">
        <v>960</v>
      </c>
      <c r="E79" s="276" t="s">
        <v>589</v>
      </c>
      <c r="F79" s="276">
        <v>1515</v>
      </c>
      <c r="G79" s="276">
        <v>1475</v>
      </c>
      <c r="H79" s="385">
        <v>1544</v>
      </c>
      <c r="I79" s="385" t="s">
        <v>957</v>
      </c>
      <c r="J79" s="384" t="s">
        <v>1005</v>
      </c>
      <c r="K79" s="385">
        <f t="shared" si="81"/>
        <v>29</v>
      </c>
      <c r="L79" s="386">
        <f t="shared" si="82"/>
        <v>324.24000000000007</v>
      </c>
      <c r="M79" s="387">
        <f t="shared" si="83"/>
        <v>8375.76</v>
      </c>
      <c r="N79" s="385">
        <v>300</v>
      </c>
      <c r="O79" s="330" t="s">
        <v>587</v>
      </c>
      <c r="P79" s="333">
        <v>44699</v>
      </c>
      <c r="Q79" s="249"/>
      <c r="R79" s="253" t="s">
        <v>588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9"/>
      <c r="AG79" s="296"/>
      <c r="AH79" s="249"/>
      <c r="AI79" s="249"/>
      <c r="AJ79" s="299"/>
      <c r="AK79" s="299"/>
      <c r="AL79" s="299"/>
    </row>
    <row r="80" spans="1:38" s="247" customFormat="1" ht="13.15" customHeight="1">
      <c r="A80" s="276">
        <v>17</v>
      </c>
      <c r="B80" s="329">
        <v>44694</v>
      </c>
      <c r="C80" s="413"/>
      <c r="D80" s="413" t="s">
        <v>919</v>
      </c>
      <c r="E80" s="276" t="s">
        <v>589</v>
      </c>
      <c r="F80" s="276">
        <v>257</v>
      </c>
      <c r="G80" s="276">
        <v>249</v>
      </c>
      <c r="H80" s="385">
        <v>262.5</v>
      </c>
      <c r="I80" s="385" t="s">
        <v>962</v>
      </c>
      <c r="J80" s="384" t="s">
        <v>990</v>
      </c>
      <c r="K80" s="385">
        <f t="shared" ref="K80" si="84">H80-F80</f>
        <v>5.5</v>
      </c>
      <c r="L80" s="386">
        <f t="shared" ref="L80" si="85">(H80*N80)*0.07%</f>
        <v>312.37500000000006</v>
      </c>
      <c r="M80" s="387">
        <f t="shared" ref="M80" si="86">(K80*N80)-L80</f>
        <v>9037.625</v>
      </c>
      <c r="N80" s="385">
        <v>1700</v>
      </c>
      <c r="O80" s="330" t="s">
        <v>587</v>
      </c>
      <c r="P80" s="333">
        <v>44698</v>
      </c>
      <c r="Q80" s="249"/>
      <c r="R80" s="253" t="s">
        <v>866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9"/>
      <c r="AG80" s="296"/>
      <c r="AH80" s="249"/>
      <c r="AI80" s="249"/>
      <c r="AJ80" s="299"/>
      <c r="AK80" s="299"/>
      <c r="AL80" s="299"/>
    </row>
    <row r="81" spans="1:38" s="247" customFormat="1" ht="13.15" customHeight="1">
      <c r="A81" s="276">
        <v>18</v>
      </c>
      <c r="B81" s="329">
        <v>44694</v>
      </c>
      <c r="C81" s="413"/>
      <c r="D81" s="413" t="s">
        <v>927</v>
      </c>
      <c r="E81" s="276" t="s">
        <v>589</v>
      </c>
      <c r="F81" s="276">
        <v>2125</v>
      </c>
      <c r="G81" s="276">
        <v>2080</v>
      </c>
      <c r="H81" s="385">
        <v>2162</v>
      </c>
      <c r="I81" s="385" t="s">
        <v>966</v>
      </c>
      <c r="J81" s="384" t="s">
        <v>967</v>
      </c>
      <c r="K81" s="385">
        <f t="shared" ref="K81" si="87">H81-F81</f>
        <v>37</v>
      </c>
      <c r="L81" s="386">
        <f t="shared" ref="L81" si="88">(H81*N81)*0.07%</f>
        <v>378.35000000000008</v>
      </c>
      <c r="M81" s="387">
        <f t="shared" ref="M81" si="89">(K81*N81)-L81</f>
        <v>8871.65</v>
      </c>
      <c r="N81" s="385">
        <v>250</v>
      </c>
      <c r="O81" s="330" t="s">
        <v>587</v>
      </c>
      <c r="P81" s="333">
        <v>44694</v>
      </c>
      <c r="Q81" s="249"/>
      <c r="R81" s="253" t="s">
        <v>588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9"/>
      <c r="AG81" s="296"/>
      <c r="AH81" s="249"/>
      <c r="AI81" s="249"/>
      <c r="AJ81" s="299"/>
      <c r="AK81" s="299"/>
      <c r="AL81" s="299"/>
    </row>
    <row r="82" spans="1:38" s="247" customFormat="1" ht="13.15" customHeight="1">
      <c r="A82" s="276">
        <v>19</v>
      </c>
      <c r="B82" s="329">
        <v>44697</v>
      </c>
      <c r="C82" s="413"/>
      <c r="D82" s="413" t="s">
        <v>927</v>
      </c>
      <c r="E82" s="276" t="s">
        <v>589</v>
      </c>
      <c r="F82" s="276">
        <v>2115</v>
      </c>
      <c r="G82" s="276">
        <v>2070</v>
      </c>
      <c r="H82" s="385">
        <v>2148.5</v>
      </c>
      <c r="I82" s="385" t="s">
        <v>966</v>
      </c>
      <c r="J82" s="384" t="s">
        <v>991</v>
      </c>
      <c r="K82" s="385">
        <f t="shared" ref="K82" si="90">H82-F82</f>
        <v>33.5</v>
      </c>
      <c r="L82" s="386">
        <f t="shared" ref="L82" si="91">(H82*N82)*0.07%</f>
        <v>375.98750000000007</v>
      </c>
      <c r="M82" s="387">
        <f t="shared" ref="M82" si="92">(K82*N82)-L82</f>
        <v>7999.0124999999998</v>
      </c>
      <c r="N82" s="385">
        <v>250</v>
      </c>
      <c r="O82" s="330" t="s">
        <v>587</v>
      </c>
      <c r="P82" s="333">
        <v>44698</v>
      </c>
      <c r="Q82" s="249"/>
      <c r="R82" s="253" t="s">
        <v>588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9"/>
      <c r="AG82" s="296"/>
      <c r="AH82" s="249"/>
      <c r="AI82" s="249"/>
      <c r="AJ82" s="299"/>
      <c r="AK82" s="299"/>
      <c r="AL82" s="299"/>
    </row>
    <row r="83" spans="1:38" s="247" customFormat="1" ht="13.15" customHeight="1">
      <c r="A83" s="276">
        <v>20</v>
      </c>
      <c r="B83" s="329">
        <v>44697</v>
      </c>
      <c r="C83" s="434"/>
      <c r="D83" s="413" t="s">
        <v>970</v>
      </c>
      <c r="E83" s="276" t="s">
        <v>589</v>
      </c>
      <c r="F83" s="276">
        <v>1120</v>
      </c>
      <c r="G83" s="276">
        <v>1090</v>
      </c>
      <c r="H83" s="385">
        <v>1140</v>
      </c>
      <c r="I83" s="385" t="s">
        <v>971</v>
      </c>
      <c r="J83" s="384" t="s">
        <v>951</v>
      </c>
      <c r="K83" s="385">
        <f t="shared" ref="K83" si="93">H83-F83</f>
        <v>20</v>
      </c>
      <c r="L83" s="386">
        <f t="shared" ref="L83" si="94">(H83*N83)*0.07%</f>
        <v>339.15000000000003</v>
      </c>
      <c r="M83" s="387">
        <f t="shared" ref="M83" si="95">(K83*N83)-L83</f>
        <v>8160.85</v>
      </c>
      <c r="N83" s="385">
        <v>425</v>
      </c>
      <c r="O83" s="330" t="s">
        <v>587</v>
      </c>
      <c r="P83" s="333">
        <v>44698</v>
      </c>
      <c r="Q83" s="249"/>
      <c r="R83" s="253" t="s">
        <v>588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9"/>
      <c r="AG83" s="296"/>
      <c r="AH83" s="249"/>
      <c r="AI83" s="249"/>
      <c r="AJ83" s="299"/>
      <c r="AK83" s="299"/>
      <c r="AL83" s="299"/>
    </row>
    <row r="84" spans="1:38" s="247" customFormat="1" ht="13.15" customHeight="1">
      <c r="A84" s="276">
        <v>21</v>
      </c>
      <c r="B84" s="329">
        <v>44697</v>
      </c>
      <c r="C84" s="434"/>
      <c r="D84" s="413" t="s">
        <v>879</v>
      </c>
      <c r="E84" s="276" t="s">
        <v>589</v>
      </c>
      <c r="F84" s="276">
        <v>1592</v>
      </c>
      <c r="G84" s="276">
        <v>1560</v>
      </c>
      <c r="H84" s="385">
        <v>1616.5</v>
      </c>
      <c r="I84" s="385" t="s">
        <v>972</v>
      </c>
      <c r="J84" s="384" t="s">
        <v>1028</v>
      </c>
      <c r="K84" s="385">
        <f t="shared" ref="K84" si="96">H84-F84</f>
        <v>24.5</v>
      </c>
      <c r="L84" s="386">
        <f t="shared" ref="L84" si="97">(H84*N84)*0.07%</f>
        <v>396.04250000000008</v>
      </c>
      <c r="M84" s="387">
        <f t="shared" ref="M84" si="98">(K84*N84)-L84</f>
        <v>8178.9574999999995</v>
      </c>
      <c r="N84" s="385">
        <v>350</v>
      </c>
      <c r="O84" s="330" t="s">
        <v>587</v>
      </c>
      <c r="P84" s="333">
        <v>44698</v>
      </c>
      <c r="Q84" s="249"/>
      <c r="R84" s="253" t="s">
        <v>866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9"/>
      <c r="AG84" s="296"/>
      <c r="AH84" s="249"/>
      <c r="AI84" s="249"/>
      <c r="AJ84" s="299"/>
      <c r="AK84" s="299"/>
      <c r="AL84" s="299"/>
    </row>
    <row r="85" spans="1:38" s="247" customFormat="1" ht="13.15" customHeight="1">
      <c r="A85" s="276">
        <v>22</v>
      </c>
      <c r="B85" s="329">
        <v>44697</v>
      </c>
      <c r="C85" s="434"/>
      <c r="D85" s="413" t="s">
        <v>977</v>
      </c>
      <c r="E85" s="276" t="s">
        <v>589</v>
      </c>
      <c r="F85" s="276">
        <v>608.5</v>
      </c>
      <c r="G85" s="276">
        <v>598</v>
      </c>
      <c r="H85" s="385">
        <v>616</v>
      </c>
      <c r="I85" s="385">
        <v>630</v>
      </c>
      <c r="J85" s="384" t="s">
        <v>992</v>
      </c>
      <c r="K85" s="385">
        <f t="shared" ref="K85:K90" si="99">H85-F85</f>
        <v>7.5</v>
      </c>
      <c r="L85" s="386">
        <f t="shared" ref="L85:L90" si="100">(H85*N85)*0.07%</f>
        <v>582.12000000000012</v>
      </c>
      <c r="M85" s="387">
        <f t="shared" ref="M85:M90" si="101">(K85*N85)-L85</f>
        <v>9542.8799999999992</v>
      </c>
      <c r="N85" s="385">
        <v>1350</v>
      </c>
      <c r="O85" s="330" t="s">
        <v>587</v>
      </c>
      <c r="P85" s="333">
        <v>44698</v>
      </c>
      <c r="Q85" s="249"/>
      <c r="R85" s="253" t="s">
        <v>866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9"/>
      <c r="AG85" s="296"/>
      <c r="AH85" s="249"/>
      <c r="AI85" s="249"/>
      <c r="AJ85" s="299"/>
      <c r="AK85" s="299"/>
      <c r="AL85" s="299"/>
    </row>
    <row r="86" spans="1:38" s="247" customFormat="1" ht="13.15" customHeight="1">
      <c r="A86" s="276">
        <v>23</v>
      </c>
      <c r="B86" s="329">
        <v>44697</v>
      </c>
      <c r="C86" s="434"/>
      <c r="D86" s="413" t="s">
        <v>984</v>
      </c>
      <c r="E86" s="276" t="s">
        <v>589</v>
      </c>
      <c r="F86" s="276">
        <v>1311</v>
      </c>
      <c r="G86" s="276">
        <v>1288</v>
      </c>
      <c r="H86" s="385">
        <v>1328</v>
      </c>
      <c r="I86" s="385" t="s">
        <v>985</v>
      </c>
      <c r="J86" s="384" t="s">
        <v>1006</v>
      </c>
      <c r="K86" s="385">
        <f t="shared" si="99"/>
        <v>17</v>
      </c>
      <c r="L86" s="386">
        <f t="shared" si="100"/>
        <v>511.28000000000009</v>
      </c>
      <c r="M86" s="387">
        <f t="shared" si="101"/>
        <v>8838.7199999999993</v>
      </c>
      <c r="N86" s="385">
        <v>550</v>
      </c>
      <c r="O86" s="330" t="s">
        <v>587</v>
      </c>
      <c r="P86" s="333">
        <v>44699</v>
      </c>
      <c r="Q86" s="249"/>
      <c r="R86" s="253" t="s">
        <v>588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9"/>
      <c r="AG86" s="296"/>
      <c r="AH86" s="249"/>
      <c r="AI86" s="249"/>
      <c r="AJ86" s="299"/>
      <c r="AK86" s="299"/>
      <c r="AL86" s="299"/>
    </row>
    <row r="87" spans="1:38" s="247" customFormat="1" ht="13.15" customHeight="1">
      <c r="A87" s="348">
        <v>24</v>
      </c>
      <c r="B87" s="346">
        <v>44700</v>
      </c>
      <c r="C87" s="347"/>
      <c r="D87" s="347" t="s">
        <v>943</v>
      </c>
      <c r="E87" s="348" t="s">
        <v>589</v>
      </c>
      <c r="F87" s="348">
        <v>15910</v>
      </c>
      <c r="G87" s="348">
        <v>15750</v>
      </c>
      <c r="H87" s="343">
        <v>15755</v>
      </c>
      <c r="I87" s="343" t="s">
        <v>953</v>
      </c>
      <c r="J87" s="342" t="s">
        <v>954</v>
      </c>
      <c r="K87" s="343">
        <f t="shared" si="99"/>
        <v>-155</v>
      </c>
      <c r="L87" s="344">
        <f t="shared" si="100"/>
        <v>551.42500000000007</v>
      </c>
      <c r="M87" s="345">
        <f t="shared" si="101"/>
        <v>-8301.4249999999993</v>
      </c>
      <c r="N87" s="343">
        <v>50</v>
      </c>
      <c r="O87" s="358" t="s">
        <v>599</v>
      </c>
      <c r="P87" s="346">
        <v>44700</v>
      </c>
      <c r="Q87" s="249"/>
      <c r="R87" s="253" t="s">
        <v>588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9"/>
      <c r="AG87" s="296"/>
      <c r="AH87" s="249"/>
      <c r="AI87" s="249"/>
      <c r="AJ87" s="299"/>
      <c r="AK87" s="299"/>
      <c r="AL87" s="299"/>
    </row>
    <row r="88" spans="1:38" s="247" customFormat="1" ht="13.15" customHeight="1">
      <c r="A88" s="276">
        <v>25</v>
      </c>
      <c r="B88" s="329">
        <v>44701</v>
      </c>
      <c r="C88" s="434"/>
      <c r="D88" s="413" t="s">
        <v>927</v>
      </c>
      <c r="E88" s="276" t="s">
        <v>589</v>
      </c>
      <c r="F88" s="276">
        <v>2110</v>
      </c>
      <c r="G88" s="276">
        <v>2065</v>
      </c>
      <c r="H88" s="385">
        <v>2150</v>
      </c>
      <c r="I88" s="385" t="s">
        <v>966</v>
      </c>
      <c r="J88" s="384" t="s">
        <v>631</v>
      </c>
      <c r="K88" s="385">
        <f t="shared" si="99"/>
        <v>40</v>
      </c>
      <c r="L88" s="386">
        <f t="shared" si="100"/>
        <v>376.25000000000006</v>
      </c>
      <c r="M88" s="387">
        <f t="shared" si="101"/>
        <v>9623.75</v>
      </c>
      <c r="N88" s="385">
        <v>250</v>
      </c>
      <c r="O88" s="330" t="s">
        <v>587</v>
      </c>
      <c r="P88" s="333">
        <v>44704</v>
      </c>
      <c r="Q88" s="249"/>
      <c r="R88" s="253" t="s">
        <v>866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9"/>
      <c r="AG88" s="296"/>
      <c r="AH88" s="249"/>
      <c r="AI88" s="249"/>
      <c r="AJ88" s="299"/>
      <c r="AK88" s="299"/>
      <c r="AL88" s="299"/>
    </row>
    <row r="89" spans="1:38" s="247" customFormat="1" ht="13.15" customHeight="1">
      <c r="A89" s="276">
        <v>26</v>
      </c>
      <c r="B89" s="329">
        <v>44701</v>
      </c>
      <c r="C89" s="434"/>
      <c r="D89" s="413" t="s">
        <v>1021</v>
      </c>
      <c r="E89" s="276" t="s">
        <v>589</v>
      </c>
      <c r="F89" s="276">
        <v>1591</v>
      </c>
      <c r="G89" s="276">
        <v>1559</v>
      </c>
      <c r="H89" s="385">
        <v>1617</v>
      </c>
      <c r="I89" s="385" t="s">
        <v>972</v>
      </c>
      <c r="J89" s="384" t="s">
        <v>1035</v>
      </c>
      <c r="K89" s="385">
        <f t="shared" si="99"/>
        <v>26</v>
      </c>
      <c r="L89" s="386">
        <f t="shared" si="100"/>
        <v>396.16500000000008</v>
      </c>
      <c r="M89" s="387">
        <f t="shared" si="101"/>
        <v>8703.8349999999991</v>
      </c>
      <c r="N89" s="385">
        <v>350</v>
      </c>
      <c r="O89" s="330" t="s">
        <v>587</v>
      </c>
      <c r="P89" s="333">
        <v>44704</v>
      </c>
      <c r="Q89" s="249"/>
      <c r="R89" s="253" t="s">
        <v>866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9"/>
      <c r="AG89" s="296"/>
      <c r="AH89" s="249"/>
      <c r="AI89" s="249"/>
      <c r="AJ89" s="299"/>
      <c r="AK89" s="299"/>
      <c r="AL89" s="299"/>
    </row>
    <row r="90" spans="1:38" s="247" customFormat="1" ht="13.15" customHeight="1">
      <c r="A90" s="276">
        <v>27</v>
      </c>
      <c r="B90" s="329">
        <v>44701</v>
      </c>
      <c r="C90" s="434"/>
      <c r="D90" s="413" t="s">
        <v>1022</v>
      </c>
      <c r="E90" s="276" t="s">
        <v>589</v>
      </c>
      <c r="F90" s="276">
        <v>1324</v>
      </c>
      <c r="G90" s="276">
        <v>1299</v>
      </c>
      <c r="H90" s="385">
        <v>1334</v>
      </c>
      <c r="I90" s="385" t="s">
        <v>1023</v>
      </c>
      <c r="J90" s="384" t="s">
        <v>1058</v>
      </c>
      <c r="K90" s="385">
        <f t="shared" si="99"/>
        <v>10</v>
      </c>
      <c r="L90" s="386">
        <f t="shared" si="100"/>
        <v>513.59</v>
      </c>
      <c r="M90" s="387">
        <f t="shared" si="101"/>
        <v>4986.41</v>
      </c>
      <c r="N90" s="385">
        <v>550</v>
      </c>
      <c r="O90" s="330" t="s">
        <v>587</v>
      </c>
      <c r="P90" s="333">
        <v>44706</v>
      </c>
      <c r="Q90" s="249"/>
      <c r="R90" s="253" t="s">
        <v>588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9"/>
      <c r="AG90" s="296"/>
      <c r="AH90" s="249"/>
      <c r="AI90" s="249"/>
      <c r="AJ90" s="299"/>
      <c r="AK90" s="299"/>
      <c r="AL90" s="299"/>
    </row>
    <row r="91" spans="1:38" s="247" customFormat="1" ht="13.15" customHeight="1">
      <c r="A91" s="276">
        <v>28</v>
      </c>
      <c r="B91" s="329">
        <v>44701</v>
      </c>
      <c r="C91" s="434"/>
      <c r="D91" s="413" t="s">
        <v>1024</v>
      </c>
      <c r="E91" s="276" t="s">
        <v>589</v>
      </c>
      <c r="F91" s="276">
        <v>1444</v>
      </c>
      <c r="G91" s="276">
        <v>1398</v>
      </c>
      <c r="H91" s="385">
        <v>1471</v>
      </c>
      <c r="I91" s="385" t="s">
        <v>1025</v>
      </c>
      <c r="J91" s="384" t="s">
        <v>1037</v>
      </c>
      <c r="K91" s="385">
        <f t="shared" ref="K91" si="102">H91-F91</f>
        <v>27</v>
      </c>
      <c r="L91" s="386">
        <f t="shared" ref="L91" si="103">(H91*N91)*0.07%</f>
        <v>308.91000000000003</v>
      </c>
      <c r="M91" s="387">
        <f t="shared" ref="M91" si="104">(K91*N91)-L91</f>
        <v>7791.09</v>
      </c>
      <c r="N91" s="385">
        <v>300</v>
      </c>
      <c r="O91" s="330" t="s">
        <v>587</v>
      </c>
      <c r="P91" s="333">
        <v>44704</v>
      </c>
      <c r="Q91" s="249"/>
      <c r="R91" s="253" t="s">
        <v>588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9"/>
      <c r="AG91" s="296"/>
      <c r="AH91" s="249"/>
      <c r="AI91" s="249"/>
      <c r="AJ91" s="299"/>
      <c r="AK91" s="299"/>
      <c r="AL91" s="299"/>
    </row>
    <row r="92" spans="1:38" s="247" customFormat="1" ht="13.15" customHeight="1">
      <c r="A92" s="276">
        <v>29</v>
      </c>
      <c r="B92" s="329">
        <v>44704</v>
      </c>
      <c r="C92" s="434"/>
      <c r="D92" s="413" t="s">
        <v>1033</v>
      </c>
      <c r="E92" s="276" t="s">
        <v>589</v>
      </c>
      <c r="F92" s="276">
        <v>933</v>
      </c>
      <c r="G92" s="276">
        <v>915</v>
      </c>
      <c r="H92" s="385">
        <v>945</v>
      </c>
      <c r="I92" s="385" t="s">
        <v>1034</v>
      </c>
      <c r="J92" s="384" t="s">
        <v>1036</v>
      </c>
      <c r="K92" s="385">
        <f t="shared" ref="K92" si="105">H92-F92</f>
        <v>12</v>
      </c>
      <c r="L92" s="386">
        <f t="shared" ref="L92" si="106">(H92*N92)*0.07%</f>
        <v>463.05000000000007</v>
      </c>
      <c r="M92" s="387">
        <f t="shared" ref="M92" si="107">(K92*N92)-L92</f>
        <v>7936.95</v>
      </c>
      <c r="N92" s="385">
        <v>700</v>
      </c>
      <c r="O92" s="330" t="s">
        <v>587</v>
      </c>
      <c r="P92" s="333">
        <v>44704</v>
      </c>
      <c r="Q92" s="249"/>
      <c r="R92" s="253" t="s">
        <v>866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9"/>
      <c r="AG92" s="296"/>
      <c r="AH92" s="249"/>
      <c r="AI92" s="249"/>
      <c r="AJ92" s="299"/>
      <c r="AK92" s="299"/>
      <c r="AL92" s="299"/>
    </row>
    <row r="93" spans="1:38" s="247" customFormat="1" ht="13.15" customHeight="1">
      <c r="A93" s="276">
        <v>30</v>
      </c>
      <c r="B93" s="329">
        <v>44704</v>
      </c>
      <c r="C93" s="434"/>
      <c r="D93" s="413" t="s">
        <v>1039</v>
      </c>
      <c r="E93" s="276" t="s">
        <v>589</v>
      </c>
      <c r="F93" s="276">
        <v>264.5</v>
      </c>
      <c r="G93" s="276">
        <v>256</v>
      </c>
      <c r="H93" s="385">
        <v>269.5</v>
      </c>
      <c r="I93" s="385" t="s">
        <v>1040</v>
      </c>
      <c r="J93" s="384" t="s">
        <v>1049</v>
      </c>
      <c r="K93" s="385">
        <f t="shared" ref="K93:K94" si="108">H93-F93</f>
        <v>5</v>
      </c>
      <c r="L93" s="386">
        <f t="shared" ref="L93:L94" si="109">(H93*N93)*0.07%</f>
        <v>320.70500000000004</v>
      </c>
      <c r="M93" s="387">
        <f t="shared" ref="M93:M94" si="110">(K93*N93)-L93</f>
        <v>8179.2950000000001</v>
      </c>
      <c r="N93" s="385">
        <v>1700</v>
      </c>
      <c r="O93" s="330" t="s">
        <v>587</v>
      </c>
      <c r="P93" s="333">
        <v>44704</v>
      </c>
      <c r="Q93" s="249"/>
      <c r="R93" s="253" t="s">
        <v>866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9"/>
      <c r="AG93" s="296"/>
      <c r="AH93" s="249"/>
      <c r="AI93" s="249"/>
      <c r="AJ93" s="299"/>
      <c r="AK93" s="299"/>
      <c r="AL93" s="299"/>
    </row>
    <row r="94" spans="1:38" s="247" customFormat="1" ht="13.15" customHeight="1">
      <c r="A94" s="276">
        <v>31</v>
      </c>
      <c r="B94" s="329">
        <v>44704</v>
      </c>
      <c r="C94" s="434"/>
      <c r="D94" s="413" t="s">
        <v>1041</v>
      </c>
      <c r="E94" s="276" t="s">
        <v>589</v>
      </c>
      <c r="F94" s="276">
        <v>1589</v>
      </c>
      <c r="G94" s="276">
        <v>1555</v>
      </c>
      <c r="H94" s="385">
        <v>1591</v>
      </c>
      <c r="I94" s="385" t="s">
        <v>972</v>
      </c>
      <c r="J94" s="384" t="s">
        <v>1080</v>
      </c>
      <c r="K94" s="385">
        <f t="shared" si="108"/>
        <v>2</v>
      </c>
      <c r="L94" s="386">
        <f t="shared" si="109"/>
        <v>389.79500000000007</v>
      </c>
      <c r="M94" s="387">
        <f t="shared" si="110"/>
        <v>310.20499999999993</v>
      </c>
      <c r="N94" s="385">
        <v>350</v>
      </c>
      <c r="O94" s="330" t="s">
        <v>587</v>
      </c>
      <c r="P94" s="333">
        <v>44707</v>
      </c>
      <c r="Q94" s="249"/>
      <c r="R94" s="253" t="s">
        <v>866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9"/>
      <c r="AG94" s="296"/>
      <c r="AH94" s="249"/>
      <c r="AI94" s="249"/>
      <c r="AJ94" s="299"/>
      <c r="AK94" s="299"/>
      <c r="AL94" s="299"/>
    </row>
    <row r="95" spans="1:38" s="247" customFormat="1" ht="13.15" customHeight="1">
      <c r="A95" s="348">
        <v>32</v>
      </c>
      <c r="B95" s="346">
        <v>44705</v>
      </c>
      <c r="C95" s="454"/>
      <c r="D95" s="347" t="s">
        <v>1050</v>
      </c>
      <c r="E95" s="348" t="s">
        <v>589</v>
      </c>
      <c r="F95" s="348">
        <v>998</v>
      </c>
      <c r="G95" s="348">
        <v>979</v>
      </c>
      <c r="H95" s="343">
        <v>979</v>
      </c>
      <c r="I95" s="343" t="s">
        <v>1051</v>
      </c>
      <c r="J95" s="342" t="s">
        <v>1061</v>
      </c>
      <c r="K95" s="343">
        <f t="shared" ref="K95:K96" si="111">H95-F95</f>
        <v>-19</v>
      </c>
      <c r="L95" s="344">
        <f t="shared" ref="L95:L96" si="112">(H95*N95)*0.07%</f>
        <v>479.71000000000009</v>
      </c>
      <c r="M95" s="345">
        <f t="shared" ref="M95:M96" si="113">(K95*N95)-L95</f>
        <v>-13779.710000000001</v>
      </c>
      <c r="N95" s="343">
        <v>700</v>
      </c>
      <c r="O95" s="358" t="s">
        <v>599</v>
      </c>
      <c r="P95" s="346">
        <v>44706</v>
      </c>
      <c r="Q95" s="249"/>
      <c r="R95" s="253" t="s">
        <v>588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9"/>
      <c r="AG95" s="296"/>
      <c r="AH95" s="249"/>
      <c r="AI95" s="249"/>
      <c r="AJ95" s="299"/>
      <c r="AK95" s="299"/>
      <c r="AL95" s="299"/>
    </row>
    <row r="96" spans="1:38" s="247" customFormat="1" ht="13.15" customHeight="1">
      <c r="A96" s="276">
        <v>33</v>
      </c>
      <c r="B96" s="329">
        <v>44706</v>
      </c>
      <c r="C96" s="434"/>
      <c r="D96" s="413" t="s">
        <v>1065</v>
      </c>
      <c r="E96" s="276" t="s">
        <v>589</v>
      </c>
      <c r="F96" s="276">
        <v>16050</v>
      </c>
      <c r="G96" s="276">
        <v>15900</v>
      </c>
      <c r="H96" s="385">
        <v>16115</v>
      </c>
      <c r="I96" s="385" t="s">
        <v>944</v>
      </c>
      <c r="J96" s="384" t="s">
        <v>1048</v>
      </c>
      <c r="K96" s="385">
        <f t="shared" si="111"/>
        <v>65</v>
      </c>
      <c r="L96" s="386">
        <f t="shared" si="112"/>
        <v>564.02500000000009</v>
      </c>
      <c r="M96" s="387">
        <f t="shared" si="113"/>
        <v>2685.9749999999999</v>
      </c>
      <c r="N96" s="385">
        <v>50</v>
      </c>
      <c r="O96" s="330" t="s">
        <v>587</v>
      </c>
      <c r="P96" s="333">
        <v>44707</v>
      </c>
      <c r="Q96" s="249"/>
      <c r="R96" s="253" t="s">
        <v>588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9"/>
      <c r="AG96" s="296"/>
      <c r="AH96" s="249"/>
      <c r="AI96" s="249"/>
      <c r="AJ96" s="299"/>
      <c r="AK96" s="299"/>
      <c r="AL96" s="299"/>
    </row>
    <row r="97" spans="1:38" s="247" customFormat="1" ht="13.15" customHeight="1">
      <c r="A97" s="251">
        <v>34</v>
      </c>
      <c r="B97" s="248">
        <v>44706</v>
      </c>
      <c r="C97" s="257"/>
      <c r="D97" s="313" t="s">
        <v>1081</v>
      </c>
      <c r="E97" s="251" t="s">
        <v>589</v>
      </c>
      <c r="F97" s="251" t="s">
        <v>1082</v>
      </c>
      <c r="G97" s="251">
        <v>254</v>
      </c>
      <c r="H97" s="252"/>
      <c r="I97" s="252" t="s">
        <v>962</v>
      </c>
      <c r="J97" s="287" t="s">
        <v>590</v>
      </c>
      <c r="K97" s="313"/>
      <c r="L97" s="251"/>
      <c r="M97" s="251"/>
      <c r="N97" s="251"/>
      <c r="O97" s="252"/>
      <c r="P97" s="252"/>
      <c r="Q97" s="249"/>
      <c r="R97" s="253" t="s">
        <v>866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99"/>
      <c r="AG97" s="296"/>
      <c r="AH97" s="249"/>
      <c r="AI97" s="249"/>
      <c r="AJ97" s="299"/>
      <c r="AK97" s="299"/>
      <c r="AL97" s="299"/>
    </row>
    <row r="98" spans="1:38" s="247" customFormat="1" ht="13.15" customHeight="1">
      <c r="A98" s="251">
        <v>35</v>
      </c>
      <c r="B98" s="248">
        <v>44707</v>
      </c>
      <c r="C98" s="257"/>
      <c r="D98" s="313" t="s">
        <v>1083</v>
      </c>
      <c r="E98" s="251" t="s">
        <v>589</v>
      </c>
      <c r="F98" s="251" t="s">
        <v>1084</v>
      </c>
      <c r="G98" s="251">
        <v>2220</v>
      </c>
      <c r="H98" s="252"/>
      <c r="I98" s="252" t="s">
        <v>1085</v>
      </c>
      <c r="J98" s="287" t="s">
        <v>590</v>
      </c>
      <c r="K98" s="313"/>
      <c r="L98" s="251"/>
      <c r="M98" s="251"/>
      <c r="N98" s="251"/>
      <c r="O98" s="252"/>
      <c r="P98" s="252"/>
      <c r="Q98" s="249"/>
      <c r="R98" s="253" t="s">
        <v>588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99"/>
      <c r="AG98" s="296"/>
      <c r="AH98" s="249"/>
      <c r="AI98" s="249"/>
      <c r="AJ98" s="299"/>
      <c r="AK98" s="299"/>
      <c r="AL98" s="299"/>
    </row>
    <row r="99" spans="1:38" s="247" customFormat="1" ht="13.15" customHeight="1">
      <c r="A99" s="251"/>
      <c r="B99" s="248"/>
      <c r="C99" s="257"/>
      <c r="D99" s="313"/>
      <c r="E99" s="251"/>
      <c r="F99" s="251"/>
      <c r="G99" s="251"/>
      <c r="H99" s="252"/>
      <c r="I99" s="252"/>
      <c r="J99" s="287"/>
      <c r="K99" s="313"/>
      <c r="L99" s="251"/>
      <c r="M99" s="251"/>
      <c r="N99" s="251"/>
      <c r="O99" s="252"/>
      <c r="P99" s="252"/>
      <c r="Q99" s="249"/>
      <c r="R99" s="253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99"/>
      <c r="AG99" s="296"/>
      <c r="AH99" s="249"/>
      <c r="AI99" s="249"/>
      <c r="AJ99" s="299"/>
      <c r="AK99" s="299"/>
      <c r="AL99" s="299"/>
    </row>
    <row r="100" spans="1:38" s="247" customFormat="1" ht="13.15" customHeight="1">
      <c r="A100" s="251"/>
      <c r="B100" s="248"/>
      <c r="C100" s="257"/>
      <c r="D100" s="313"/>
      <c r="E100" s="251"/>
      <c r="F100" s="251"/>
      <c r="G100" s="251"/>
      <c r="H100" s="252"/>
      <c r="I100" s="252"/>
      <c r="J100" s="287"/>
      <c r="K100" s="313"/>
      <c r="L100" s="251"/>
      <c r="M100" s="251"/>
      <c r="N100" s="251"/>
      <c r="O100" s="252"/>
      <c r="P100" s="252"/>
      <c r="Q100" s="249"/>
      <c r="R100" s="253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99"/>
      <c r="AG100" s="296"/>
      <c r="AH100" s="249"/>
      <c r="AI100" s="249"/>
      <c r="AJ100" s="299"/>
      <c r="AK100" s="299"/>
      <c r="AL100" s="299"/>
    </row>
    <row r="101" spans="1:38" s="247" customFormat="1" ht="13.15" customHeight="1">
      <c r="A101" s="251"/>
      <c r="B101" s="248"/>
      <c r="C101" s="313"/>
      <c r="D101" s="313"/>
      <c r="E101" s="251"/>
      <c r="F101" s="251"/>
      <c r="G101" s="251"/>
      <c r="H101" s="252"/>
      <c r="I101" s="252"/>
      <c r="J101" s="287"/>
      <c r="K101" s="313"/>
      <c r="L101" s="251"/>
      <c r="M101" s="251"/>
      <c r="N101" s="251"/>
      <c r="O101" s="252"/>
      <c r="P101" s="252"/>
      <c r="Q101" s="249"/>
      <c r="R101" s="253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99"/>
      <c r="AG101" s="296"/>
      <c r="AH101" s="249"/>
      <c r="AI101" s="249"/>
      <c r="AJ101" s="299"/>
      <c r="AK101" s="299"/>
      <c r="AL101" s="299"/>
    </row>
    <row r="102" spans="1:38" s="247" customFormat="1" ht="13.15" customHeight="1">
      <c r="A102" s="299"/>
      <c r="B102" s="296"/>
      <c r="C102" s="249"/>
      <c r="D102" s="249"/>
      <c r="E102" s="299"/>
      <c r="F102" s="299"/>
      <c r="G102" s="299"/>
      <c r="H102" s="300"/>
      <c r="I102" s="300"/>
      <c r="J102" s="403"/>
      <c r="K102" s="300"/>
      <c r="L102" s="301"/>
      <c r="M102" s="404"/>
      <c r="N102" s="300"/>
      <c r="O102" s="405"/>
      <c r="P102" s="303"/>
      <c r="Q102" s="249"/>
      <c r="R102" s="253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99"/>
      <c r="AG102" s="296"/>
      <c r="AH102" s="249"/>
      <c r="AI102" s="249"/>
      <c r="AJ102" s="299"/>
      <c r="AK102" s="299"/>
      <c r="AL102" s="299"/>
    </row>
    <row r="103" spans="1:38" ht="13.5" customHeight="1">
      <c r="A103" s="107"/>
      <c r="B103" s="108"/>
      <c r="C103" s="142"/>
      <c r="D103" s="150"/>
      <c r="E103" s="151"/>
      <c r="F103" s="107"/>
      <c r="G103" s="107"/>
      <c r="H103" s="107"/>
      <c r="I103" s="143"/>
      <c r="J103" s="143"/>
      <c r="K103" s="143"/>
      <c r="L103" s="143"/>
      <c r="M103" s="143"/>
      <c r="N103" s="143"/>
      <c r="O103" s="143"/>
      <c r="P103" s="143"/>
      <c r="Q103" s="1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>
      <c r="A104" s="152"/>
      <c r="B104" s="108"/>
      <c r="C104" s="109"/>
      <c r="D104" s="153"/>
      <c r="E104" s="112"/>
      <c r="F104" s="112"/>
      <c r="G104" s="112"/>
      <c r="H104" s="112"/>
      <c r="I104" s="112"/>
      <c r="J104" s="6"/>
      <c r="K104" s="112"/>
      <c r="L104" s="112"/>
      <c r="M104" s="6"/>
      <c r="N104" s="1"/>
      <c r="O104" s="109"/>
      <c r="P104" s="41"/>
      <c r="Q104" s="4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41"/>
      <c r="AH104" s="41"/>
      <c r="AI104" s="41"/>
      <c r="AJ104" s="41"/>
      <c r="AK104" s="41"/>
      <c r="AL104" s="41"/>
    </row>
    <row r="105" spans="1:38" ht="12.75" customHeight="1">
      <c r="A105" s="154" t="s">
        <v>609</v>
      </c>
      <c r="B105" s="154"/>
      <c r="C105" s="154"/>
      <c r="D105" s="154"/>
      <c r="E105" s="155"/>
      <c r="F105" s="112"/>
      <c r="G105" s="112"/>
      <c r="H105" s="112"/>
      <c r="I105" s="112"/>
      <c r="J105" s="1"/>
      <c r="K105" s="6"/>
      <c r="L105" s="6"/>
      <c r="M105" s="6"/>
      <c r="N105" s="1"/>
      <c r="O105" s="1"/>
      <c r="P105" s="41"/>
      <c r="Q105" s="4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1"/>
      <c r="AG105" s="41"/>
      <c r="AH105" s="41"/>
      <c r="AI105" s="41"/>
      <c r="AJ105" s="41"/>
      <c r="AK105" s="41"/>
      <c r="AL105" s="41"/>
    </row>
    <row r="106" spans="1:38" ht="38.25" customHeight="1">
      <c r="A106" s="96" t="s">
        <v>16</v>
      </c>
      <c r="B106" s="96" t="s">
        <v>564</v>
      </c>
      <c r="C106" s="96"/>
      <c r="D106" s="97" t="s">
        <v>575</v>
      </c>
      <c r="E106" s="96" t="s">
        <v>576</v>
      </c>
      <c r="F106" s="96" t="s">
        <v>577</v>
      </c>
      <c r="G106" s="96" t="s">
        <v>597</v>
      </c>
      <c r="H106" s="96" t="s">
        <v>579</v>
      </c>
      <c r="I106" s="96" t="s">
        <v>580</v>
      </c>
      <c r="J106" s="95" t="s">
        <v>581</v>
      </c>
      <c r="K106" s="95" t="s">
        <v>610</v>
      </c>
      <c r="L106" s="98" t="s">
        <v>583</v>
      </c>
      <c r="M106" s="149" t="s">
        <v>606</v>
      </c>
      <c r="N106" s="96" t="s">
        <v>607</v>
      </c>
      <c r="O106" s="96" t="s">
        <v>585</v>
      </c>
      <c r="P106" s="97" t="s">
        <v>586</v>
      </c>
      <c r="Q106" s="4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41"/>
      <c r="AH106" s="41"/>
      <c r="AI106" s="41"/>
      <c r="AJ106" s="41"/>
      <c r="AK106" s="41"/>
      <c r="AL106" s="41"/>
    </row>
    <row r="107" spans="1:38" s="247" customFormat="1" ht="12.75" customHeight="1">
      <c r="A107" s="374">
        <v>1</v>
      </c>
      <c r="B107" s="346">
        <v>44683</v>
      </c>
      <c r="C107" s="375"/>
      <c r="D107" s="376" t="s">
        <v>890</v>
      </c>
      <c r="E107" s="374" t="s">
        <v>589</v>
      </c>
      <c r="F107" s="374">
        <v>55.5</v>
      </c>
      <c r="G107" s="374">
        <v>29</v>
      </c>
      <c r="H107" s="377">
        <v>29</v>
      </c>
      <c r="I107" s="378" t="s">
        <v>891</v>
      </c>
      <c r="J107" s="342" t="s">
        <v>950</v>
      </c>
      <c r="K107" s="343">
        <f t="shared" ref="K107:K108" si="114">H107-F107</f>
        <v>-26.5</v>
      </c>
      <c r="L107" s="344">
        <v>100</v>
      </c>
      <c r="M107" s="345">
        <f t="shared" ref="M107:M108" si="115">(K107*N107)-L107</f>
        <v>-8050</v>
      </c>
      <c r="N107" s="343">
        <v>300</v>
      </c>
      <c r="O107" s="358" t="s">
        <v>599</v>
      </c>
      <c r="P107" s="346">
        <v>44685</v>
      </c>
      <c r="Q107" s="249"/>
      <c r="R107" s="250" t="s">
        <v>866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379">
        <v>2</v>
      </c>
      <c r="B108" s="329">
        <v>44683</v>
      </c>
      <c r="C108" s="380"/>
      <c r="D108" s="381" t="s">
        <v>889</v>
      </c>
      <c r="E108" s="379" t="s">
        <v>589</v>
      </c>
      <c r="F108" s="379">
        <v>82.5</v>
      </c>
      <c r="G108" s="379">
        <v>40</v>
      </c>
      <c r="H108" s="382">
        <v>107.5</v>
      </c>
      <c r="I108" s="383" t="s">
        <v>892</v>
      </c>
      <c r="J108" s="384" t="s">
        <v>608</v>
      </c>
      <c r="K108" s="385">
        <f t="shared" si="114"/>
        <v>25</v>
      </c>
      <c r="L108" s="386">
        <v>100</v>
      </c>
      <c r="M108" s="387">
        <f t="shared" si="115"/>
        <v>1150</v>
      </c>
      <c r="N108" s="385">
        <v>50</v>
      </c>
      <c r="O108" s="330" t="s">
        <v>587</v>
      </c>
      <c r="P108" s="329">
        <v>44685</v>
      </c>
      <c r="Q108" s="249"/>
      <c r="R108" s="250" t="s">
        <v>866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388">
        <v>3</v>
      </c>
      <c r="B109" s="389">
        <v>44685</v>
      </c>
      <c r="C109" s="390"/>
      <c r="D109" s="391" t="s">
        <v>897</v>
      </c>
      <c r="E109" s="388" t="s">
        <v>589</v>
      </c>
      <c r="F109" s="388">
        <v>92.5</v>
      </c>
      <c r="G109" s="388">
        <v>50</v>
      </c>
      <c r="H109" s="392">
        <v>50</v>
      </c>
      <c r="I109" s="393" t="s">
        <v>898</v>
      </c>
      <c r="J109" s="394" t="s">
        <v>847</v>
      </c>
      <c r="K109" s="395">
        <f t="shared" ref="K109" si="116">H109-F109</f>
        <v>-42.5</v>
      </c>
      <c r="L109" s="396">
        <v>100</v>
      </c>
      <c r="M109" s="397">
        <f t="shared" ref="M109" si="117">(K109*N109)-L109</f>
        <v>-2225</v>
      </c>
      <c r="N109" s="395">
        <v>50</v>
      </c>
      <c r="O109" s="398" t="s">
        <v>599</v>
      </c>
      <c r="P109" s="419">
        <v>44685</v>
      </c>
      <c r="Q109" s="249"/>
      <c r="R109" s="250" t="s">
        <v>866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388">
        <v>4</v>
      </c>
      <c r="B110" s="389">
        <v>44686</v>
      </c>
      <c r="C110" s="390"/>
      <c r="D110" s="391" t="s">
        <v>906</v>
      </c>
      <c r="E110" s="388" t="s">
        <v>589</v>
      </c>
      <c r="F110" s="388">
        <v>85</v>
      </c>
      <c r="G110" s="388">
        <v>10</v>
      </c>
      <c r="H110" s="392">
        <v>10</v>
      </c>
      <c r="I110" s="393" t="s">
        <v>907</v>
      </c>
      <c r="J110" s="394" t="s">
        <v>998</v>
      </c>
      <c r="K110" s="395">
        <f t="shared" ref="K110:K112" si="118">H110-F110</f>
        <v>-75</v>
      </c>
      <c r="L110" s="396">
        <v>100</v>
      </c>
      <c r="M110" s="397">
        <f t="shared" ref="M110:M112" si="119">(K110*N110)-L110</f>
        <v>-1975</v>
      </c>
      <c r="N110" s="395">
        <v>25</v>
      </c>
      <c r="O110" s="398" t="s">
        <v>599</v>
      </c>
      <c r="P110" s="419">
        <v>44686</v>
      </c>
      <c r="Q110" s="249"/>
      <c r="R110" s="250" t="s">
        <v>866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379">
        <v>5</v>
      </c>
      <c r="B111" s="329">
        <v>44690</v>
      </c>
      <c r="C111" s="380"/>
      <c r="D111" s="381" t="s">
        <v>925</v>
      </c>
      <c r="E111" s="379" t="s">
        <v>589</v>
      </c>
      <c r="F111" s="379">
        <v>106</v>
      </c>
      <c r="G111" s="379">
        <v>65</v>
      </c>
      <c r="H111" s="382">
        <v>127.5</v>
      </c>
      <c r="I111" s="383" t="s">
        <v>926</v>
      </c>
      <c r="J111" s="384" t="s">
        <v>997</v>
      </c>
      <c r="K111" s="385">
        <f t="shared" si="118"/>
        <v>21.5</v>
      </c>
      <c r="L111" s="386">
        <v>100</v>
      </c>
      <c r="M111" s="387">
        <f t="shared" si="119"/>
        <v>975</v>
      </c>
      <c r="N111" s="385">
        <v>50</v>
      </c>
      <c r="O111" s="330" t="s">
        <v>587</v>
      </c>
      <c r="P111" s="418">
        <v>44690</v>
      </c>
      <c r="Q111" s="249"/>
      <c r="R111" s="250" t="s">
        <v>588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388">
        <v>6</v>
      </c>
      <c r="B112" s="389">
        <v>44691</v>
      </c>
      <c r="C112" s="390"/>
      <c r="D112" s="391" t="s">
        <v>939</v>
      </c>
      <c r="E112" s="388" t="s">
        <v>589</v>
      </c>
      <c r="F112" s="388">
        <v>82.5</v>
      </c>
      <c r="G112" s="388">
        <v>35</v>
      </c>
      <c r="H112" s="392">
        <v>35</v>
      </c>
      <c r="I112" s="393" t="s">
        <v>940</v>
      </c>
      <c r="J112" s="394" t="s">
        <v>999</v>
      </c>
      <c r="K112" s="395">
        <f t="shared" si="118"/>
        <v>-47.5</v>
      </c>
      <c r="L112" s="396">
        <v>100</v>
      </c>
      <c r="M112" s="397">
        <f t="shared" si="119"/>
        <v>-2475</v>
      </c>
      <c r="N112" s="395">
        <v>50</v>
      </c>
      <c r="O112" s="398" t="s">
        <v>599</v>
      </c>
      <c r="P112" s="419">
        <v>44691</v>
      </c>
      <c r="Q112" s="249"/>
      <c r="R112" s="250" t="s">
        <v>588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374">
        <v>7</v>
      </c>
      <c r="B113" s="346">
        <v>44692</v>
      </c>
      <c r="C113" s="375"/>
      <c r="D113" s="376" t="s">
        <v>941</v>
      </c>
      <c r="E113" s="374" t="s">
        <v>589</v>
      </c>
      <c r="F113" s="374">
        <v>92.5</v>
      </c>
      <c r="G113" s="374">
        <v>45</v>
      </c>
      <c r="H113" s="377">
        <v>45</v>
      </c>
      <c r="I113" s="378" t="s">
        <v>942</v>
      </c>
      <c r="J113" s="394" t="s">
        <v>999</v>
      </c>
      <c r="K113" s="395">
        <f t="shared" ref="K113:K116" si="120">H113-F113</f>
        <v>-47.5</v>
      </c>
      <c r="L113" s="396">
        <v>100</v>
      </c>
      <c r="M113" s="397">
        <f t="shared" ref="M113:M116" si="121">(K113*N113)-L113</f>
        <v>-2475</v>
      </c>
      <c r="N113" s="395">
        <v>50</v>
      </c>
      <c r="O113" s="398" t="s">
        <v>599</v>
      </c>
      <c r="P113" s="419">
        <v>44692</v>
      </c>
      <c r="Q113" s="249"/>
      <c r="R113" s="250" t="s">
        <v>588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379">
        <v>8</v>
      </c>
      <c r="B114" s="329">
        <v>44692</v>
      </c>
      <c r="C114" s="380"/>
      <c r="D114" s="381" t="s">
        <v>945</v>
      </c>
      <c r="E114" s="379" t="s">
        <v>589</v>
      </c>
      <c r="F114" s="379">
        <v>195</v>
      </c>
      <c r="G114" s="379">
        <v>95</v>
      </c>
      <c r="H114" s="382">
        <v>245</v>
      </c>
      <c r="I114" s="383" t="s">
        <v>946</v>
      </c>
      <c r="J114" s="384" t="s">
        <v>1000</v>
      </c>
      <c r="K114" s="385">
        <f t="shared" si="120"/>
        <v>50</v>
      </c>
      <c r="L114" s="386">
        <v>100</v>
      </c>
      <c r="M114" s="387">
        <f t="shared" si="121"/>
        <v>1150</v>
      </c>
      <c r="N114" s="385">
        <v>25</v>
      </c>
      <c r="O114" s="330" t="s">
        <v>587</v>
      </c>
      <c r="P114" s="418">
        <v>44692</v>
      </c>
      <c r="Q114" s="249"/>
      <c r="R114" s="250" t="s">
        <v>588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348">
        <v>9</v>
      </c>
      <c r="B115" s="346">
        <v>44692</v>
      </c>
      <c r="C115" s="347"/>
      <c r="D115" s="347" t="s">
        <v>947</v>
      </c>
      <c r="E115" s="348" t="s">
        <v>589</v>
      </c>
      <c r="F115" s="348">
        <v>50</v>
      </c>
      <c r="G115" s="348">
        <v>30</v>
      </c>
      <c r="H115" s="343">
        <v>30</v>
      </c>
      <c r="I115" s="343" t="s">
        <v>948</v>
      </c>
      <c r="J115" s="394" t="s">
        <v>1001</v>
      </c>
      <c r="K115" s="395">
        <f t="shared" si="120"/>
        <v>-20</v>
      </c>
      <c r="L115" s="396">
        <v>100</v>
      </c>
      <c r="M115" s="397">
        <f t="shared" si="121"/>
        <v>-5100</v>
      </c>
      <c r="N115" s="395">
        <v>250</v>
      </c>
      <c r="O115" s="398" t="s">
        <v>599</v>
      </c>
      <c r="P115" s="389">
        <v>44693</v>
      </c>
      <c r="Q115" s="249"/>
      <c r="R115" s="250" t="s">
        <v>588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348">
        <v>10</v>
      </c>
      <c r="B116" s="346">
        <v>44693</v>
      </c>
      <c r="C116" s="347"/>
      <c r="D116" s="347" t="s">
        <v>958</v>
      </c>
      <c r="E116" s="348" t="s">
        <v>589</v>
      </c>
      <c r="F116" s="348">
        <v>130</v>
      </c>
      <c r="G116" s="348">
        <v>30</v>
      </c>
      <c r="H116" s="343">
        <v>30</v>
      </c>
      <c r="I116" s="343" t="s">
        <v>959</v>
      </c>
      <c r="J116" s="394" t="s">
        <v>1002</v>
      </c>
      <c r="K116" s="395">
        <f t="shared" si="120"/>
        <v>-100</v>
      </c>
      <c r="L116" s="396">
        <v>100</v>
      </c>
      <c r="M116" s="397">
        <f t="shared" si="121"/>
        <v>-2600</v>
      </c>
      <c r="N116" s="395">
        <v>25</v>
      </c>
      <c r="O116" s="398" t="s">
        <v>599</v>
      </c>
      <c r="P116" s="389">
        <v>44693</v>
      </c>
      <c r="Q116" s="249"/>
      <c r="R116" s="250" t="s">
        <v>866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379">
        <v>11</v>
      </c>
      <c r="B117" s="329">
        <v>44698</v>
      </c>
      <c r="C117" s="380"/>
      <c r="D117" s="381" t="s">
        <v>986</v>
      </c>
      <c r="E117" s="379" t="s">
        <v>589</v>
      </c>
      <c r="F117" s="379">
        <v>18.5</v>
      </c>
      <c r="G117" s="379">
        <v>10</v>
      </c>
      <c r="H117" s="382">
        <v>27</v>
      </c>
      <c r="I117" s="383" t="s">
        <v>987</v>
      </c>
      <c r="J117" s="384" t="s">
        <v>996</v>
      </c>
      <c r="K117" s="385">
        <f t="shared" ref="K117" si="122">H117-F117</f>
        <v>8.5</v>
      </c>
      <c r="L117" s="386">
        <v>100</v>
      </c>
      <c r="M117" s="387">
        <f t="shared" ref="M117" si="123">(K117*N117)-L117</f>
        <v>5850</v>
      </c>
      <c r="N117" s="385">
        <v>700</v>
      </c>
      <c r="O117" s="330" t="s">
        <v>587</v>
      </c>
      <c r="P117" s="329">
        <v>44699</v>
      </c>
      <c r="Q117" s="249"/>
      <c r="R117" s="250" t="s">
        <v>588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348">
        <v>12</v>
      </c>
      <c r="B118" s="346">
        <v>44698</v>
      </c>
      <c r="C118" s="347"/>
      <c r="D118" s="347" t="s">
        <v>988</v>
      </c>
      <c r="E118" s="348" t="s">
        <v>589</v>
      </c>
      <c r="F118" s="348">
        <v>97.5</v>
      </c>
      <c r="G118" s="348">
        <v>60</v>
      </c>
      <c r="H118" s="343">
        <v>60</v>
      </c>
      <c r="I118" s="343" t="s">
        <v>989</v>
      </c>
      <c r="J118" s="394" t="s">
        <v>1003</v>
      </c>
      <c r="K118" s="395">
        <f t="shared" ref="K118" si="124">H118-F118</f>
        <v>-37.5</v>
      </c>
      <c r="L118" s="396">
        <v>100</v>
      </c>
      <c r="M118" s="397">
        <f t="shared" ref="M118" si="125">(K118*N118)-L118</f>
        <v>-1975</v>
      </c>
      <c r="N118" s="395">
        <v>50</v>
      </c>
      <c r="O118" s="398" t="s">
        <v>599</v>
      </c>
      <c r="P118" s="419">
        <v>44698</v>
      </c>
      <c r="Q118" s="249"/>
      <c r="R118" s="250" t="s">
        <v>866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48">
        <v>13</v>
      </c>
      <c r="B119" s="346">
        <v>44699</v>
      </c>
      <c r="C119" s="347"/>
      <c r="D119" s="347" t="s">
        <v>1007</v>
      </c>
      <c r="E119" s="348" t="s">
        <v>589</v>
      </c>
      <c r="F119" s="348">
        <v>33</v>
      </c>
      <c r="G119" s="348">
        <v>15</v>
      </c>
      <c r="H119" s="343">
        <v>15</v>
      </c>
      <c r="I119" s="343" t="s">
        <v>1008</v>
      </c>
      <c r="J119" s="394" t="s">
        <v>1016</v>
      </c>
      <c r="K119" s="395">
        <f t="shared" ref="K119:K120" si="126">H119-F119</f>
        <v>-18</v>
      </c>
      <c r="L119" s="396">
        <v>100</v>
      </c>
      <c r="M119" s="397">
        <f t="shared" ref="M119:M120" si="127">(K119*N119)-L119</f>
        <v>-5500</v>
      </c>
      <c r="N119" s="395">
        <v>300</v>
      </c>
      <c r="O119" s="398" t="s">
        <v>599</v>
      </c>
      <c r="P119" s="389">
        <v>44700</v>
      </c>
      <c r="Q119" s="249"/>
      <c r="R119" s="250" t="s">
        <v>866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348">
        <v>14</v>
      </c>
      <c r="B120" s="346">
        <v>44699</v>
      </c>
      <c r="C120" s="347"/>
      <c r="D120" s="347" t="s">
        <v>1009</v>
      </c>
      <c r="E120" s="348" t="s">
        <v>589</v>
      </c>
      <c r="F120" s="348">
        <v>41.5</v>
      </c>
      <c r="G120" s="348">
        <v>23</v>
      </c>
      <c r="H120" s="343">
        <v>23</v>
      </c>
      <c r="I120" s="343" t="s">
        <v>1010</v>
      </c>
      <c r="J120" s="394" t="s">
        <v>1017</v>
      </c>
      <c r="K120" s="395">
        <f t="shared" si="126"/>
        <v>-18.5</v>
      </c>
      <c r="L120" s="396">
        <v>100</v>
      </c>
      <c r="M120" s="397">
        <f t="shared" si="127"/>
        <v>-4725</v>
      </c>
      <c r="N120" s="395">
        <v>250</v>
      </c>
      <c r="O120" s="398" t="s">
        <v>599</v>
      </c>
      <c r="P120" s="389">
        <v>44700</v>
      </c>
      <c r="Q120" s="249"/>
      <c r="R120" s="250" t="s">
        <v>866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276">
        <v>15</v>
      </c>
      <c r="B121" s="329">
        <v>44700</v>
      </c>
      <c r="C121" s="413"/>
      <c r="D121" s="413" t="s">
        <v>1014</v>
      </c>
      <c r="E121" s="276" t="s">
        <v>589</v>
      </c>
      <c r="F121" s="276">
        <v>44.5</v>
      </c>
      <c r="G121" s="276">
        <v>15</v>
      </c>
      <c r="H121" s="385">
        <v>64.5</v>
      </c>
      <c r="I121" s="385" t="s">
        <v>1015</v>
      </c>
      <c r="J121" s="384" t="s">
        <v>951</v>
      </c>
      <c r="K121" s="385">
        <f t="shared" ref="K121" si="128">H121-F121</f>
        <v>20</v>
      </c>
      <c r="L121" s="386">
        <v>100</v>
      </c>
      <c r="M121" s="387">
        <f t="shared" ref="M121" si="129">(K121*N121)-L121</f>
        <v>900</v>
      </c>
      <c r="N121" s="385">
        <v>50</v>
      </c>
      <c r="O121" s="330" t="s">
        <v>587</v>
      </c>
      <c r="P121" s="329">
        <v>44700</v>
      </c>
      <c r="Q121" s="249"/>
      <c r="R121" s="250" t="s">
        <v>588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446">
        <v>16</v>
      </c>
      <c r="B122" s="447">
        <v>44704</v>
      </c>
      <c r="C122" s="448"/>
      <c r="D122" s="448" t="s">
        <v>1031</v>
      </c>
      <c r="E122" s="446" t="s">
        <v>589</v>
      </c>
      <c r="F122" s="446">
        <v>70</v>
      </c>
      <c r="G122" s="446">
        <v>35</v>
      </c>
      <c r="H122" s="449">
        <v>71</v>
      </c>
      <c r="I122" s="449" t="s">
        <v>1032</v>
      </c>
      <c r="J122" s="450" t="s">
        <v>815</v>
      </c>
      <c r="K122" s="449">
        <f t="shared" ref="K122:K123" si="130">H122-F122</f>
        <v>1</v>
      </c>
      <c r="L122" s="451">
        <v>100</v>
      </c>
      <c r="M122" s="452">
        <f t="shared" ref="M122:M123" si="131">(K122*N122)-L122</f>
        <v>-50</v>
      </c>
      <c r="N122" s="449">
        <v>50</v>
      </c>
      <c r="O122" s="453" t="s">
        <v>587</v>
      </c>
      <c r="P122" s="447">
        <v>44705</v>
      </c>
      <c r="Q122" s="249"/>
      <c r="R122" s="250" t="s">
        <v>588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276">
        <v>17</v>
      </c>
      <c r="B123" s="329">
        <v>44705</v>
      </c>
      <c r="C123" s="413"/>
      <c r="D123" s="413" t="s">
        <v>1043</v>
      </c>
      <c r="E123" s="276" t="s">
        <v>589</v>
      </c>
      <c r="F123" s="276">
        <v>13.5</v>
      </c>
      <c r="G123" s="276">
        <v>9.5</v>
      </c>
      <c r="H123" s="385">
        <v>16</v>
      </c>
      <c r="I123" s="385" t="s">
        <v>1044</v>
      </c>
      <c r="J123" s="384" t="s">
        <v>1063</v>
      </c>
      <c r="K123" s="385">
        <f t="shared" si="130"/>
        <v>2.5</v>
      </c>
      <c r="L123" s="386">
        <v>100</v>
      </c>
      <c r="M123" s="387">
        <f t="shared" si="131"/>
        <v>3337.5</v>
      </c>
      <c r="N123" s="385">
        <v>1375</v>
      </c>
      <c r="O123" s="330" t="s">
        <v>587</v>
      </c>
      <c r="P123" s="329">
        <v>44706</v>
      </c>
      <c r="Q123" s="249"/>
      <c r="R123" s="250" t="s">
        <v>866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276">
        <v>18</v>
      </c>
      <c r="B124" s="329">
        <v>44705</v>
      </c>
      <c r="C124" s="413"/>
      <c r="D124" s="413" t="s">
        <v>1045</v>
      </c>
      <c r="E124" s="276" t="s">
        <v>589</v>
      </c>
      <c r="F124" s="276">
        <v>265</v>
      </c>
      <c r="G124" s="276">
        <v>150</v>
      </c>
      <c r="H124" s="385">
        <v>320</v>
      </c>
      <c r="I124" s="385" t="s">
        <v>1046</v>
      </c>
      <c r="J124" s="384" t="s">
        <v>726</v>
      </c>
      <c r="K124" s="385">
        <f t="shared" ref="K124:K126" si="132">H124-F124</f>
        <v>55</v>
      </c>
      <c r="L124" s="386">
        <v>100</v>
      </c>
      <c r="M124" s="387">
        <f t="shared" ref="M124:M126" si="133">(K124*N124)-L124</f>
        <v>1275</v>
      </c>
      <c r="N124" s="385">
        <v>25</v>
      </c>
      <c r="O124" s="330" t="s">
        <v>587</v>
      </c>
      <c r="P124" s="418">
        <v>44705</v>
      </c>
      <c r="Q124" s="249"/>
      <c r="R124" s="250" t="s">
        <v>866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276">
        <v>19</v>
      </c>
      <c r="B125" s="329">
        <v>44705</v>
      </c>
      <c r="C125" s="413"/>
      <c r="D125" s="413" t="s">
        <v>1045</v>
      </c>
      <c r="E125" s="276" t="s">
        <v>589</v>
      </c>
      <c r="F125" s="276">
        <v>245</v>
      </c>
      <c r="G125" s="276">
        <v>130</v>
      </c>
      <c r="H125" s="385">
        <v>310</v>
      </c>
      <c r="I125" s="385" t="s">
        <v>1047</v>
      </c>
      <c r="J125" s="384" t="s">
        <v>1048</v>
      </c>
      <c r="K125" s="385">
        <f t="shared" si="132"/>
        <v>65</v>
      </c>
      <c r="L125" s="386">
        <v>100</v>
      </c>
      <c r="M125" s="387">
        <f t="shared" si="133"/>
        <v>1525</v>
      </c>
      <c r="N125" s="385">
        <v>25</v>
      </c>
      <c r="O125" s="330" t="s">
        <v>587</v>
      </c>
      <c r="P125" s="418">
        <v>44705</v>
      </c>
      <c r="Q125" s="249"/>
      <c r="R125" s="250" t="s">
        <v>866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276">
        <v>20</v>
      </c>
      <c r="B126" s="329">
        <v>44705</v>
      </c>
      <c r="C126" s="413"/>
      <c r="D126" s="413" t="s">
        <v>1045</v>
      </c>
      <c r="E126" s="276" t="s">
        <v>589</v>
      </c>
      <c r="F126" s="276">
        <v>195</v>
      </c>
      <c r="G126" s="276">
        <v>85</v>
      </c>
      <c r="H126" s="385">
        <v>255</v>
      </c>
      <c r="I126" s="385" t="s">
        <v>946</v>
      </c>
      <c r="J126" s="384" t="s">
        <v>796</v>
      </c>
      <c r="K126" s="385">
        <f t="shared" si="132"/>
        <v>60</v>
      </c>
      <c r="L126" s="386">
        <v>100</v>
      </c>
      <c r="M126" s="387">
        <f t="shared" si="133"/>
        <v>1400</v>
      </c>
      <c r="N126" s="385">
        <v>25</v>
      </c>
      <c r="O126" s="330" t="s">
        <v>587</v>
      </c>
      <c r="P126" s="418">
        <v>44705</v>
      </c>
      <c r="Q126" s="249"/>
      <c r="R126" s="250" t="s">
        <v>866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276">
        <v>21</v>
      </c>
      <c r="B127" s="329">
        <v>44706</v>
      </c>
      <c r="C127" s="413"/>
      <c r="D127" s="413" t="s">
        <v>1059</v>
      </c>
      <c r="E127" s="276" t="s">
        <v>589</v>
      </c>
      <c r="F127" s="276">
        <v>56</v>
      </c>
      <c r="G127" s="276">
        <v>25</v>
      </c>
      <c r="H127" s="385">
        <v>78</v>
      </c>
      <c r="I127" s="385" t="s">
        <v>1060</v>
      </c>
      <c r="J127" s="384" t="s">
        <v>1064</v>
      </c>
      <c r="K127" s="385">
        <f t="shared" ref="K127:K128" si="134">H127-F127</f>
        <v>22</v>
      </c>
      <c r="L127" s="386">
        <v>100</v>
      </c>
      <c r="M127" s="387">
        <f t="shared" ref="M127:M128" si="135">(K127*N127)-L127</f>
        <v>1000</v>
      </c>
      <c r="N127" s="385">
        <v>50</v>
      </c>
      <c r="O127" s="330" t="s">
        <v>587</v>
      </c>
      <c r="P127" s="418">
        <v>44706</v>
      </c>
      <c r="Q127" s="249"/>
      <c r="R127" s="250" t="s">
        <v>588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348">
        <v>22</v>
      </c>
      <c r="B128" s="346">
        <v>44706</v>
      </c>
      <c r="C128" s="347"/>
      <c r="D128" s="347" t="s">
        <v>1062</v>
      </c>
      <c r="E128" s="348" t="s">
        <v>589</v>
      </c>
      <c r="F128" s="348">
        <v>195</v>
      </c>
      <c r="G128" s="348">
        <v>85</v>
      </c>
      <c r="H128" s="343">
        <v>85</v>
      </c>
      <c r="I128" s="343" t="s">
        <v>946</v>
      </c>
      <c r="J128" s="394" t="s">
        <v>1002</v>
      </c>
      <c r="K128" s="395">
        <f t="shared" si="134"/>
        <v>-110</v>
      </c>
      <c r="L128" s="396">
        <v>100</v>
      </c>
      <c r="M128" s="397">
        <f t="shared" si="135"/>
        <v>-2850</v>
      </c>
      <c r="N128" s="395">
        <v>25</v>
      </c>
      <c r="O128" s="398" t="s">
        <v>599</v>
      </c>
      <c r="P128" s="389">
        <v>44707</v>
      </c>
      <c r="Q128" s="249"/>
      <c r="R128" s="250" t="s">
        <v>866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276">
        <v>23</v>
      </c>
      <c r="B129" s="329">
        <v>44707</v>
      </c>
      <c r="C129" s="413"/>
      <c r="D129" s="413" t="s">
        <v>1091</v>
      </c>
      <c r="E129" s="276" t="s">
        <v>589</v>
      </c>
      <c r="F129" s="276">
        <v>42</v>
      </c>
      <c r="G129" s="276">
        <v>10</v>
      </c>
      <c r="H129" s="385">
        <v>48</v>
      </c>
      <c r="I129" s="385" t="s">
        <v>1092</v>
      </c>
      <c r="J129" s="384" t="s">
        <v>921</v>
      </c>
      <c r="K129" s="385">
        <f t="shared" ref="K129:K130" si="136">H129-F129</f>
        <v>6</v>
      </c>
      <c r="L129" s="386">
        <v>100</v>
      </c>
      <c r="M129" s="387">
        <f t="shared" ref="M129:M130" si="137">(K129*N129)-L129</f>
        <v>200</v>
      </c>
      <c r="N129" s="385">
        <v>50</v>
      </c>
      <c r="O129" s="330" t="s">
        <v>587</v>
      </c>
      <c r="P129" s="418">
        <v>44707</v>
      </c>
      <c r="Q129" s="249"/>
      <c r="R129" s="250" t="s">
        <v>588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348">
        <v>24</v>
      </c>
      <c r="B130" s="346">
        <v>44707</v>
      </c>
      <c r="C130" s="347"/>
      <c r="D130" s="347" t="s">
        <v>1095</v>
      </c>
      <c r="E130" s="348" t="s">
        <v>589</v>
      </c>
      <c r="F130" s="348">
        <v>29</v>
      </c>
      <c r="G130" s="348"/>
      <c r="H130" s="343">
        <v>0</v>
      </c>
      <c r="I130" s="343" t="s">
        <v>891</v>
      </c>
      <c r="J130" s="394" t="s">
        <v>1096</v>
      </c>
      <c r="K130" s="395">
        <f t="shared" si="136"/>
        <v>-29</v>
      </c>
      <c r="L130" s="396">
        <v>100</v>
      </c>
      <c r="M130" s="397">
        <f t="shared" si="137"/>
        <v>-825</v>
      </c>
      <c r="N130" s="395">
        <v>25</v>
      </c>
      <c r="O130" s="398" t="s">
        <v>599</v>
      </c>
      <c r="P130" s="389">
        <v>44707</v>
      </c>
      <c r="Q130" s="249"/>
      <c r="R130" s="250" t="s">
        <v>866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363"/>
      <c r="B131" s="248"/>
      <c r="C131" s="364"/>
      <c r="D131" s="365"/>
      <c r="E131" s="363"/>
      <c r="F131" s="363"/>
      <c r="G131" s="363"/>
      <c r="H131" s="366"/>
      <c r="I131" s="367"/>
      <c r="J131" s="287"/>
      <c r="K131" s="252"/>
      <c r="L131" s="274"/>
      <c r="M131" s="275"/>
      <c r="N131" s="252"/>
      <c r="O131" s="287"/>
      <c r="P131" s="248"/>
      <c r="Q131" s="249"/>
      <c r="R131" s="250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ht="14.25" customHeight="1">
      <c r="A132" s="151"/>
      <c r="B132" s="156"/>
      <c r="C132" s="156"/>
      <c r="D132" s="157"/>
      <c r="E132" s="151"/>
      <c r="F132" s="158"/>
      <c r="G132" s="151"/>
      <c r="H132" s="151"/>
      <c r="I132" s="151"/>
      <c r="J132" s="156"/>
      <c r="K132" s="159"/>
      <c r="L132" s="151"/>
      <c r="M132" s="151"/>
      <c r="N132" s="151"/>
      <c r="O132" s="160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94" t="s">
        <v>611</v>
      </c>
      <c r="B133" s="161"/>
      <c r="C133" s="161"/>
      <c r="D133" s="162"/>
      <c r="E133" s="135"/>
      <c r="F133" s="6"/>
      <c r="G133" s="6"/>
      <c r="H133" s="136"/>
      <c r="I133" s="163"/>
      <c r="J133" s="1"/>
      <c r="K133" s="6"/>
      <c r="L133" s="6"/>
      <c r="M133" s="6"/>
      <c r="N133" s="1"/>
      <c r="O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38.25" customHeight="1">
      <c r="A134" s="95" t="s">
        <v>16</v>
      </c>
      <c r="B134" s="96" t="s">
        <v>564</v>
      </c>
      <c r="C134" s="96"/>
      <c r="D134" s="97" t="s">
        <v>575</v>
      </c>
      <c r="E134" s="96" t="s">
        <v>576</v>
      </c>
      <c r="F134" s="96" t="s">
        <v>577</v>
      </c>
      <c r="G134" s="96" t="s">
        <v>578</v>
      </c>
      <c r="H134" s="96" t="s">
        <v>579</v>
      </c>
      <c r="I134" s="96" t="s">
        <v>580</v>
      </c>
      <c r="J134" s="95" t="s">
        <v>581</v>
      </c>
      <c r="K134" s="139" t="s">
        <v>598</v>
      </c>
      <c r="L134" s="140" t="s">
        <v>583</v>
      </c>
      <c r="M134" s="98" t="s">
        <v>584</v>
      </c>
      <c r="N134" s="96" t="s">
        <v>585</v>
      </c>
      <c r="O134" s="97" t="s">
        <v>586</v>
      </c>
      <c r="P134" s="96" t="s">
        <v>818</v>
      </c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s="247" customFormat="1" ht="14.25" customHeight="1">
      <c r="A135" s="437">
        <v>1</v>
      </c>
      <c r="B135" s="351">
        <v>44488</v>
      </c>
      <c r="C135" s="351"/>
      <c r="D135" s="352" t="s">
        <v>1019</v>
      </c>
      <c r="E135" s="353" t="s">
        <v>861</v>
      </c>
      <c r="F135" s="353">
        <v>235.25</v>
      </c>
      <c r="G135" s="353">
        <v>198</v>
      </c>
      <c r="H135" s="353">
        <v>273</v>
      </c>
      <c r="I135" s="353" t="s">
        <v>823</v>
      </c>
      <c r="J135" s="334" t="s">
        <v>1018</v>
      </c>
      <c r="K135" s="334">
        <f t="shared" ref="K135" si="138">H135-F135</f>
        <v>37.75</v>
      </c>
      <c r="L135" s="335">
        <f t="shared" ref="L135" si="139">(F135*-0.7)/100</f>
        <v>-1.6467499999999999</v>
      </c>
      <c r="M135" s="336">
        <f t="shared" ref="M135" si="140">(K135+L135)/F135</f>
        <v>0.15346758767268864</v>
      </c>
      <c r="N135" s="334" t="s">
        <v>587</v>
      </c>
      <c r="O135" s="337">
        <v>44700</v>
      </c>
      <c r="P135" s="334"/>
      <c r="Q135" s="246"/>
      <c r="R135" s="1" t="s">
        <v>588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349">
        <v>2</v>
      </c>
      <c r="B136" s="350">
        <v>44651</v>
      </c>
      <c r="C136" s="351"/>
      <c r="D136" s="352" t="s">
        <v>437</v>
      </c>
      <c r="E136" s="353" t="s">
        <v>589</v>
      </c>
      <c r="F136" s="353">
        <v>379</v>
      </c>
      <c r="G136" s="353">
        <v>348</v>
      </c>
      <c r="H136" s="353">
        <v>406</v>
      </c>
      <c r="I136" s="353" t="s">
        <v>864</v>
      </c>
      <c r="J136" s="334" t="s">
        <v>867</v>
      </c>
      <c r="K136" s="334">
        <f t="shared" ref="K136" si="141">H136-F136</f>
        <v>27</v>
      </c>
      <c r="L136" s="335">
        <f t="shared" ref="L136" si="142">(F136*-0.7)/100</f>
        <v>-2.653</v>
      </c>
      <c r="M136" s="336">
        <f t="shared" ref="M136" si="143">(K136+L136)/F136</f>
        <v>6.4240105540897097E-2</v>
      </c>
      <c r="N136" s="334" t="s">
        <v>587</v>
      </c>
      <c r="O136" s="337">
        <v>44657</v>
      </c>
      <c r="P136" s="334">
        <f>VLOOKUP(D136,'MidCap Intra'!B86:C638,2,0)</f>
        <v>379.3</v>
      </c>
      <c r="Q136" s="246"/>
      <c r="R136" s="246" t="s">
        <v>588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420">
        <v>3</v>
      </c>
      <c r="B137" s="421">
        <v>44658</v>
      </c>
      <c r="C137" s="422"/>
      <c r="D137" s="423" t="s">
        <v>415</v>
      </c>
      <c r="E137" s="424" t="s">
        <v>589</v>
      </c>
      <c r="F137" s="424">
        <v>450</v>
      </c>
      <c r="G137" s="424">
        <v>398</v>
      </c>
      <c r="H137" s="424">
        <v>398</v>
      </c>
      <c r="I137" s="424" t="s">
        <v>868</v>
      </c>
      <c r="J137" s="394" t="s">
        <v>1004</v>
      </c>
      <c r="K137" s="358">
        <f t="shared" ref="K137" si="144">H137-F137</f>
        <v>-52</v>
      </c>
      <c r="L137" s="371">
        <f t="shared" ref="L137" si="145">(F137*-0.7)/100</f>
        <v>-3.15</v>
      </c>
      <c r="M137" s="372">
        <f t="shared" ref="M137" si="146">(K137+L137)/F137</f>
        <v>-0.12255555555555556</v>
      </c>
      <c r="N137" s="398" t="s">
        <v>599</v>
      </c>
      <c r="O137" s="373">
        <v>44692</v>
      </c>
      <c r="P137" s="358">
        <f>VLOOKUP(D137,'MidCap Intra'!B87:C639,2,0)</f>
        <v>460.95</v>
      </c>
      <c r="Q137" s="246"/>
      <c r="R137" s="246" t="s">
        <v>588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354">
        <v>4</v>
      </c>
      <c r="B138" s="355">
        <v>44687</v>
      </c>
      <c r="C138" s="356"/>
      <c r="D138" s="271" t="s">
        <v>71</v>
      </c>
      <c r="E138" s="357" t="s">
        <v>589</v>
      </c>
      <c r="F138" s="357" t="s">
        <v>910</v>
      </c>
      <c r="G138" s="357">
        <v>206</v>
      </c>
      <c r="H138" s="357"/>
      <c r="I138" s="357" t="s">
        <v>911</v>
      </c>
      <c r="J138" s="272" t="s">
        <v>590</v>
      </c>
      <c r="K138" s="354"/>
      <c r="L138" s="355"/>
      <c r="M138" s="356"/>
      <c r="N138" s="271"/>
      <c r="O138" s="357"/>
      <c r="P138" s="357"/>
      <c r="Q138" s="246"/>
      <c r="R138" s="246" t="s">
        <v>588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ht="14.25" customHeight="1">
      <c r="A139" s="164"/>
      <c r="B139" s="141"/>
      <c r="C139" s="165"/>
      <c r="D139" s="100"/>
      <c r="E139" s="166"/>
      <c r="F139" s="166"/>
      <c r="G139" s="166"/>
      <c r="H139" s="166"/>
      <c r="I139" s="166"/>
      <c r="J139" s="166"/>
      <c r="K139" s="167"/>
      <c r="L139" s="168"/>
      <c r="M139" s="166"/>
      <c r="N139" s="169"/>
      <c r="O139" s="170"/>
      <c r="P139" s="170"/>
      <c r="R139" s="6"/>
      <c r="S139" s="41"/>
      <c r="T139" s="1"/>
      <c r="U139" s="1"/>
      <c r="V139" s="1"/>
      <c r="W139" s="1"/>
      <c r="X139" s="1"/>
      <c r="Y139" s="1"/>
      <c r="Z139" s="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</row>
    <row r="140" spans="1:38" ht="12.75" customHeight="1">
      <c r="A140" s="119" t="s">
        <v>591</v>
      </c>
      <c r="B140" s="119"/>
      <c r="C140" s="119"/>
      <c r="D140" s="119"/>
      <c r="E140" s="41"/>
      <c r="F140" s="127" t="s">
        <v>593</v>
      </c>
      <c r="G140" s="56"/>
      <c r="H140" s="56"/>
      <c r="I140" s="56"/>
      <c r="J140" s="6"/>
      <c r="K140" s="145"/>
      <c r="L140" s="146"/>
      <c r="M140" s="6"/>
      <c r="N140" s="109"/>
      <c r="O140" s="171"/>
      <c r="P140" s="1"/>
      <c r="Q140" s="1"/>
      <c r="R140" s="6"/>
      <c r="S140" s="1"/>
      <c r="T140" s="1"/>
      <c r="U140" s="1"/>
      <c r="V140" s="1"/>
      <c r="W140" s="1"/>
      <c r="X140" s="1"/>
      <c r="Y140" s="1"/>
    </row>
    <row r="141" spans="1:38" ht="12.75" customHeight="1">
      <c r="A141" s="126" t="s">
        <v>592</v>
      </c>
      <c r="B141" s="119"/>
      <c r="C141" s="119"/>
      <c r="D141" s="119"/>
      <c r="E141" s="6"/>
      <c r="F141" s="127" t="s">
        <v>595</v>
      </c>
      <c r="G141" s="6"/>
      <c r="H141" s="6" t="s">
        <v>814</v>
      </c>
      <c r="I141" s="6"/>
      <c r="J141" s="1"/>
      <c r="K141" s="6"/>
      <c r="L141" s="6"/>
      <c r="M141" s="6"/>
      <c r="N141" s="1"/>
      <c r="O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26"/>
      <c r="B142" s="119"/>
      <c r="C142" s="119"/>
      <c r="D142" s="119"/>
      <c r="E142" s="6"/>
      <c r="F142" s="127"/>
      <c r="G142" s="6"/>
      <c r="H142" s="6"/>
      <c r="I142" s="6"/>
      <c r="J142" s="1"/>
      <c r="K142" s="6"/>
      <c r="L142" s="6"/>
      <c r="M142" s="6"/>
      <c r="N142" s="1"/>
      <c r="O142" s="1"/>
      <c r="Q142" s="1"/>
      <c r="R142" s="5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"/>
      <c r="B143" s="134" t="s">
        <v>612</v>
      </c>
      <c r="C143" s="134"/>
      <c r="D143" s="134"/>
      <c r="E143" s="134"/>
      <c r="F143" s="135"/>
      <c r="G143" s="6"/>
      <c r="H143" s="6"/>
      <c r="I143" s="136"/>
      <c r="J143" s="137"/>
      <c r="K143" s="138"/>
      <c r="L143" s="137"/>
      <c r="M143" s="6"/>
      <c r="N143" s="1"/>
      <c r="O143" s="1"/>
      <c r="Q143" s="1"/>
      <c r="R143" s="56"/>
      <c r="S143" s="1"/>
      <c r="T143" s="1"/>
      <c r="U143" s="1"/>
      <c r="V143" s="1"/>
      <c r="W143" s="1"/>
      <c r="X143" s="1"/>
      <c r="Y143" s="1"/>
      <c r="Z143" s="1"/>
    </row>
    <row r="144" spans="1:38" ht="38.25" customHeight="1">
      <c r="A144" s="95" t="s">
        <v>16</v>
      </c>
      <c r="B144" s="96" t="s">
        <v>564</v>
      </c>
      <c r="C144" s="96"/>
      <c r="D144" s="97" t="s">
        <v>575</v>
      </c>
      <c r="E144" s="96" t="s">
        <v>576</v>
      </c>
      <c r="F144" s="96" t="s">
        <v>577</v>
      </c>
      <c r="G144" s="96" t="s">
        <v>597</v>
      </c>
      <c r="H144" s="96" t="s">
        <v>579</v>
      </c>
      <c r="I144" s="96" t="s">
        <v>580</v>
      </c>
      <c r="J144" s="172" t="s">
        <v>581</v>
      </c>
      <c r="K144" s="139" t="s">
        <v>598</v>
      </c>
      <c r="L144" s="149" t="s">
        <v>606</v>
      </c>
      <c r="M144" s="96" t="s">
        <v>607</v>
      </c>
      <c r="N144" s="140" t="s">
        <v>583</v>
      </c>
      <c r="O144" s="98" t="s">
        <v>584</v>
      </c>
      <c r="P144" s="96" t="s">
        <v>585</v>
      </c>
      <c r="Q144" s="97" t="s">
        <v>586</v>
      </c>
      <c r="R144" s="56"/>
      <c r="S144" s="1"/>
      <c r="T144" s="1"/>
      <c r="U144" s="1"/>
      <c r="V144" s="1"/>
      <c r="W144" s="1"/>
      <c r="X144" s="1"/>
      <c r="Y144" s="1"/>
      <c r="Z144" s="1"/>
    </row>
    <row r="145" spans="1:38" ht="14.25" customHeight="1">
      <c r="A145" s="101"/>
      <c r="B145" s="102"/>
      <c r="C145" s="173"/>
      <c r="D145" s="103"/>
      <c r="E145" s="104"/>
      <c r="F145" s="174"/>
      <c r="G145" s="101"/>
      <c r="H145" s="104"/>
      <c r="I145" s="105"/>
      <c r="J145" s="175"/>
      <c r="K145" s="175"/>
      <c r="L145" s="176"/>
      <c r="M145" s="99"/>
      <c r="N145" s="176"/>
      <c r="O145" s="177"/>
      <c r="P145" s="178"/>
      <c r="Q145" s="179"/>
      <c r="R145" s="144"/>
      <c r="S145" s="113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38" ht="14.25" customHeight="1">
      <c r="A146" s="101"/>
      <c r="B146" s="102"/>
      <c r="C146" s="173"/>
      <c r="D146" s="103"/>
      <c r="E146" s="104"/>
      <c r="F146" s="174"/>
      <c r="G146" s="101"/>
      <c r="H146" s="104"/>
      <c r="I146" s="105"/>
      <c r="J146" s="175"/>
      <c r="K146" s="175"/>
      <c r="L146" s="176"/>
      <c r="M146" s="99"/>
      <c r="N146" s="176"/>
      <c r="O146" s="177"/>
      <c r="P146" s="178"/>
      <c r="Q146" s="179"/>
      <c r="R146" s="144"/>
      <c r="S146" s="113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38" ht="14.25" customHeight="1">
      <c r="A147" s="101"/>
      <c r="B147" s="102"/>
      <c r="C147" s="173"/>
      <c r="D147" s="103"/>
      <c r="E147" s="104"/>
      <c r="F147" s="174"/>
      <c r="G147" s="101"/>
      <c r="H147" s="104"/>
      <c r="I147" s="105"/>
      <c r="J147" s="175"/>
      <c r="K147" s="175"/>
      <c r="L147" s="176"/>
      <c r="M147" s="99"/>
      <c r="N147" s="176"/>
      <c r="O147" s="177"/>
      <c r="P147" s="178"/>
      <c r="Q147" s="179"/>
      <c r="R147" s="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01"/>
      <c r="B148" s="102"/>
      <c r="C148" s="173"/>
      <c r="D148" s="103"/>
      <c r="E148" s="104"/>
      <c r="F148" s="175"/>
      <c r="G148" s="101"/>
      <c r="H148" s="104"/>
      <c r="I148" s="105"/>
      <c r="J148" s="175"/>
      <c r="K148" s="175"/>
      <c r="L148" s="176"/>
      <c r="M148" s="99"/>
      <c r="N148" s="176"/>
      <c r="O148" s="177"/>
      <c r="P148" s="178"/>
      <c r="Q148" s="179"/>
      <c r="R148" s="6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01"/>
      <c r="B149" s="102"/>
      <c r="C149" s="173"/>
      <c r="D149" s="103"/>
      <c r="E149" s="104"/>
      <c r="F149" s="175"/>
      <c r="G149" s="101"/>
      <c r="H149" s="104"/>
      <c r="I149" s="105"/>
      <c r="J149" s="175"/>
      <c r="K149" s="175"/>
      <c r="L149" s="176"/>
      <c r="M149" s="99"/>
      <c r="N149" s="176"/>
      <c r="O149" s="177"/>
      <c r="P149" s="178"/>
      <c r="Q149" s="179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01"/>
      <c r="B150" s="102"/>
      <c r="C150" s="173"/>
      <c r="D150" s="103"/>
      <c r="E150" s="104"/>
      <c r="F150" s="174"/>
      <c r="G150" s="101"/>
      <c r="H150" s="104"/>
      <c r="I150" s="105"/>
      <c r="J150" s="175"/>
      <c r="K150" s="175"/>
      <c r="L150" s="176"/>
      <c r="M150" s="99"/>
      <c r="N150" s="176"/>
      <c r="O150" s="177"/>
      <c r="P150" s="178"/>
      <c r="Q150" s="179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01"/>
      <c r="B151" s="102"/>
      <c r="C151" s="173"/>
      <c r="D151" s="103"/>
      <c r="E151" s="104"/>
      <c r="F151" s="174"/>
      <c r="G151" s="101"/>
      <c r="H151" s="104"/>
      <c r="I151" s="105"/>
      <c r="J151" s="175"/>
      <c r="K151" s="175"/>
      <c r="L151" s="175"/>
      <c r="M151" s="175"/>
      <c r="N151" s="176"/>
      <c r="O151" s="180"/>
      <c r="P151" s="178"/>
      <c r="Q151" s="179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01"/>
      <c r="B152" s="102"/>
      <c r="C152" s="173"/>
      <c r="D152" s="103"/>
      <c r="E152" s="104"/>
      <c r="F152" s="175"/>
      <c r="G152" s="101"/>
      <c r="H152" s="104"/>
      <c r="I152" s="105"/>
      <c r="J152" s="175"/>
      <c r="K152" s="175"/>
      <c r="L152" s="176"/>
      <c r="M152" s="99"/>
      <c r="N152" s="176"/>
      <c r="O152" s="177"/>
      <c r="P152" s="178"/>
      <c r="Q152" s="179"/>
      <c r="R152" s="144"/>
      <c r="S152" s="113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01"/>
      <c r="B153" s="102"/>
      <c r="C153" s="173"/>
      <c r="D153" s="103"/>
      <c r="E153" s="104"/>
      <c r="F153" s="174"/>
      <c r="G153" s="101"/>
      <c r="H153" s="104"/>
      <c r="I153" s="105"/>
      <c r="J153" s="181"/>
      <c r="K153" s="181"/>
      <c r="L153" s="181"/>
      <c r="M153" s="181"/>
      <c r="N153" s="182"/>
      <c r="O153" s="177"/>
      <c r="P153" s="106"/>
      <c r="Q153" s="179"/>
      <c r="R153" s="144"/>
      <c r="S153" s="113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>
      <c r="A154" s="126"/>
      <c r="B154" s="119"/>
      <c r="C154" s="119"/>
      <c r="D154" s="119"/>
      <c r="E154" s="6"/>
      <c r="F154" s="127"/>
      <c r="G154" s="6"/>
      <c r="H154" s="6"/>
      <c r="I154" s="6"/>
      <c r="J154" s="1"/>
      <c r="K154" s="6"/>
      <c r="L154" s="6"/>
      <c r="M154" s="6"/>
      <c r="N154" s="1"/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26"/>
      <c r="B155" s="119"/>
      <c r="C155" s="119"/>
      <c r="D155" s="119"/>
      <c r="E155" s="6"/>
      <c r="F155" s="127"/>
      <c r="G155" s="56"/>
      <c r="H155" s="41"/>
      <c r="I155" s="56"/>
      <c r="J155" s="6"/>
      <c r="K155" s="145"/>
      <c r="L155" s="146"/>
      <c r="M155" s="6"/>
      <c r="N155" s="109"/>
      <c r="O155" s="147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56"/>
      <c r="B156" s="108"/>
      <c r="C156" s="108"/>
      <c r="D156" s="41"/>
      <c r="E156" s="56"/>
      <c r="F156" s="56"/>
      <c r="G156" s="56"/>
      <c r="H156" s="41"/>
      <c r="I156" s="56"/>
      <c r="J156" s="6"/>
      <c r="K156" s="145"/>
      <c r="L156" s="146"/>
      <c r="M156" s="6"/>
      <c r="N156" s="109"/>
      <c r="O156" s="147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41"/>
      <c r="B157" s="183" t="s">
        <v>613</v>
      </c>
      <c r="C157" s="183"/>
      <c r="D157" s="183"/>
      <c r="E157" s="183"/>
      <c r="F157" s="6"/>
      <c r="G157" s="6"/>
      <c r="H157" s="137"/>
      <c r="I157" s="6"/>
      <c r="J157" s="137"/>
      <c r="K157" s="138"/>
      <c r="L157" s="6"/>
      <c r="M157" s="6"/>
      <c r="N157" s="1"/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38.25" customHeight="1">
      <c r="A158" s="95" t="s">
        <v>16</v>
      </c>
      <c r="B158" s="96" t="s">
        <v>564</v>
      </c>
      <c r="C158" s="96"/>
      <c r="D158" s="97" t="s">
        <v>575</v>
      </c>
      <c r="E158" s="96" t="s">
        <v>576</v>
      </c>
      <c r="F158" s="96" t="s">
        <v>577</v>
      </c>
      <c r="G158" s="96" t="s">
        <v>614</v>
      </c>
      <c r="H158" s="96" t="s">
        <v>615</v>
      </c>
      <c r="I158" s="96" t="s">
        <v>580</v>
      </c>
      <c r="J158" s="184" t="s">
        <v>581</v>
      </c>
      <c r="K158" s="96" t="s">
        <v>582</v>
      </c>
      <c r="L158" s="96" t="s">
        <v>616</v>
      </c>
      <c r="M158" s="96" t="s">
        <v>585</v>
      </c>
      <c r="N158" s="97" t="s">
        <v>586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85">
        <v>1</v>
      </c>
      <c r="B159" s="186">
        <v>41579</v>
      </c>
      <c r="C159" s="186"/>
      <c r="D159" s="187" t="s">
        <v>617</v>
      </c>
      <c r="E159" s="188" t="s">
        <v>618</v>
      </c>
      <c r="F159" s="189">
        <v>82</v>
      </c>
      <c r="G159" s="188" t="s">
        <v>619</v>
      </c>
      <c r="H159" s="188">
        <v>100</v>
      </c>
      <c r="I159" s="190">
        <v>100</v>
      </c>
      <c r="J159" s="191" t="s">
        <v>620</v>
      </c>
      <c r="K159" s="192">
        <f t="shared" ref="K159:K211" si="147">H159-F159</f>
        <v>18</v>
      </c>
      <c r="L159" s="193">
        <f t="shared" ref="L159:L211" si="148">K159/F159</f>
        <v>0.21951219512195122</v>
      </c>
      <c r="M159" s="188" t="s">
        <v>587</v>
      </c>
      <c r="N159" s="194">
        <v>42657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85">
        <v>2</v>
      </c>
      <c r="B160" s="186">
        <v>41794</v>
      </c>
      <c r="C160" s="186"/>
      <c r="D160" s="187" t="s">
        <v>621</v>
      </c>
      <c r="E160" s="188" t="s">
        <v>589</v>
      </c>
      <c r="F160" s="189">
        <v>257</v>
      </c>
      <c r="G160" s="188" t="s">
        <v>619</v>
      </c>
      <c r="H160" s="188">
        <v>300</v>
      </c>
      <c r="I160" s="190">
        <v>300</v>
      </c>
      <c r="J160" s="191" t="s">
        <v>620</v>
      </c>
      <c r="K160" s="192">
        <f t="shared" si="147"/>
        <v>43</v>
      </c>
      <c r="L160" s="193">
        <f t="shared" si="148"/>
        <v>0.16731517509727625</v>
      </c>
      <c r="M160" s="188" t="s">
        <v>587</v>
      </c>
      <c r="N160" s="194">
        <v>41822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3</v>
      </c>
      <c r="B161" s="186">
        <v>41828</v>
      </c>
      <c r="C161" s="186"/>
      <c r="D161" s="187" t="s">
        <v>622</v>
      </c>
      <c r="E161" s="188" t="s">
        <v>589</v>
      </c>
      <c r="F161" s="189">
        <v>393</v>
      </c>
      <c r="G161" s="188" t="s">
        <v>619</v>
      </c>
      <c r="H161" s="188">
        <v>468</v>
      </c>
      <c r="I161" s="190">
        <v>468</v>
      </c>
      <c r="J161" s="191" t="s">
        <v>620</v>
      </c>
      <c r="K161" s="192">
        <f t="shared" si="147"/>
        <v>75</v>
      </c>
      <c r="L161" s="193">
        <f t="shared" si="148"/>
        <v>0.19083969465648856</v>
      </c>
      <c r="M161" s="188" t="s">
        <v>587</v>
      </c>
      <c r="N161" s="194">
        <v>41863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4</v>
      </c>
      <c r="B162" s="186">
        <v>41857</v>
      </c>
      <c r="C162" s="186"/>
      <c r="D162" s="187" t="s">
        <v>623</v>
      </c>
      <c r="E162" s="188" t="s">
        <v>589</v>
      </c>
      <c r="F162" s="189">
        <v>205</v>
      </c>
      <c r="G162" s="188" t="s">
        <v>619</v>
      </c>
      <c r="H162" s="188">
        <v>275</v>
      </c>
      <c r="I162" s="190">
        <v>250</v>
      </c>
      <c r="J162" s="191" t="s">
        <v>620</v>
      </c>
      <c r="K162" s="192">
        <f t="shared" si="147"/>
        <v>70</v>
      </c>
      <c r="L162" s="193">
        <f t="shared" si="148"/>
        <v>0.34146341463414637</v>
      </c>
      <c r="M162" s="188" t="s">
        <v>587</v>
      </c>
      <c r="N162" s="194">
        <v>41962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5</v>
      </c>
      <c r="B163" s="186">
        <v>41886</v>
      </c>
      <c r="C163" s="186"/>
      <c r="D163" s="187" t="s">
        <v>624</v>
      </c>
      <c r="E163" s="188" t="s">
        <v>589</v>
      </c>
      <c r="F163" s="189">
        <v>162</v>
      </c>
      <c r="G163" s="188" t="s">
        <v>619</v>
      </c>
      <c r="H163" s="188">
        <v>190</v>
      </c>
      <c r="I163" s="190">
        <v>190</v>
      </c>
      <c r="J163" s="191" t="s">
        <v>620</v>
      </c>
      <c r="K163" s="192">
        <f t="shared" si="147"/>
        <v>28</v>
      </c>
      <c r="L163" s="193">
        <f t="shared" si="148"/>
        <v>0.1728395061728395</v>
      </c>
      <c r="M163" s="188" t="s">
        <v>587</v>
      </c>
      <c r="N163" s="194">
        <v>42006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6</v>
      </c>
      <c r="B164" s="186">
        <v>41886</v>
      </c>
      <c r="C164" s="186"/>
      <c r="D164" s="187" t="s">
        <v>625</v>
      </c>
      <c r="E164" s="188" t="s">
        <v>589</v>
      </c>
      <c r="F164" s="189">
        <v>75</v>
      </c>
      <c r="G164" s="188" t="s">
        <v>619</v>
      </c>
      <c r="H164" s="188">
        <v>91.5</v>
      </c>
      <c r="I164" s="190" t="s">
        <v>626</v>
      </c>
      <c r="J164" s="191" t="s">
        <v>627</v>
      </c>
      <c r="K164" s="192">
        <f t="shared" si="147"/>
        <v>16.5</v>
      </c>
      <c r="L164" s="193">
        <f t="shared" si="148"/>
        <v>0.22</v>
      </c>
      <c r="M164" s="188" t="s">
        <v>587</v>
      </c>
      <c r="N164" s="194">
        <v>41954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7</v>
      </c>
      <c r="B165" s="186">
        <v>41913</v>
      </c>
      <c r="C165" s="186"/>
      <c r="D165" s="187" t="s">
        <v>628</v>
      </c>
      <c r="E165" s="188" t="s">
        <v>589</v>
      </c>
      <c r="F165" s="189">
        <v>850</v>
      </c>
      <c r="G165" s="188" t="s">
        <v>619</v>
      </c>
      <c r="H165" s="188">
        <v>982.5</v>
      </c>
      <c r="I165" s="190">
        <v>1050</v>
      </c>
      <c r="J165" s="191" t="s">
        <v>629</v>
      </c>
      <c r="K165" s="192">
        <f t="shared" si="147"/>
        <v>132.5</v>
      </c>
      <c r="L165" s="193">
        <f t="shared" si="148"/>
        <v>0.15588235294117647</v>
      </c>
      <c r="M165" s="188" t="s">
        <v>587</v>
      </c>
      <c r="N165" s="194">
        <v>42039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8</v>
      </c>
      <c r="B166" s="186">
        <v>41913</v>
      </c>
      <c r="C166" s="186"/>
      <c r="D166" s="187" t="s">
        <v>630</v>
      </c>
      <c r="E166" s="188" t="s">
        <v>589</v>
      </c>
      <c r="F166" s="189">
        <v>475</v>
      </c>
      <c r="G166" s="188" t="s">
        <v>619</v>
      </c>
      <c r="H166" s="188">
        <v>515</v>
      </c>
      <c r="I166" s="190">
        <v>600</v>
      </c>
      <c r="J166" s="191" t="s">
        <v>631</v>
      </c>
      <c r="K166" s="192">
        <f t="shared" si="147"/>
        <v>40</v>
      </c>
      <c r="L166" s="193">
        <f t="shared" si="148"/>
        <v>8.4210526315789472E-2</v>
      </c>
      <c r="M166" s="188" t="s">
        <v>587</v>
      </c>
      <c r="N166" s="194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9</v>
      </c>
      <c r="B167" s="186">
        <v>41913</v>
      </c>
      <c r="C167" s="186"/>
      <c r="D167" s="187" t="s">
        <v>632</v>
      </c>
      <c r="E167" s="188" t="s">
        <v>589</v>
      </c>
      <c r="F167" s="189">
        <v>86</v>
      </c>
      <c r="G167" s="188" t="s">
        <v>619</v>
      </c>
      <c r="H167" s="188">
        <v>99</v>
      </c>
      <c r="I167" s="190">
        <v>140</v>
      </c>
      <c r="J167" s="191" t="s">
        <v>633</v>
      </c>
      <c r="K167" s="192">
        <f t="shared" si="147"/>
        <v>13</v>
      </c>
      <c r="L167" s="193">
        <f t="shared" si="148"/>
        <v>0.15116279069767441</v>
      </c>
      <c r="M167" s="188" t="s">
        <v>587</v>
      </c>
      <c r="N167" s="194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10</v>
      </c>
      <c r="B168" s="186">
        <v>41926</v>
      </c>
      <c r="C168" s="186"/>
      <c r="D168" s="187" t="s">
        <v>634</v>
      </c>
      <c r="E168" s="188" t="s">
        <v>589</v>
      </c>
      <c r="F168" s="189">
        <v>496.6</v>
      </c>
      <c r="G168" s="188" t="s">
        <v>619</v>
      </c>
      <c r="H168" s="188">
        <v>621</v>
      </c>
      <c r="I168" s="190">
        <v>580</v>
      </c>
      <c r="J168" s="191" t="s">
        <v>620</v>
      </c>
      <c r="K168" s="192">
        <f t="shared" si="147"/>
        <v>124.39999999999998</v>
      </c>
      <c r="L168" s="193">
        <f t="shared" si="148"/>
        <v>0.25050342327829234</v>
      </c>
      <c r="M168" s="188" t="s">
        <v>587</v>
      </c>
      <c r="N168" s="194">
        <v>42605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11</v>
      </c>
      <c r="B169" s="186">
        <v>41926</v>
      </c>
      <c r="C169" s="186"/>
      <c r="D169" s="187" t="s">
        <v>635</v>
      </c>
      <c r="E169" s="188" t="s">
        <v>589</v>
      </c>
      <c r="F169" s="189">
        <v>2481.9</v>
      </c>
      <c r="G169" s="188" t="s">
        <v>619</v>
      </c>
      <c r="H169" s="188">
        <v>2840</v>
      </c>
      <c r="I169" s="190">
        <v>2870</v>
      </c>
      <c r="J169" s="191" t="s">
        <v>636</v>
      </c>
      <c r="K169" s="192">
        <f t="shared" si="147"/>
        <v>358.09999999999991</v>
      </c>
      <c r="L169" s="193">
        <f t="shared" si="148"/>
        <v>0.14428462065353154</v>
      </c>
      <c r="M169" s="188" t="s">
        <v>587</v>
      </c>
      <c r="N169" s="194">
        <v>42017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12</v>
      </c>
      <c r="B170" s="186">
        <v>41928</v>
      </c>
      <c r="C170" s="186"/>
      <c r="D170" s="187" t="s">
        <v>637</v>
      </c>
      <c r="E170" s="188" t="s">
        <v>589</v>
      </c>
      <c r="F170" s="189">
        <v>84.5</v>
      </c>
      <c r="G170" s="188" t="s">
        <v>619</v>
      </c>
      <c r="H170" s="188">
        <v>93</v>
      </c>
      <c r="I170" s="190">
        <v>110</v>
      </c>
      <c r="J170" s="191" t="s">
        <v>638</v>
      </c>
      <c r="K170" s="192">
        <f t="shared" si="147"/>
        <v>8.5</v>
      </c>
      <c r="L170" s="193">
        <f t="shared" si="148"/>
        <v>0.10059171597633136</v>
      </c>
      <c r="M170" s="188" t="s">
        <v>587</v>
      </c>
      <c r="N170" s="194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13</v>
      </c>
      <c r="B171" s="186">
        <v>41928</v>
      </c>
      <c r="C171" s="186"/>
      <c r="D171" s="187" t="s">
        <v>639</v>
      </c>
      <c r="E171" s="188" t="s">
        <v>589</v>
      </c>
      <c r="F171" s="189">
        <v>401</v>
      </c>
      <c r="G171" s="188" t="s">
        <v>619</v>
      </c>
      <c r="H171" s="188">
        <v>428</v>
      </c>
      <c r="I171" s="190">
        <v>450</v>
      </c>
      <c r="J171" s="191" t="s">
        <v>640</v>
      </c>
      <c r="K171" s="192">
        <f t="shared" si="147"/>
        <v>27</v>
      </c>
      <c r="L171" s="193">
        <f t="shared" si="148"/>
        <v>6.7331670822942641E-2</v>
      </c>
      <c r="M171" s="188" t="s">
        <v>587</v>
      </c>
      <c r="N171" s="194">
        <v>42020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14</v>
      </c>
      <c r="B172" s="186">
        <v>41928</v>
      </c>
      <c r="C172" s="186"/>
      <c r="D172" s="187" t="s">
        <v>641</v>
      </c>
      <c r="E172" s="188" t="s">
        <v>589</v>
      </c>
      <c r="F172" s="189">
        <v>101</v>
      </c>
      <c r="G172" s="188" t="s">
        <v>619</v>
      </c>
      <c r="H172" s="188">
        <v>112</v>
      </c>
      <c r="I172" s="190">
        <v>120</v>
      </c>
      <c r="J172" s="191" t="s">
        <v>642</v>
      </c>
      <c r="K172" s="192">
        <f t="shared" si="147"/>
        <v>11</v>
      </c>
      <c r="L172" s="193">
        <f t="shared" si="148"/>
        <v>0.10891089108910891</v>
      </c>
      <c r="M172" s="188" t="s">
        <v>587</v>
      </c>
      <c r="N172" s="194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15</v>
      </c>
      <c r="B173" s="186">
        <v>41954</v>
      </c>
      <c r="C173" s="186"/>
      <c r="D173" s="187" t="s">
        <v>643</v>
      </c>
      <c r="E173" s="188" t="s">
        <v>589</v>
      </c>
      <c r="F173" s="189">
        <v>59</v>
      </c>
      <c r="G173" s="188" t="s">
        <v>619</v>
      </c>
      <c r="H173" s="188">
        <v>76</v>
      </c>
      <c r="I173" s="190">
        <v>76</v>
      </c>
      <c r="J173" s="191" t="s">
        <v>620</v>
      </c>
      <c r="K173" s="192">
        <f t="shared" si="147"/>
        <v>17</v>
      </c>
      <c r="L173" s="193">
        <f t="shared" si="148"/>
        <v>0.28813559322033899</v>
      </c>
      <c r="M173" s="188" t="s">
        <v>587</v>
      </c>
      <c r="N173" s="194">
        <v>43032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16</v>
      </c>
      <c r="B174" s="186">
        <v>41954</v>
      </c>
      <c r="C174" s="186"/>
      <c r="D174" s="187" t="s">
        <v>632</v>
      </c>
      <c r="E174" s="188" t="s">
        <v>589</v>
      </c>
      <c r="F174" s="189">
        <v>99</v>
      </c>
      <c r="G174" s="188" t="s">
        <v>619</v>
      </c>
      <c r="H174" s="188">
        <v>120</v>
      </c>
      <c r="I174" s="190">
        <v>120</v>
      </c>
      <c r="J174" s="191" t="s">
        <v>600</v>
      </c>
      <c r="K174" s="192">
        <f t="shared" si="147"/>
        <v>21</v>
      </c>
      <c r="L174" s="193">
        <f t="shared" si="148"/>
        <v>0.21212121212121213</v>
      </c>
      <c r="M174" s="188" t="s">
        <v>587</v>
      </c>
      <c r="N174" s="194">
        <v>41960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17</v>
      </c>
      <c r="B175" s="186">
        <v>41956</v>
      </c>
      <c r="C175" s="186"/>
      <c r="D175" s="187" t="s">
        <v>644</v>
      </c>
      <c r="E175" s="188" t="s">
        <v>589</v>
      </c>
      <c r="F175" s="189">
        <v>22</v>
      </c>
      <c r="G175" s="188" t="s">
        <v>619</v>
      </c>
      <c r="H175" s="188">
        <v>33.549999999999997</v>
      </c>
      <c r="I175" s="190">
        <v>32</v>
      </c>
      <c r="J175" s="191" t="s">
        <v>645</v>
      </c>
      <c r="K175" s="192">
        <f t="shared" si="147"/>
        <v>11.549999999999997</v>
      </c>
      <c r="L175" s="193">
        <f t="shared" si="148"/>
        <v>0.52499999999999991</v>
      </c>
      <c r="M175" s="188" t="s">
        <v>587</v>
      </c>
      <c r="N175" s="194">
        <v>42188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18</v>
      </c>
      <c r="B176" s="186">
        <v>41976</v>
      </c>
      <c r="C176" s="186"/>
      <c r="D176" s="187" t="s">
        <v>646</v>
      </c>
      <c r="E176" s="188" t="s">
        <v>589</v>
      </c>
      <c r="F176" s="189">
        <v>440</v>
      </c>
      <c r="G176" s="188" t="s">
        <v>619</v>
      </c>
      <c r="H176" s="188">
        <v>520</v>
      </c>
      <c r="I176" s="190">
        <v>520</v>
      </c>
      <c r="J176" s="191" t="s">
        <v>647</v>
      </c>
      <c r="K176" s="192">
        <f t="shared" si="147"/>
        <v>80</v>
      </c>
      <c r="L176" s="193">
        <f t="shared" si="148"/>
        <v>0.18181818181818182</v>
      </c>
      <c r="M176" s="188" t="s">
        <v>587</v>
      </c>
      <c r="N176" s="194">
        <v>42208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19</v>
      </c>
      <c r="B177" s="186">
        <v>41976</v>
      </c>
      <c r="C177" s="186"/>
      <c r="D177" s="187" t="s">
        <v>648</v>
      </c>
      <c r="E177" s="188" t="s">
        <v>589</v>
      </c>
      <c r="F177" s="189">
        <v>360</v>
      </c>
      <c r="G177" s="188" t="s">
        <v>619</v>
      </c>
      <c r="H177" s="188">
        <v>427</v>
      </c>
      <c r="I177" s="190">
        <v>425</v>
      </c>
      <c r="J177" s="191" t="s">
        <v>649</v>
      </c>
      <c r="K177" s="192">
        <f t="shared" si="147"/>
        <v>67</v>
      </c>
      <c r="L177" s="193">
        <f t="shared" si="148"/>
        <v>0.18611111111111112</v>
      </c>
      <c r="M177" s="188" t="s">
        <v>587</v>
      </c>
      <c r="N177" s="194">
        <v>42058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20</v>
      </c>
      <c r="B178" s="186">
        <v>42012</v>
      </c>
      <c r="C178" s="186"/>
      <c r="D178" s="187" t="s">
        <v>650</v>
      </c>
      <c r="E178" s="188" t="s">
        <v>589</v>
      </c>
      <c r="F178" s="189">
        <v>360</v>
      </c>
      <c r="G178" s="188" t="s">
        <v>619</v>
      </c>
      <c r="H178" s="188">
        <v>455</v>
      </c>
      <c r="I178" s="190">
        <v>420</v>
      </c>
      <c r="J178" s="191" t="s">
        <v>651</v>
      </c>
      <c r="K178" s="192">
        <f t="shared" si="147"/>
        <v>95</v>
      </c>
      <c r="L178" s="193">
        <f t="shared" si="148"/>
        <v>0.2638888888888889</v>
      </c>
      <c r="M178" s="188" t="s">
        <v>587</v>
      </c>
      <c r="N178" s="194">
        <v>42024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21</v>
      </c>
      <c r="B179" s="186">
        <v>42012</v>
      </c>
      <c r="C179" s="186"/>
      <c r="D179" s="187" t="s">
        <v>652</v>
      </c>
      <c r="E179" s="188" t="s">
        <v>589</v>
      </c>
      <c r="F179" s="189">
        <v>130</v>
      </c>
      <c r="G179" s="188"/>
      <c r="H179" s="188">
        <v>175.5</v>
      </c>
      <c r="I179" s="190">
        <v>165</v>
      </c>
      <c r="J179" s="191" t="s">
        <v>653</v>
      </c>
      <c r="K179" s="192">
        <f t="shared" si="147"/>
        <v>45.5</v>
      </c>
      <c r="L179" s="193">
        <f t="shared" si="148"/>
        <v>0.35</v>
      </c>
      <c r="M179" s="188" t="s">
        <v>587</v>
      </c>
      <c r="N179" s="194">
        <v>43088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22</v>
      </c>
      <c r="B180" s="186">
        <v>42040</v>
      </c>
      <c r="C180" s="186"/>
      <c r="D180" s="187" t="s">
        <v>381</v>
      </c>
      <c r="E180" s="188" t="s">
        <v>618</v>
      </c>
      <c r="F180" s="189">
        <v>98</v>
      </c>
      <c r="G180" s="188"/>
      <c r="H180" s="188">
        <v>120</v>
      </c>
      <c r="I180" s="190">
        <v>120</v>
      </c>
      <c r="J180" s="191" t="s">
        <v>620</v>
      </c>
      <c r="K180" s="192">
        <f t="shared" si="147"/>
        <v>22</v>
      </c>
      <c r="L180" s="193">
        <f t="shared" si="148"/>
        <v>0.22448979591836735</v>
      </c>
      <c r="M180" s="188" t="s">
        <v>587</v>
      </c>
      <c r="N180" s="194">
        <v>42753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23</v>
      </c>
      <c r="B181" s="186">
        <v>42040</v>
      </c>
      <c r="C181" s="186"/>
      <c r="D181" s="187" t="s">
        <v>654</v>
      </c>
      <c r="E181" s="188" t="s">
        <v>618</v>
      </c>
      <c r="F181" s="189">
        <v>196</v>
      </c>
      <c r="G181" s="188"/>
      <c r="H181" s="188">
        <v>262</v>
      </c>
      <c r="I181" s="190">
        <v>255</v>
      </c>
      <c r="J181" s="191" t="s">
        <v>620</v>
      </c>
      <c r="K181" s="192">
        <f t="shared" si="147"/>
        <v>66</v>
      </c>
      <c r="L181" s="193">
        <f t="shared" si="148"/>
        <v>0.33673469387755101</v>
      </c>
      <c r="M181" s="188" t="s">
        <v>587</v>
      </c>
      <c r="N181" s="194">
        <v>42599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24</v>
      </c>
      <c r="B182" s="196">
        <v>42067</v>
      </c>
      <c r="C182" s="196"/>
      <c r="D182" s="197" t="s">
        <v>380</v>
      </c>
      <c r="E182" s="198" t="s">
        <v>618</v>
      </c>
      <c r="F182" s="199">
        <v>235</v>
      </c>
      <c r="G182" s="199"/>
      <c r="H182" s="200">
        <v>77</v>
      </c>
      <c r="I182" s="200" t="s">
        <v>655</v>
      </c>
      <c r="J182" s="201" t="s">
        <v>656</v>
      </c>
      <c r="K182" s="202">
        <f t="shared" si="147"/>
        <v>-158</v>
      </c>
      <c r="L182" s="203">
        <f t="shared" si="148"/>
        <v>-0.67234042553191486</v>
      </c>
      <c r="M182" s="199" t="s">
        <v>599</v>
      </c>
      <c r="N182" s="196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25</v>
      </c>
      <c r="B183" s="186">
        <v>42067</v>
      </c>
      <c r="C183" s="186"/>
      <c r="D183" s="187" t="s">
        <v>657</v>
      </c>
      <c r="E183" s="188" t="s">
        <v>618</v>
      </c>
      <c r="F183" s="189">
        <v>185</v>
      </c>
      <c r="G183" s="188"/>
      <c r="H183" s="188">
        <v>224</v>
      </c>
      <c r="I183" s="190" t="s">
        <v>658</v>
      </c>
      <c r="J183" s="191" t="s">
        <v>620</v>
      </c>
      <c r="K183" s="192">
        <f t="shared" si="147"/>
        <v>39</v>
      </c>
      <c r="L183" s="193">
        <f t="shared" si="148"/>
        <v>0.21081081081081082</v>
      </c>
      <c r="M183" s="188" t="s">
        <v>587</v>
      </c>
      <c r="N183" s="194">
        <v>42647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26</v>
      </c>
      <c r="B184" s="196">
        <v>42090</v>
      </c>
      <c r="C184" s="196"/>
      <c r="D184" s="204" t="s">
        <v>659</v>
      </c>
      <c r="E184" s="199" t="s">
        <v>618</v>
      </c>
      <c r="F184" s="199">
        <v>49.5</v>
      </c>
      <c r="G184" s="200"/>
      <c r="H184" s="200">
        <v>15.85</v>
      </c>
      <c r="I184" s="200">
        <v>67</v>
      </c>
      <c r="J184" s="201" t="s">
        <v>660</v>
      </c>
      <c r="K184" s="200">
        <f t="shared" si="147"/>
        <v>-33.65</v>
      </c>
      <c r="L184" s="205">
        <f t="shared" si="148"/>
        <v>-0.67979797979797973</v>
      </c>
      <c r="M184" s="199" t="s">
        <v>599</v>
      </c>
      <c r="N184" s="206">
        <v>43627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27</v>
      </c>
      <c r="B185" s="186">
        <v>42093</v>
      </c>
      <c r="C185" s="186"/>
      <c r="D185" s="187" t="s">
        <v>661</v>
      </c>
      <c r="E185" s="188" t="s">
        <v>618</v>
      </c>
      <c r="F185" s="189">
        <v>183.5</v>
      </c>
      <c r="G185" s="188"/>
      <c r="H185" s="188">
        <v>219</v>
      </c>
      <c r="I185" s="190">
        <v>218</v>
      </c>
      <c r="J185" s="191" t="s">
        <v>662</v>
      </c>
      <c r="K185" s="192">
        <f t="shared" si="147"/>
        <v>35.5</v>
      </c>
      <c r="L185" s="193">
        <f t="shared" si="148"/>
        <v>0.19346049046321526</v>
      </c>
      <c r="M185" s="188" t="s">
        <v>587</v>
      </c>
      <c r="N185" s="194">
        <v>42103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28</v>
      </c>
      <c r="B186" s="186">
        <v>42114</v>
      </c>
      <c r="C186" s="186"/>
      <c r="D186" s="187" t="s">
        <v>663</v>
      </c>
      <c r="E186" s="188" t="s">
        <v>618</v>
      </c>
      <c r="F186" s="189">
        <f>(227+237)/2</f>
        <v>232</v>
      </c>
      <c r="G186" s="188"/>
      <c r="H186" s="188">
        <v>298</v>
      </c>
      <c r="I186" s="190">
        <v>298</v>
      </c>
      <c r="J186" s="191" t="s">
        <v>620</v>
      </c>
      <c r="K186" s="192">
        <f t="shared" si="147"/>
        <v>66</v>
      </c>
      <c r="L186" s="193">
        <f t="shared" si="148"/>
        <v>0.28448275862068967</v>
      </c>
      <c r="M186" s="188" t="s">
        <v>587</v>
      </c>
      <c r="N186" s="194">
        <v>42823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29</v>
      </c>
      <c r="B187" s="186">
        <v>42128</v>
      </c>
      <c r="C187" s="186"/>
      <c r="D187" s="187" t="s">
        <v>664</v>
      </c>
      <c r="E187" s="188" t="s">
        <v>589</v>
      </c>
      <c r="F187" s="189">
        <v>385</v>
      </c>
      <c r="G187" s="188"/>
      <c r="H187" s="188">
        <f>212.5+331</f>
        <v>543.5</v>
      </c>
      <c r="I187" s="190">
        <v>510</v>
      </c>
      <c r="J187" s="191" t="s">
        <v>665</v>
      </c>
      <c r="K187" s="192">
        <f t="shared" si="147"/>
        <v>158.5</v>
      </c>
      <c r="L187" s="193">
        <f t="shared" si="148"/>
        <v>0.41168831168831171</v>
      </c>
      <c r="M187" s="188" t="s">
        <v>587</v>
      </c>
      <c r="N187" s="194">
        <v>42235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30</v>
      </c>
      <c r="B188" s="186">
        <v>42128</v>
      </c>
      <c r="C188" s="186"/>
      <c r="D188" s="187" t="s">
        <v>666</v>
      </c>
      <c r="E188" s="188" t="s">
        <v>589</v>
      </c>
      <c r="F188" s="189">
        <v>115.5</v>
      </c>
      <c r="G188" s="188"/>
      <c r="H188" s="188">
        <v>146</v>
      </c>
      <c r="I188" s="190">
        <v>142</v>
      </c>
      <c r="J188" s="191" t="s">
        <v>667</v>
      </c>
      <c r="K188" s="192">
        <f t="shared" si="147"/>
        <v>30.5</v>
      </c>
      <c r="L188" s="193">
        <f t="shared" si="148"/>
        <v>0.26406926406926406</v>
      </c>
      <c r="M188" s="188" t="s">
        <v>587</v>
      </c>
      <c r="N188" s="194">
        <v>42202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31</v>
      </c>
      <c r="B189" s="186">
        <v>42151</v>
      </c>
      <c r="C189" s="186"/>
      <c r="D189" s="187" t="s">
        <v>668</v>
      </c>
      <c r="E189" s="188" t="s">
        <v>589</v>
      </c>
      <c r="F189" s="189">
        <v>237.5</v>
      </c>
      <c r="G189" s="188"/>
      <c r="H189" s="188">
        <v>279.5</v>
      </c>
      <c r="I189" s="190">
        <v>278</v>
      </c>
      <c r="J189" s="191" t="s">
        <v>620</v>
      </c>
      <c r="K189" s="192">
        <f t="shared" si="147"/>
        <v>42</v>
      </c>
      <c r="L189" s="193">
        <f t="shared" si="148"/>
        <v>0.17684210526315788</v>
      </c>
      <c r="M189" s="188" t="s">
        <v>587</v>
      </c>
      <c r="N189" s="194">
        <v>42222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32</v>
      </c>
      <c r="B190" s="186">
        <v>42174</v>
      </c>
      <c r="C190" s="186"/>
      <c r="D190" s="187" t="s">
        <v>639</v>
      </c>
      <c r="E190" s="188" t="s">
        <v>618</v>
      </c>
      <c r="F190" s="189">
        <v>340</v>
      </c>
      <c r="G190" s="188"/>
      <c r="H190" s="188">
        <v>448</v>
      </c>
      <c r="I190" s="190">
        <v>448</v>
      </c>
      <c r="J190" s="191" t="s">
        <v>620</v>
      </c>
      <c r="K190" s="192">
        <f t="shared" si="147"/>
        <v>108</v>
      </c>
      <c r="L190" s="193">
        <f t="shared" si="148"/>
        <v>0.31764705882352939</v>
      </c>
      <c r="M190" s="188" t="s">
        <v>587</v>
      </c>
      <c r="N190" s="194">
        <v>43018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33</v>
      </c>
      <c r="B191" s="186">
        <v>42191</v>
      </c>
      <c r="C191" s="186"/>
      <c r="D191" s="187" t="s">
        <v>669</v>
      </c>
      <c r="E191" s="188" t="s">
        <v>618</v>
      </c>
      <c r="F191" s="189">
        <v>390</v>
      </c>
      <c r="G191" s="188"/>
      <c r="H191" s="188">
        <v>460</v>
      </c>
      <c r="I191" s="190">
        <v>460</v>
      </c>
      <c r="J191" s="191" t="s">
        <v>620</v>
      </c>
      <c r="K191" s="192">
        <f t="shared" si="147"/>
        <v>70</v>
      </c>
      <c r="L191" s="193">
        <f t="shared" si="148"/>
        <v>0.17948717948717949</v>
      </c>
      <c r="M191" s="188" t="s">
        <v>587</v>
      </c>
      <c r="N191" s="194">
        <v>42478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34</v>
      </c>
      <c r="B192" s="196">
        <v>42195</v>
      </c>
      <c r="C192" s="196"/>
      <c r="D192" s="197" t="s">
        <v>670</v>
      </c>
      <c r="E192" s="198" t="s">
        <v>618</v>
      </c>
      <c r="F192" s="199">
        <v>122.5</v>
      </c>
      <c r="G192" s="199"/>
      <c r="H192" s="200">
        <v>61</v>
      </c>
      <c r="I192" s="200">
        <v>172</v>
      </c>
      <c r="J192" s="201" t="s">
        <v>671</v>
      </c>
      <c r="K192" s="202">
        <f t="shared" si="147"/>
        <v>-61.5</v>
      </c>
      <c r="L192" s="203">
        <f t="shared" si="148"/>
        <v>-0.50204081632653064</v>
      </c>
      <c r="M192" s="199" t="s">
        <v>599</v>
      </c>
      <c r="N192" s="196">
        <v>43333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35</v>
      </c>
      <c r="B193" s="186">
        <v>42219</v>
      </c>
      <c r="C193" s="186"/>
      <c r="D193" s="187" t="s">
        <v>672</v>
      </c>
      <c r="E193" s="188" t="s">
        <v>618</v>
      </c>
      <c r="F193" s="189">
        <v>297.5</v>
      </c>
      <c r="G193" s="188"/>
      <c r="H193" s="188">
        <v>350</v>
      </c>
      <c r="I193" s="190">
        <v>360</v>
      </c>
      <c r="J193" s="191" t="s">
        <v>673</v>
      </c>
      <c r="K193" s="192">
        <f t="shared" si="147"/>
        <v>52.5</v>
      </c>
      <c r="L193" s="193">
        <f t="shared" si="148"/>
        <v>0.17647058823529413</v>
      </c>
      <c r="M193" s="188" t="s">
        <v>587</v>
      </c>
      <c r="N193" s="194">
        <v>42232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36</v>
      </c>
      <c r="B194" s="186">
        <v>42219</v>
      </c>
      <c r="C194" s="186"/>
      <c r="D194" s="187" t="s">
        <v>674</v>
      </c>
      <c r="E194" s="188" t="s">
        <v>618</v>
      </c>
      <c r="F194" s="189">
        <v>115.5</v>
      </c>
      <c r="G194" s="188"/>
      <c r="H194" s="188">
        <v>149</v>
      </c>
      <c r="I194" s="190">
        <v>140</v>
      </c>
      <c r="J194" s="191" t="s">
        <v>675</v>
      </c>
      <c r="K194" s="192">
        <f t="shared" si="147"/>
        <v>33.5</v>
      </c>
      <c r="L194" s="193">
        <f t="shared" si="148"/>
        <v>0.29004329004329005</v>
      </c>
      <c r="M194" s="188" t="s">
        <v>587</v>
      </c>
      <c r="N194" s="194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37</v>
      </c>
      <c r="B195" s="186">
        <v>42251</v>
      </c>
      <c r="C195" s="186"/>
      <c r="D195" s="187" t="s">
        <v>668</v>
      </c>
      <c r="E195" s="188" t="s">
        <v>618</v>
      </c>
      <c r="F195" s="189">
        <v>226</v>
      </c>
      <c r="G195" s="188"/>
      <c r="H195" s="188">
        <v>292</v>
      </c>
      <c r="I195" s="190">
        <v>292</v>
      </c>
      <c r="J195" s="191" t="s">
        <v>676</v>
      </c>
      <c r="K195" s="192">
        <f t="shared" si="147"/>
        <v>66</v>
      </c>
      <c r="L195" s="193">
        <f t="shared" si="148"/>
        <v>0.29203539823008851</v>
      </c>
      <c r="M195" s="188" t="s">
        <v>587</v>
      </c>
      <c r="N195" s="194">
        <v>42286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38</v>
      </c>
      <c r="B196" s="186">
        <v>42254</v>
      </c>
      <c r="C196" s="186"/>
      <c r="D196" s="187" t="s">
        <v>663</v>
      </c>
      <c r="E196" s="188" t="s">
        <v>618</v>
      </c>
      <c r="F196" s="189">
        <v>232.5</v>
      </c>
      <c r="G196" s="188"/>
      <c r="H196" s="188">
        <v>312.5</v>
      </c>
      <c r="I196" s="190">
        <v>310</v>
      </c>
      <c r="J196" s="191" t="s">
        <v>620</v>
      </c>
      <c r="K196" s="192">
        <f t="shared" si="147"/>
        <v>80</v>
      </c>
      <c r="L196" s="193">
        <f t="shared" si="148"/>
        <v>0.34408602150537637</v>
      </c>
      <c r="M196" s="188" t="s">
        <v>587</v>
      </c>
      <c r="N196" s="194">
        <v>42823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39</v>
      </c>
      <c r="B197" s="186">
        <v>42268</v>
      </c>
      <c r="C197" s="186"/>
      <c r="D197" s="187" t="s">
        <v>677</v>
      </c>
      <c r="E197" s="188" t="s">
        <v>618</v>
      </c>
      <c r="F197" s="189">
        <v>196.5</v>
      </c>
      <c r="G197" s="188"/>
      <c r="H197" s="188">
        <v>238</v>
      </c>
      <c r="I197" s="190">
        <v>238</v>
      </c>
      <c r="J197" s="191" t="s">
        <v>676</v>
      </c>
      <c r="K197" s="192">
        <f t="shared" si="147"/>
        <v>41.5</v>
      </c>
      <c r="L197" s="193">
        <f t="shared" si="148"/>
        <v>0.21119592875318066</v>
      </c>
      <c r="M197" s="188" t="s">
        <v>587</v>
      </c>
      <c r="N197" s="194">
        <v>42291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40</v>
      </c>
      <c r="B198" s="186">
        <v>42271</v>
      </c>
      <c r="C198" s="186"/>
      <c r="D198" s="187" t="s">
        <v>617</v>
      </c>
      <c r="E198" s="188" t="s">
        <v>618</v>
      </c>
      <c r="F198" s="189">
        <v>65</v>
      </c>
      <c r="G198" s="188"/>
      <c r="H198" s="188">
        <v>82</v>
      </c>
      <c r="I198" s="190">
        <v>82</v>
      </c>
      <c r="J198" s="191" t="s">
        <v>676</v>
      </c>
      <c r="K198" s="192">
        <f t="shared" si="147"/>
        <v>17</v>
      </c>
      <c r="L198" s="193">
        <f t="shared" si="148"/>
        <v>0.26153846153846155</v>
      </c>
      <c r="M198" s="188" t="s">
        <v>587</v>
      </c>
      <c r="N198" s="194">
        <v>42578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41</v>
      </c>
      <c r="B199" s="186">
        <v>42291</v>
      </c>
      <c r="C199" s="186"/>
      <c r="D199" s="187" t="s">
        <v>678</v>
      </c>
      <c r="E199" s="188" t="s">
        <v>618</v>
      </c>
      <c r="F199" s="189">
        <v>144</v>
      </c>
      <c r="G199" s="188"/>
      <c r="H199" s="188">
        <v>182.5</v>
      </c>
      <c r="I199" s="190">
        <v>181</v>
      </c>
      <c r="J199" s="191" t="s">
        <v>676</v>
      </c>
      <c r="K199" s="192">
        <f t="shared" si="147"/>
        <v>38.5</v>
      </c>
      <c r="L199" s="193">
        <f t="shared" si="148"/>
        <v>0.2673611111111111</v>
      </c>
      <c r="M199" s="188" t="s">
        <v>587</v>
      </c>
      <c r="N199" s="194">
        <v>42817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42</v>
      </c>
      <c r="B200" s="186">
        <v>42291</v>
      </c>
      <c r="C200" s="186"/>
      <c r="D200" s="187" t="s">
        <v>679</v>
      </c>
      <c r="E200" s="188" t="s">
        <v>618</v>
      </c>
      <c r="F200" s="189">
        <v>264</v>
      </c>
      <c r="G200" s="188"/>
      <c r="H200" s="188">
        <v>311</v>
      </c>
      <c r="I200" s="190">
        <v>311</v>
      </c>
      <c r="J200" s="191" t="s">
        <v>676</v>
      </c>
      <c r="K200" s="192">
        <f t="shared" si="147"/>
        <v>47</v>
      </c>
      <c r="L200" s="193">
        <f t="shared" si="148"/>
        <v>0.17803030303030304</v>
      </c>
      <c r="M200" s="188" t="s">
        <v>587</v>
      </c>
      <c r="N200" s="194">
        <v>42604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43</v>
      </c>
      <c r="B201" s="186">
        <v>42318</v>
      </c>
      <c r="C201" s="186"/>
      <c r="D201" s="187" t="s">
        <v>680</v>
      </c>
      <c r="E201" s="188" t="s">
        <v>589</v>
      </c>
      <c r="F201" s="189">
        <v>549.5</v>
      </c>
      <c r="G201" s="188"/>
      <c r="H201" s="188">
        <v>630</v>
      </c>
      <c r="I201" s="190">
        <v>630</v>
      </c>
      <c r="J201" s="191" t="s">
        <v>676</v>
      </c>
      <c r="K201" s="192">
        <f t="shared" si="147"/>
        <v>80.5</v>
      </c>
      <c r="L201" s="193">
        <f t="shared" si="148"/>
        <v>0.1464968152866242</v>
      </c>
      <c r="M201" s="188" t="s">
        <v>587</v>
      </c>
      <c r="N201" s="194">
        <v>42419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44</v>
      </c>
      <c r="B202" s="186">
        <v>42342</v>
      </c>
      <c r="C202" s="186"/>
      <c r="D202" s="187" t="s">
        <v>681</v>
      </c>
      <c r="E202" s="188" t="s">
        <v>618</v>
      </c>
      <c r="F202" s="189">
        <v>1027.5</v>
      </c>
      <c r="G202" s="188"/>
      <c r="H202" s="188">
        <v>1315</v>
      </c>
      <c r="I202" s="190">
        <v>1250</v>
      </c>
      <c r="J202" s="191" t="s">
        <v>676</v>
      </c>
      <c r="K202" s="192">
        <f t="shared" si="147"/>
        <v>287.5</v>
      </c>
      <c r="L202" s="193">
        <f t="shared" si="148"/>
        <v>0.27980535279805352</v>
      </c>
      <c r="M202" s="188" t="s">
        <v>587</v>
      </c>
      <c r="N202" s="194">
        <v>43244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45</v>
      </c>
      <c r="B203" s="186">
        <v>42367</v>
      </c>
      <c r="C203" s="186"/>
      <c r="D203" s="187" t="s">
        <v>682</v>
      </c>
      <c r="E203" s="188" t="s">
        <v>618</v>
      </c>
      <c r="F203" s="189">
        <v>465</v>
      </c>
      <c r="G203" s="188"/>
      <c r="H203" s="188">
        <v>540</v>
      </c>
      <c r="I203" s="190">
        <v>540</v>
      </c>
      <c r="J203" s="191" t="s">
        <v>676</v>
      </c>
      <c r="K203" s="192">
        <f t="shared" si="147"/>
        <v>75</v>
      </c>
      <c r="L203" s="193">
        <f t="shared" si="148"/>
        <v>0.16129032258064516</v>
      </c>
      <c r="M203" s="188" t="s">
        <v>587</v>
      </c>
      <c r="N203" s="194">
        <v>42530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46</v>
      </c>
      <c r="B204" s="186">
        <v>42380</v>
      </c>
      <c r="C204" s="186"/>
      <c r="D204" s="187" t="s">
        <v>381</v>
      </c>
      <c r="E204" s="188" t="s">
        <v>589</v>
      </c>
      <c r="F204" s="189">
        <v>81</v>
      </c>
      <c r="G204" s="188"/>
      <c r="H204" s="188">
        <v>110</v>
      </c>
      <c r="I204" s="190">
        <v>110</v>
      </c>
      <c r="J204" s="191" t="s">
        <v>676</v>
      </c>
      <c r="K204" s="192">
        <f t="shared" si="147"/>
        <v>29</v>
      </c>
      <c r="L204" s="193">
        <f t="shared" si="148"/>
        <v>0.35802469135802467</v>
      </c>
      <c r="M204" s="188" t="s">
        <v>587</v>
      </c>
      <c r="N204" s="194">
        <v>42745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47</v>
      </c>
      <c r="B205" s="186">
        <v>42382</v>
      </c>
      <c r="C205" s="186"/>
      <c r="D205" s="187" t="s">
        <v>683</v>
      </c>
      <c r="E205" s="188" t="s">
        <v>589</v>
      </c>
      <c r="F205" s="189">
        <v>417.5</v>
      </c>
      <c r="G205" s="188"/>
      <c r="H205" s="188">
        <v>547</v>
      </c>
      <c r="I205" s="190">
        <v>535</v>
      </c>
      <c r="J205" s="191" t="s">
        <v>676</v>
      </c>
      <c r="K205" s="192">
        <f t="shared" si="147"/>
        <v>129.5</v>
      </c>
      <c r="L205" s="193">
        <f t="shared" si="148"/>
        <v>0.31017964071856285</v>
      </c>
      <c r="M205" s="188" t="s">
        <v>587</v>
      </c>
      <c r="N205" s="194">
        <v>42578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48</v>
      </c>
      <c r="B206" s="186">
        <v>42408</v>
      </c>
      <c r="C206" s="186"/>
      <c r="D206" s="187" t="s">
        <v>684</v>
      </c>
      <c r="E206" s="188" t="s">
        <v>618</v>
      </c>
      <c r="F206" s="189">
        <v>650</v>
      </c>
      <c r="G206" s="188"/>
      <c r="H206" s="188">
        <v>800</v>
      </c>
      <c r="I206" s="190">
        <v>800</v>
      </c>
      <c r="J206" s="191" t="s">
        <v>676</v>
      </c>
      <c r="K206" s="192">
        <f t="shared" si="147"/>
        <v>150</v>
      </c>
      <c r="L206" s="193">
        <f t="shared" si="148"/>
        <v>0.23076923076923078</v>
      </c>
      <c r="M206" s="188" t="s">
        <v>587</v>
      </c>
      <c r="N206" s="194">
        <v>43154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49</v>
      </c>
      <c r="B207" s="186">
        <v>42433</v>
      </c>
      <c r="C207" s="186"/>
      <c r="D207" s="187" t="s">
        <v>210</v>
      </c>
      <c r="E207" s="188" t="s">
        <v>618</v>
      </c>
      <c r="F207" s="189">
        <v>437.5</v>
      </c>
      <c r="G207" s="188"/>
      <c r="H207" s="188">
        <v>504.5</v>
      </c>
      <c r="I207" s="190">
        <v>522</v>
      </c>
      <c r="J207" s="191" t="s">
        <v>685</v>
      </c>
      <c r="K207" s="192">
        <f t="shared" si="147"/>
        <v>67</v>
      </c>
      <c r="L207" s="193">
        <f t="shared" si="148"/>
        <v>0.15314285714285714</v>
      </c>
      <c r="M207" s="188" t="s">
        <v>587</v>
      </c>
      <c r="N207" s="194">
        <v>42480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50</v>
      </c>
      <c r="B208" s="186">
        <v>42438</v>
      </c>
      <c r="C208" s="186"/>
      <c r="D208" s="187" t="s">
        <v>686</v>
      </c>
      <c r="E208" s="188" t="s">
        <v>618</v>
      </c>
      <c r="F208" s="189">
        <v>189.5</v>
      </c>
      <c r="G208" s="188"/>
      <c r="H208" s="188">
        <v>218</v>
      </c>
      <c r="I208" s="190">
        <v>218</v>
      </c>
      <c r="J208" s="191" t="s">
        <v>676</v>
      </c>
      <c r="K208" s="192">
        <f t="shared" si="147"/>
        <v>28.5</v>
      </c>
      <c r="L208" s="193">
        <f t="shared" si="148"/>
        <v>0.15039577836411611</v>
      </c>
      <c r="M208" s="188" t="s">
        <v>587</v>
      </c>
      <c r="N208" s="194">
        <v>43034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51</v>
      </c>
      <c r="B209" s="196">
        <v>42471</v>
      </c>
      <c r="C209" s="196"/>
      <c r="D209" s="204" t="s">
        <v>687</v>
      </c>
      <c r="E209" s="199" t="s">
        <v>618</v>
      </c>
      <c r="F209" s="199">
        <v>36.5</v>
      </c>
      <c r="G209" s="200"/>
      <c r="H209" s="200">
        <v>15.85</v>
      </c>
      <c r="I209" s="200">
        <v>60</v>
      </c>
      <c r="J209" s="201" t="s">
        <v>688</v>
      </c>
      <c r="K209" s="202">
        <f t="shared" si="147"/>
        <v>-20.65</v>
      </c>
      <c r="L209" s="203">
        <f t="shared" si="148"/>
        <v>-0.5657534246575342</v>
      </c>
      <c r="M209" s="199" t="s">
        <v>599</v>
      </c>
      <c r="N209" s="207">
        <v>43627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52</v>
      </c>
      <c r="B210" s="186">
        <v>42472</v>
      </c>
      <c r="C210" s="186"/>
      <c r="D210" s="187" t="s">
        <v>689</v>
      </c>
      <c r="E210" s="188" t="s">
        <v>618</v>
      </c>
      <c r="F210" s="189">
        <v>93</v>
      </c>
      <c r="G210" s="188"/>
      <c r="H210" s="188">
        <v>149</v>
      </c>
      <c r="I210" s="190">
        <v>140</v>
      </c>
      <c r="J210" s="191" t="s">
        <v>690</v>
      </c>
      <c r="K210" s="192">
        <f t="shared" si="147"/>
        <v>56</v>
      </c>
      <c r="L210" s="193">
        <f t="shared" si="148"/>
        <v>0.60215053763440862</v>
      </c>
      <c r="M210" s="188" t="s">
        <v>587</v>
      </c>
      <c r="N210" s="194">
        <v>42740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53</v>
      </c>
      <c r="B211" s="186">
        <v>42472</v>
      </c>
      <c r="C211" s="186"/>
      <c r="D211" s="187" t="s">
        <v>691</v>
      </c>
      <c r="E211" s="188" t="s">
        <v>618</v>
      </c>
      <c r="F211" s="189">
        <v>130</v>
      </c>
      <c r="G211" s="188"/>
      <c r="H211" s="188">
        <v>150</v>
      </c>
      <c r="I211" s="190" t="s">
        <v>692</v>
      </c>
      <c r="J211" s="191" t="s">
        <v>676</v>
      </c>
      <c r="K211" s="192">
        <f t="shared" si="147"/>
        <v>20</v>
      </c>
      <c r="L211" s="193">
        <f t="shared" si="148"/>
        <v>0.15384615384615385</v>
      </c>
      <c r="M211" s="188" t="s">
        <v>587</v>
      </c>
      <c r="N211" s="194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54</v>
      </c>
      <c r="B212" s="186">
        <v>42473</v>
      </c>
      <c r="C212" s="186"/>
      <c r="D212" s="187" t="s">
        <v>693</v>
      </c>
      <c r="E212" s="188" t="s">
        <v>618</v>
      </c>
      <c r="F212" s="189">
        <v>196</v>
      </c>
      <c r="G212" s="188"/>
      <c r="H212" s="188">
        <v>299</v>
      </c>
      <c r="I212" s="190">
        <v>299</v>
      </c>
      <c r="J212" s="191" t="s">
        <v>676</v>
      </c>
      <c r="K212" s="192">
        <v>103</v>
      </c>
      <c r="L212" s="193">
        <v>0.52551020408163296</v>
      </c>
      <c r="M212" s="188" t="s">
        <v>587</v>
      </c>
      <c r="N212" s="194">
        <v>42620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55</v>
      </c>
      <c r="B213" s="186">
        <v>42473</v>
      </c>
      <c r="C213" s="186"/>
      <c r="D213" s="187" t="s">
        <v>694</v>
      </c>
      <c r="E213" s="188" t="s">
        <v>618</v>
      </c>
      <c r="F213" s="189">
        <v>88</v>
      </c>
      <c r="G213" s="188"/>
      <c r="H213" s="188">
        <v>103</v>
      </c>
      <c r="I213" s="190">
        <v>103</v>
      </c>
      <c r="J213" s="191" t="s">
        <v>676</v>
      </c>
      <c r="K213" s="192">
        <v>15</v>
      </c>
      <c r="L213" s="193">
        <v>0.170454545454545</v>
      </c>
      <c r="M213" s="188" t="s">
        <v>587</v>
      </c>
      <c r="N213" s="194">
        <v>42530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56</v>
      </c>
      <c r="B214" s="186">
        <v>42492</v>
      </c>
      <c r="C214" s="186"/>
      <c r="D214" s="187" t="s">
        <v>695</v>
      </c>
      <c r="E214" s="188" t="s">
        <v>618</v>
      </c>
      <c r="F214" s="189">
        <v>127.5</v>
      </c>
      <c r="G214" s="188"/>
      <c r="H214" s="188">
        <v>148</v>
      </c>
      <c r="I214" s="190" t="s">
        <v>696</v>
      </c>
      <c r="J214" s="191" t="s">
        <v>676</v>
      </c>
      <c r="K214" s="192">
        <f>H214-F214</f>
        <v>20.5</v>
      </c>
      <c r="L214" s="193">
        <f>K214/F214</f>
        <v>0.16078431372549021</v>
      </c>
      <c r="M214" s="188" t="s">
        <v>587</v>
      </c>
      <c r="N214" s="194">
        <v>42564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57</v>
      </c>
      <c r="B215" s="186">
        <v>42493</v>
      </c>
      <c r="C215" s="186"/>
      <c r="D215" s="187" t="s">
        <v>697</v>
      </c>
      <c r="E215" s="188" t="s">
        <v>618</v>
      </c>
      <c r="F215" s="189">
        <v>675</v>
      </c>
      <c r="G215" s="188"/>
      <c r="H215" s="188">
        <v>815</v>
      </c>
      <c r="I215" s="190" t="s">
        <v>698</v>
      </c>
      <c r="J215" s="191" t="s">
        <v>676</v>
      </c>
      <c r="K215" s="192">
        <f>H215-F215</f>
        <v>140</v>
      </c>
      <c r="L215" s="193">
        <f>K215/F215</f>
        <v>0.2074074074074074</v>
      </c>
      <c r="M215" s="188" t="s">
        <v>587</v>
      </c>
      <c r="N215" s="194">
        <v>43154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58</v>
      </c>
      <c r="B216" s="196">
        <v>42522</v>
      </c>
      <c r="C216" s="196"/>
      <c r="D216" s="197" t="s">
        <v>699</v>
      </c>
      <c r="E216" s="198" t="s">
        <v>618</v>
      </c>
      <c r="F216" s="199">
        <v>500</v>
      </c>
      <c r="G216" s="199"/>
      <c r="H216" s="200">
        <v>232.5</v>
      </c>
      <c r="I216" s="200" t="s">
        <v>700</v>
      </c>
      <c r="J216" s="201" t="s">
        <v>701</v>
      </c>
      <c r="K216" s="202">
        <f>H216-F216</f>
        <v>-267.5</v>
      </c>
      <c r="L216" s="203">
        <f>K216/F216</f>
        <v>-0.53500000000000003</v>
      </c>
      <c r="M216" s="199" t="s">
        <v>599</v>
      </c>
      <c r="N216" s="196">
        <v>43735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59</v>
      </c>
      <c r="B217" s="186">
        <v>42527</v>
      </c>
      <c r="C217" s="186"/>
      <c r="D217" s="187" t="s">
        <v>539</v>
      </c>
      <c r="E217" s="188" t="s">
        <v>618</v>
      </c>
      <c r="F217" s="189">
        <v>110</v>
      </c>
      <c r="G217" s="188"/>
      <c r="H217" s="188">
        <v>126.5</v>
      </c>
      <c r="I217" s="190">
        <v>125</v>
      </c>
      <c r="J217" s="191" t="s">
        <v>627</v>
      </c>
      <c r="K217" s="192">
        <f>H217-F217</f>
        <v>16.5</v>
      </c>
      <c r="L217" s="193">
        <f>K217/F217</f>
        <v>0.15</v>
      </c>
      <c r="M217" s="188" t="s">
        <v>587</v>
      </c>
      <c r="N217" s="194">
        <v>42552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60</v>
      </c>
      <c r="B218" s="186">
        <v>42538</v>
      </c>
      <c r="C218" s="186"/>
      <c r="D218" s="187" t="s">
        <v>702</v>
      </c>
      <c r="E218" s="188" t="s">
        <v>618</v>
      </c>
      <c r="F218" s="189">
        <v>44</v>
      </c>
      <c r="G218" s="188"/>
      <c r="H218" s="188">
        <v>69.5</v>
      </c>
      <c r="I218" s="190">
        <v>69.5</v>
      </c>
      <c r="J218" s="191" t="s">
        <v>703</v>
      </c>
      <c r="K218" s="192">
        <f>H218-F218</f>
        <v>25.5</v>
      </c>
      <c r="L218" s="193">
        <f>K218/F218</f>
        <v>0.57954545454545459</v>
      </c>
      <c r="M218" s="188" t="s">
        <v>587</v>
      </c>
      <c r="N218" s="194">
        <v>42977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61</v>
      </c>
      <c r="B219" s="186">
        <v>42549</v>
      </c>
      <c r="C219" s="186"/>
      <c r="D219" s="187" t="s">
        <v>704</v>
      </c>
      <c r="E219" s="188" t="s">
        <v>618</v>
      </c>
      <c r="F219" s="189">
        <v>262.5</v>
      </c>
      <c r="G219" s="188"/>
      <c r="H219" s="188">
        <v>340</v>
      </c>
      <c r="I219" s="190">
        <v>333</v>
      </c>
      <c r="J219" s="191" t="s">
        <v>705</v>
      </c>
      <c r="K219" s="192">
        <v>77.5</v>
      </c>
      <c r="L219" s="193">
        <v>0.29523809523809502</v>
      </c>
      <c r="M219" s="188" t="s">
        <v>587</v>
      </c>
      <c r="N219" s="194">
        <v>43017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62</v>
      </c>
      <c r="B220" s="186">
        <v>42549</v>
      </c>
      <c r="C220" s="186"/>
      <c r="D220" s="187" t="s">
        <v>706</v>
      </c>
      <c r="E220" s="188" t="s">
        <v>618</v>
      </c>
      <c r="F220" s="189">
        <v>840</v>
      </c>
      <c r="G220" s="188"/>
      <c r="H220" s="188">
        <v>1230</v>
      </c>
      <c r="I220" s="190">
        <v>1230</v>
      </c>
      <c r="J220" s="191" t="s">
        <v>676</v>
      </c>
      <c r="K220" s="192">
        <v>390</v>
      </c>
      <c r="L220" s="193">
        <v>0.46428571428571402</v>
      </c>
      <c r="M220" s="188" t="s">
        <v>587</v>
      </c>
      <c r="N220" s="194">
        <v>42649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8">
        <v>63</v>
      </c>
      <c r="B221" s="209">
        <v>42556</v>
      </c>
      <c r="C221" s="209"/>
      <c r="D221" s="210" t="s">
        <v>707</v>
      </c>
      <c r="E221" s="211" t="s">
        <v>618</v>
      </c>
      <c r="F221" s="211">
        <v>395</v>
      </c>
      <c r="G221" s="212"/>
      <c r="H221" s="212">
        <f>(468.5+342.5)/2</f>
        <v>405.5</v>
      </c>
      <c r="I221" s="212">
        <v>510</v>
      </c>
      <c r="J221" s="213" t="s">
        <v>708</v>
      </c>
      <c r="K221" s="214">
        <f t="shared" ref="K221:K227" si="149">H221-F221</f>
        <v>10.5</v>
      </c>
      <c r="L221" s="215">
        <f t="shared" ref="L221:L227" si="150">K221/F221</f>
        <v>2.6582278481012658E-2</v>
      </c>
      <c r="M221" s="211" t="s">
        <v>709</v>
      </c>
      <c r="N221" s="209">
        <v>43606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5">
        <v>64</v>
      </c>
      <c r="B222" s="196">
        <v>42584</v>
      </c>
      <c r="C222" s="196"/>
      <c r="D222" s="197" t="s">
        <v>710</v>
      </c>
      <c r="E222" s="198" t="s">
        <v>589</v>
      </c>
      <c r="F222" s="199">
        <f>169.5-12.8</f>
        <v>156.69999999999999</v>
      </c>
      <c r="G222" s="199"/>
      <c r="H222" s="200">
        <v>77</v>
      </c>
      <c r="I222" s="200" t="s">
        <v>711</v>
      </c>
      <c r="J222" s="201" t="s">
        <v>712</v>
      </c>
      <c r="K222" s="202">
        <f t="shared" si="149"/>
        <v>-79.699999999999989</v>
      </c>
      <c r="L222" s="203">
        <f t="shared" si="150"/>
        <v>-0.50861518825781749</v>
      </c>
      <c r="M222" s="199" t="s">
        <v>599</v>
      </c>
      <c r="N222" s="196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5">
        <v>65</v>
      </c>
      <c r="B223" s="196">
        <v>42586</v>
      </c>
      <c r="C223" s="196"/>
      <c r="D223" s="197" t="s">
        <v>713</v>
      </c>
      <c r="E223" s="198" t="s">
        <v>618</v>
      </c>
      <c r="F223" s="199">
        <v>400</v>
      </c>
      <c r="G223" s="199"/>
      <c r="H223" s="200">
        <v>305</v>
      </c>
      <c r="I223" s="200">
        <v>475</v>
      </c>
      <c r="J223" s="201" t="s">
        <v>714</v>
      </c>
      <c r="K223" s="202">
        <f t="shared" si="149"/>
        <v>-95</v>
      </c>
      <c r="L223" s="203">
        <f t="shared" si="150"/>
        <v>-0.23749999999999999</v>
      </c>
      <c r="M223" s="199" t="s">
        <v>599</v>
      </c>
      <c r="N223" s="196">
        <v>43606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66</v>
      </c>
      <c r="B224" s="186">
        <v>42593</v>
      </c>
      <c r="C224" s="186"/>
      <c r="D224" s="187" t="s">
        <v>715</v>
      </c>
      <c r="E224" s="188" t="s">
        <v>618</v>
      </c>
      <c r="F224" s="189">
        <v>86.5</v>
      </c>
      <c r="G224" s="188"/>
      <c r="H224" s="188">
        <v>130</v>
      </c>
      <c r="I224" s="190">
        <v>130</v>
      </c>
      <c r="J224" s="191" t="s">
        <v>716</v>
      </c>
      <c r="K224" s="192">
        <f t="shared" si="149"/>
        <v>43.5</v>
      </c>
      <c r="L224" s="193">
        <f t="shared" si="150"/>
        <v>0.50289017341040465</v>
      </c>
      <c r="M224" s="188" t="s">
        <v>587</v>
      </c>
      <c r="N224" s="194">
        <v>43091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5">
        <v>67</v>
      </c>
      <c r="B225" s="196">
        <v>42600</v>
      </c>
      <c r="C225" s="196"/>
      <c r="D225" s="197" t="s">
        <v>109</v>
      </c>
      <c r="E225" s="198" t="s">
        <v>618</v>
      </c>
      <c r="F225" s="199">
        <v>133.5</v>
      </c>
      <c r="G225" s="199"/>
      <c r="H225" s="200">
        <v>126.5</v>
      </c>
      <c r="I225" s="200">
        <v>178</v>
      </c>
      <c r="J225" s="201" t="s">
        <v>717</v>
      </c>
      <c r="K225" s="202">
        <f t="shared" si="149"/>
        <v>-7</v>
      </c>
      <c r="L225" s="203">
        <f t="shared" si="150"/>
        <v>-5.2434456928838954E-2</v>
      </c>
      <c r="M225" s="199" t="s">
        <v>599</v>
      </c>
      <c r="N225" s="196">
        <v>42615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68</v>
      </c>
      <c r="B226" s="186">
        <v>42613</v>
      </c>
      <c r="C226" s="186"/>
      <c r="D226" s="187" t="s">
        <v>718</v>
      </c>
      <c r="E226" s="188" t="s">
        <v>618</v>
      </c>
      <c r="F226" s="189">
        <v>560</v>
      </c>
      <c r="G226" s="188"/>
      <c r="H226" s="188">
        <v>725</v>
      </c>
      <c r="I226" s="190">
        <v>725</v>
      </c>
      <c r="J226" s="191" t="s">
        <v>620</v>
      </c>
      <c r="K226" s="192">
        <f t="shared" si="149"/>
        <v>165</v>
      </c>
      <c r="L226" s="193">
        <f t="shared" si="150"/>
        <v>0.29464285714285715</v>
      </c>
      <c r="M226" s="188" t="s">
        <v>587</v>
      </c>
      <c r="N226" s="194">
        <v>42456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69</v>
      </c>
      <c r="B227" s="186">
        <v>42614</v>
      </c>
      <c r="C227" s="186"/>
      <c r="D227" s="187" t="s">
        <v>719</v>
      </c>
      <c r="E227" s="188" t="s">
        <v>618</v>
      </c>
      <c r="F227" s="189">
        <v>160.5</v>
      </c>
      <c r="G227" s="188"/>
      <c r="H227" s="188">
        <v>210</v>
      </c>
      <c r="I227" s="190">
        <v>210</v>
      </c>
      <c r="J227" s="191" t="s">
        <v>620</v>
      </c>
      <c r="K227" s="192">
        <f t="shared" si="149"/>
        <v>49.5</v>
      </c>
      <c r="L227" s="193">
        <f t="shared" si="150"/>
        <v>0.30841121495327101</v>
      </c>
      <c r="M227" s="188" t="s">
        <v>587</v>
      </c>
      <c r="N227" s="194">
        <v>42871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70</v>
      </c>
      <c r="B228" s="186">
        <v>42646</v>
      </c>
      <c r="C228" s="186"/>
      <c r="D228" s="187" t="s">
        <v>395</v>
      </c>
      <c r="E228" s="188" t="s">
        <v>618</v>
      </c>
      <c r="F228" s="189">
        <v>430</v>
      </c>
      <c r="G228" s="188"/>
      <c r="H228" s="188">
        <v>596</v>
      </c>
      <c r="I228" s="190">
        <v>575</v>
      </c>
      <c r="J228" s="191" t="s">
        <v>720</v>
      </c>
      <c r="K228" s="192">
        <v>166</v>
      </c>
      <c r="L228" s="193">
        <v>0.38604651162790699</v>
      </c>
      <c r="M228" s="188" t="s">
        <v>587</v>
      </c>
      <c r="N228" s="194">
        <v>42769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71</v>
      </c>
      <c r="B229" s="186">
        <v>42657</v>
      </c>
      <c r="C229" s="186"/>
      <c r="D229" s="187" t="s">
        <v>721</v>
      </c>
      <c r="E229" s="188" t="s">
        <v>618</v>
      </c>
      <c r="F229" s="189">
        <v>280</v>
      </c>
      <c r="G229" s="188"/>
      <c r="H229" s="188">
        <v>345</v>
      </c>
      <c r="I229" s="190">
        <v>345</v>
      </c>
      <c r="J229" s="191" t="s">
        <v>620</v>
      </c>
      <c r="K229" s="192">
        <f t="shared" ref="K229:K234" si="151">H229-F229</f>
        <v>65</v>
      </c>
      <c r="L229" s="193">
        <f>K229/F229</f>
        <v>0.23214285714285715</v>
      </c>
      <c r="M229" s="188" t="s">
        <v>587</v>
      </c>
      <c r="N229" s="194">
        <v>42814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72</v>
      </c>
      <c r="B230" s="186">
        <v>42657</v>
      </c>
      <c r="C230" s="186"/>
      <c r="D230" s="187" t="s">
        <v>722</v>
      </c>
      <c r="E230" s="188" t="s">
        <v>618</v>
      </c>
      <c r="F230" s="189">
        <v>245</v>
      </c>
      <c r="G230" s="188"/>
      <c r="H230" s="188">
        <v>325.5</v>
      </c>
      <c r="I230" s="190">
        <v>330</v>
      </c>
      <c r="J230" s="191" t="s">
        <v>723</v>
      </c>
      <c r="K230" s="192">
        <f t="shared" si="151"/>
        <v>80.5</v>
      </c>
      <c r="L230" s="193">
        <f>K230/F230</f>
        <v>0.32857142857142857</v>
      </c>
      <c r="M230" s="188" t="s">
        <v>587</v>
      </c>
      <c r="N230" s="194">
        <v>42769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73</v>
      </c>
      <c r="B231" s="186">
        <v>42660</v>
      </c>
      <c r="C231" s="186"/>
      <c r="D231" s="187" t="s">
        <v>345</v>
      </c>
      <c r="E231" s="188" t="s">
        <v>618</v>
      </c>
      <c r="F231" s="189">
        <v>125</v>
      </c>
      <c r="G231" s="188"/>
      <c r="H231" s="188">
        <v>160</v>
      </c>
      <c r="I231" s="190">
        <v>160</v>
      </c>
      <c r="J231" s="191" t="s">
        <v>676</v>
      </c>
      <c r="K231" s="192">
        <f t="shared" si="151"/>
        <v>35</v>
      </c>
      <c r="L231" s="193">
        <v>0.28000000000000003</v>
      </c>
      <c r="M231" s="188" t="s">
        <v>587</v>
      </c>
      <c r="N231" s="194">
        <v>42803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74</v>
      </c>
      <c r="B232" s="186">
        <v>42660</v>
      </c>
      <c r="C232" s="186"/>
      <c r="D232" s="187" t="s">
        <v>468</v>
      </c>
      <c r="E232" s="188" t="s">
        <v>618</v>
      </c>
      <c r="F232" s="189">
        <v>114</v>
      </c>
      <c r="G232" s="188"/>
      <c r="H232" s="188">
        <v>145</v>
      </c>
      <c r="I232" s="190">
        <v>145</v>
      </c>
      <c r="J232" s="191" t="s">
        <v>676</v>
      </c>
      <c r="K232" s="192">
        <f t="shared" si="151"/>
        <v>31</v>
      </c>
      <c r="L232" s="193">
        <f>K232/F232</f>
        <v>0.27192982456140352</v>
      </c>
      <c r="M232" s="188" t="s">
        <v>587</v>
      </c>
      <c r="N232" s="194">
        <v>42859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75</v>
      </c>
      <c r="B233" s="186">
        <v>42660</v>
      </c>
      <c r="C233" s="186"/>
      <c r="D233" s="187" t="s">
        <v>724</v>
      </c>
      <c r="E233" s="188" t="s">
        <v>618</v>
      </c>
      <c r="F233" s="189">
        <v>212</v>
      </c>
      <c r="G233" s="188"/>
      <c r="H233" s="188">
        <v>280</v>
      </c>
      <c r="I233" s="190">
        <v>276</v>
      </c>
      <c r="J233" s="191" t="s">
        <v>725</v>
      </c>
      <c r="K233" s="192">
        <f t="shared" si="151"/>
        <v>68</v>
      </c>
      <c r="L233" s="193">
        <f>K233/F233</f>
        <v>0.32075471698113206</v>
      </c>
      <c r="M233" s="188" t="s">
        <v>587</v>
      </c>
      <c r="N233" s="194">
        <v>42858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76</v>
      </c>
      <c r="B234" s="186">
        <v>42678</v>
      </c>
      <c r="C234" s="186"/>
      <c r="D234" s="187" t="s">
        <v>456</v>
      </c>
      <c r="E234" s="188" t="s">
        <v>618</v>
      </c>
      <c r="F234" s="189">
        <v>155</v>
      </c>
      <c r="G234" s="188"/>
      <c r="H234" s="188">
        <v>210</v>
      </c>
      <c r="I234" s="190">
        <v>210</v>
      </c>
      <c r="J234" s="191" t="s">
        <v>726</v>
      </c>
      <c r="K234" s="192">
        <f t="shared" si="151"/>
        <v>55</v>
      </c>
      <c r="L234" s="193">
        <f>K234/F234</f>
        <v>0.35483870967741937</v>
      </c>
      <c r="M234" s="188" t="s">
        <v>587</v>
      </c>
      <c r="N234" s="194">
        <v>42944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5">
        <v>77</v>
      </c>
      <c r="B235" s="196">
        <v>42710</v>
      </c>
      <c r="C235" s="196"/>
      <c r="D235" s="197" t="s">
        <v>727</v>
      </c>
      <c r="E235" s="198" t="s">
        <v>618</v>
      </c>
      <c r="F235" s="199">
        <v>150.5</v>
      </c>
      <c r="G235" s="199"/>
      <c r="H235" s="200">
        <v>72.5</v>
      </c>
      <c r="I235" s="200">
        <v>174</v>
      </c>
      <c r="J235" s="201" t="s">
        <v>728</v>
      </c>
      <c r="K235" s="202">
        <v>-78</v>
      </c>
      <c r="L235" s="203">
        <v>-0.51827242524916906</v>
      </c>
      <c r="M235" s="199" t="s">
        <v>599</v>
      </c>
      <c r="N235" s="196">
        <v>43333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78</v>
      </c>
      <c r="B236" s="186">
        <v>42712</v>
      </c>
      <c r="C236" s="186"/>
      <c r="D236" s="187" t="s">
        <v>729</v>
      </c>
      <c r="E236" s="188" t="s">
        <v>618</v>
      </c>
      <c r="F236" s="189">
        <v>380</v>
      </c>
      <c r="G236" s="188"/>
      <c r="H236" s="188">
        <v>478</v>
      </c>
      <c r="I236" s="190">
        <v>468</v>
      </c>
      <c r="J236" s="191" t="s">
        <v>676</v>
      </c>
      <c r="K236" s="192">
        <f>H236-F236</f>
        <v>98</v>
      </c>
      <c r="L236" s="193">
        <f>K236/F236</f>
        <v>0.25789473684210529</v>
      </c>
      <c r="M236" s="188" t="s">
        <v>587</v>
      </c>
      <c r="N236" s="194">
        <v>43025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79</v>
      </c>
      <c r="B237" s="186">
        <v>42734</v>
      </c>
      <c r="C237" s="186"/>
      <c r="D237" s="187" t="s">
        <v>108</v>
      </c>
      <c r="E237" s="188" t="s">
        <v>618</v>
      </c>
      <c r="F237" s="189">
        <v>305</v>
      </c>
      <c r="G237" s="188"/>
      <c r="H237" s="188">
        <v>375</v>
      </c>
      <c r="I237" s="190">
        <v>375</v>
      </c>
      <c r="J237" s="191" t="s">
        <v>676</v>
      </c>
      <c r="K237" s="192">
        <f>H237-F237</f>
        <v>70</v>
      </c>
      <c r="L237" s="193">
        <f>K237/F237</f>
        <v>0.22950819672131148</v>
      </c>
      <c r="M237" s="188" t="s">
        <v>587</v>
      </c>
      <c r="N237" s="194">
        <v>42768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80</v>
      </c>
      <c r="B238" s="186">
        <v>42739</v>
      </c>
      <c r="C238" s="186"/>
      <c r="D238" s="187" t="s">
        <v>94</v>
      </c>
      <c r="E238" s="188" t="s">
        <v>618</v>
      </c>
      <c r="F238" s="189">
        <v>99.5</v>
      </c>
      <c r="G238" s="188"/>
      <c r="H238" s="188">
        <v>158</v>
      </c>
      <c r="I238" s="190">
        <v>158</v>
      </c>
      <c r="J238" s="191" t="s">
        <v>676</v>
      </c>
      <c r="K238" s="192">
        <f>H238-F238</f>
        <v>58.5</v>
      </c>
      <c r="L238" s="193">
        <f>K238/F238</f>
        <v>0.5879396984924623</v>
      </c>
      <c r="M238" s="188" t="s">
        <v>587</v>
      </c>
      <c r="N238" s="194">
        <v>42898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81</v>
      </c>
      <c r="B239" s="186">
        <v>42739</v>
      </c>
      <c r="C239" s="186"/>
      <c r="D239" s="187" t="s">
        <v>94</v>
      </c>
      <c r="E239" s="188" t="s">
        <v>618</v>
      </c>
      <c r="F239" s="189">
        <v>99.5</v>
      </c>
      <c r="G239" s="188"/>
      <c r="H239" s="188">
        <v>158</v>
      </c>
      <c r="I239" s="190">
        <v>158</v>
      </c>
      <c r="J239" s="191" t="s">
        <v>676</v>
      </c>
      <c r="K239" s="192">
        <v>58.5</v>
      </c>
      <c r="L239" s="193">
        <v>0.58793969849246197</v>
      </c>
      <c r="M239" s="188" t="s">
        <v>587</v>
      </c>
      <c r="N239" s="194">
        <v>42898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82</v>
      </c>
      <c r="B240" s="186">
        <v>42786</v>
      </c>
      <c r="C240" s="186"/>
      <c r="D240" s="187" t="s">
        <v>185</v>
      </c>
      <c r="E240" s="188" t="s">
        <v>618</v>
      </c>
      <c r="F240" s="189">
        <v>140.5</v>
      </c>
      <c r="G240" s="188"/>
      <c r="H240" s="188">
        <v>220</v>
      </c>
      <c r="I240" s="190">
        <v>220</v>
      </c>
      <c r="J240" s="191" t="s">
        <v>676</v>
      </c>
      <c r="K240" s="192">
        <f>H240-F240</f>
        <v>79.5</v>
      </c>
      <c r="L240" s="193">
        <f>K240/F240</f>
        <v>0.5658362989323843</v>
      </c>
      <c r="M240" s="188" t="s">
        <v>587</v>
      </c>
      <c r="N240" s="194">
        <v>42864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83</v>
      </c>
      <c r="B241" s="186">
        <v>42786</v>
      </c>
      <c r="C241" s="186"/>
      <c r="D241" s="187" t="s">
        <v>730</v>
      </c>
      <c r="E241" s="188" t="s">
        <v>618</v>
      </c>
      <c r="F241" s="189">
        <v>202.5</v>
      </c>
      <c r="G241" s="188"/>
      <c r="H241" s="188">
        <v>234</v>
      </c>
      <c r="I241" s="190">
        <v>234</v>
      </c>
      <c r="J241" s="191" t="s">
        <v>676</v>
      </c>
      <c r="K241" s="192">
        <v>31.5</v>
      </c>
      <c r="L241" s="193">
        <v>0.155555555555556</v>
      </c>
      <c r="M241" s="188" t="s">
        <v>587</v>
      </c>
      <c r="N241" s="194">
        <v>42836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84</v>
      </c>
      <c r="B242" s="186">
        <v>42818</v>
      </c>
      <c r="C242" s="186"/>
      <c r="D242" s="187" t="s">
        <v>731</v>
      </c>
      <c r="E242" s="188" t="s">
        <v>618</v>
      </c>
      <c r="F242" s="189">
        <v>300.5</v>
      </c>
      <c r="G242" s="188"/>
      <c r="H242" s="188">
        <v>417.5</v>
      </c>
      <c r="I242" s="190">
        <v>420</v>
      </c>
      <c r="J242" s="191" t="s">
        <v>732</v>
      </c>
      <c r="K242" s="192">
        <f>H242-F242</f>
        <v>117</v>
      </c>
      <c r="L242" s="193">
        <f>K242/F242</f>
        <v>0.38935108153078202</v>
      </c>
      <c r="M242" s="188" t="s">
        <v>587</v>
      </c>
      <c r="N242" s="194">
        <v>43070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85</v>
      </c>
      <c r="B243" s="186">
        <v>42818</v>
      </c>
      <c r="C243" s="186"/>
      <c r="D243" s="187" t="s">
        <v>706</v>
      </c>
      <c r="E243" s="188" t="s">
        <v>618</v>
      </c>
      <c r="F243" s="189">
        <v>850</v>
      </c>
      <c r="G243" s="188"/>
      <c r="H243" s="188">
        <v>1042.5</v>
      </c>
      <c r="I243" s="190">
        <v>1023</v>
      </c>
      <c r="J243" s="191" t="s">
        <v>733</v>
      </c>
      <c r="K243" s="192">
        <v>192.5</v>
      </c>
      <c r="L243" s="193">
        <v>0.22647058823529401</v>
      </c>
      <c r="M243" s="188" t="s">
        <v>587</v>
      </c>
      <c r="N243" s="194">
        <v>42830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86</v>
      </c>
      <c r="B244" s="186">
        <v>42830</v>
      </c>
      <c r="C244" s="186"/>
      <c r="D244" s="187" t="s">
        <v>487</v>
      </c>
      <c r="E244" s="188" t="s">
        <v>618</v>
      </c>
      <c r="F244" s="189">
        <v>785</v>
      </c>
      <c r="G244" s="188"/>
      <c r="H244" s="188">
        <v>930</v>
      </c>
      <c r="I244" s="190">
        <v>920</v>
      </c>
      <c r="J244" s="191" t="s">
        <v>734</v>
      </c>
      <c r="K244" s="192">
        <f>H244-F244</f>
        <v>145</v>
      </c>
      <c r="L244" s="193">
        <f>K244/F244</f>
        <v>0.18471337579617833</v>
      </c>
      <c r="M244" s="188" t="s">
        <v>587</v>
      </c>
      <c r="N244" s="194">
        <v>42976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5">
        <v>87</v>
      </c>
      <c r="B245" s="196">
        <v>42831</v>
      </c>
      <c r="C245" s="196"/>
      <c r="D245" s="197" t="s">
        <v>735</v>
      </c>
      <c r="E245" s="198" t="s">
        <v>618</v>
      </c>
      <c r="F245" s="199">
        <v>40</v>
      </c>
      <c r="G245" s="199"/>
      <c r="H245" s="200">
        <v>13.1</v>
      </c>
      <c r="I245" s="200">
        <v>60</v>
      </c>
      <c r="J245" s="201" t="s">
        <v>736</v>
      </c>
      <c r="K245" s="202">
        <v>-26.9</v>
      </c>
      <c r="L245" s="203">
        <v>-0.67249999999999999</v>
      </c>
      <c r="M245" s="199" t="s">
        <v>599</v>
      </c>
      <c r="N245" s="196">
        <v>43138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88</v>
      </c>
      <c r="B246" s="186">
        <v>42837</v>
      </c>
      <c r="C246" s="186"/>
      <c r="D246" s="187" t="s">
        <v>93</v>
      </c>
      <c r="E246" s="188" t="s">
        <v>618</v>
      </c>
      <c r="F246" s="189">
        <v>289.5</v>
      </c>
      <c r="G246" s="188"/>
      <c r="H246" s="188">
        <v>354</v>
      </c>
      <c r="I246" s="190">
        <v>360</v>
      </c>
      <c r="J246" s="191" t="s">
        <v>737</v>
      </c>
      <c r="K246" s="192">
        <f t="shared" ref="K246:K254" si="152">H246-F246</f>
        <v>64.5</v>
      </c>
      <c r="L246" s="193">
        <f t="shared" ref="L246:L254" si="153">K246/F246</f>
        <v>0.22279792746113988</v>
      </c>
      <c r="M246" s="188" t="s">
        <v>587</v>
      </c>
      <c r="N246" s="194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89</v>
      </c>
      <c r="B247" s="186">
        <v>42845</v>
      </c>
      <c r="C247" s="186"/>
      <c r="D247" s="187" t="s">
        <v>426</v>
      </c>
      <c r="E247" s="188" t="s">
        <v>618</v>
      </c>
      <c r="F247" s="189">
        <v>700</v>
      </c>
      <c r="G247" s="188"/>
      <c r="H247" s="188">
        <v>840</v>
      </c>
      <c r="I247" s="190">
        <v>840</v>
      </c>
      <c r="J247" s="191" t="s">
        <v>738</v>
      </c>
      <c r="K247" s="192">
        <f t="shared" si="152"/>
        <v>140</v>
      </c>
      <c r="L247" s="193">
        <f t="shared" si="153"/>
        <v>0.2</v>
      </c>
      <c r="M247" s="188" t="s">
        <v>587</v>
      </c>
      <c r="N247" s="194">
        <v>42893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90</v>
      </c>
      <c r="B248" s="186">
        <v>42887</v>
      </c>
      <c r="C248" s="186"/>
      <c r="D248" s="187" t="s">
        <v>739</v>
      </c>
      <c r="E248" s="188" t="s">
        <v>618</v>
      </c>
      <c r="F248" s="189">
        <v>130</v>
      </c>
      <c r="G248" s="188"/>
      <c r="H248" s="188">
        <v>144.25</v>
      </c>
      <c r="I248" s="190">
        <v>170</v>
      </c>
      <c r="J248" s="191" t="s">
        <v>740</v>
      </c>
      <c r="K248" s="192">
        <f t="shared" si="152"/>
        <v>14.25</v>
      </c>
      <c r="L248" s="193">
        <f t="shared" si="153"/>
        <v>0.10961538461538461</v>
      </c>
      <c r="M248" s="188" t="s">
        <v>587</v>
      </c>
      <c r="N248" s="194">
        <v>43675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91</v>
      </c>
      <c r="B249" s="186">
        <v>42901</v>
      </c>
      <c r="C249" s="186"/>
      <c r="D249" s="187" t="s">
        <v>741</v>
      </c>
      <c r="E249" s="188" t="s">
        <v>618</v>
      </c>
      <c r="F249" s="189">
        <v>214.5</v>
      </c>
      <c r="G249" s="188"/>
      <c r="H249" s="188">
        <v>262</v>
      </c>
      <c r="I249" s="190">
        <v>262</v>
      </c>
      <c r="J249" s="191" t="s">
        <v>742</v>
      </c>
      <c r="K249" s="192">
        <f t="shared" si="152"/>
        <v>47.5</v>
      </c>
      <c r="L249" s="193">
        <f t="shared" si="153"/>
        <v>0.22144522144522144</v>
      </c>
      <c r="M249" s="188" t="s">
        <v>587</v>
      </c>
      <c r="N249" s="194">
        <v>42977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92</v>
      </c>
      <c r="B250" s="217">
        <v>42933</v>
      </c>
      <c r="C250" s="217"/>
      <c r="D250" s="218" t="s">
        <v>743</v>
      </c>
      <c r="E250" s="219" t="s">
        <v>618</v>
      </c>
      <c r="F250" s="220">
        <v>370</v>
      </c>
      <c r="G250" s="219"/>
      <c r="H250" s="219">
        <v>447.5</v>
      </c>
      <c r="I250" s="221">
        <v>450</v>
      </c>
      <c r="J250" s="222" t="s">
        <v>676</v>
      </c>
      <c r="K250" s="192">
        <f t="shared" si="152"/>
        <v>77.5</v>
      </c>
      <c r="L250" s="223">
        <f t="shared" si="153"/>
        <v>0.20945945945945946</v>
      </c>
      <c r="M250" s="219" t="s">
        <v>587</v>
      </c>
      <c r="N250" s="224">
        <v>43035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93</v>
      </c>
      <c r="B251" s="217">
        <v>42943</v>
      </c>
      <c r="C251" s="217"/>
      <c r="D251" s="218" t="s">
        <v>183</v>
      </c>
      <c r="E251" s="219" t="s">
        <v>618</v>
      </c>
      <c r="F251" s="220">
        <v>657.5</v>
      </c>
      <c r="G251" s="219"/>
      <c r="H251" s="219">
        <v>825</v>
      </c>
      <c r="I251" s="221">
        <v>820</v>
      </c>
      <c r="J251" s="222" t="s">
        <v>676</v>
      </c>
      <c r="K251" s="192">
        <f t="shared" si="152"/>
        <v>167.5</v>
      </c>
      <c r="L251" s="223">
        <f t="shared" si="153"/>
        <v>0.25475285171102663</v>
      </c>
      <c r="M251" s="219" t="s">
        <v>587</v>
      </c>
      <c r="N251" s="224">
        <v>43090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94</v>
      </c>
      <c r="B252" s="186">
        <v>42964</v>
      </c>
      <c r="C252" s="186"/>
      <c r="D252" s="187" t="s">
        <v>361</v>
      </c>
      <c r="E252" s="188" t="s">
        <v>618</v>
      </c>
      <c r="F252" s="189">
        <v>605</v>
      </c>
      <c r="G252" s="188"/>
      <c r="H252" s="188">
        <v>750</v>
      </c>
      <c r="I252" s="190">
        <v>750</v>
      </c>
      <c r="J252" s="191" t="s">
        <v>734</v>
      </c>
      <c r="K252" s="192">
        <f t="shared" si="152"/>
        <v>145</v>
      </c>
      <c r="L252" s="193">
        <f t="shared" si="153"/>
        <v>0.23966942148760331</v>
      </c>
      <c r="M252" s="188" t="s">
        <v>587</v>
      </c>
      <c r="N252" s="194">
        <v>43027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5">
        <v>95</v>
      </c>
      <c r="B253" s="196">
        <v>42979</v>
      </c>
      <c r="C253" s="196"/>
      <c r="D253" s="204" t="s">
        <v>744</v>
      </c>
      <c r="E253" s="199" t="s">
        <v>618</v>
      </c>
      <c r="F253" s="199">
        <v>255</v>
      </c>
      <c r="G253" s="200"/>
      <c r="H253" s="200">
        <v>217.25</v>
      </c>
      <c r="I253" s="200">
        <v>320</v>
      </c>
      <c r="J253" s="201" t="s">
        <v>745</v>
      </c>
      <c r="K253" s="202">
        <f t="shared" si="152"/>
        <v>-37.75</v>
      </c>
      <c r="L253" s="205">
        <f t="shared" si="153"/>
        <v>-0.14803921568627451</v>
      </c>
      <c r="M253" s="199" t="s">
        <v>599</v>
      </c>
      <c r="N253" s="196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96</v>
      </c>
      <c r="B254" s="186">
        <v>42997</v>
      </c>
      <c r="C254" s="186"/>
      <c r="D254" s="187" t="s">
        <v>746</v>
      </c>
      <c r="E254" s="188" t="s">
        <v>618</v>
      </c>
      <c r="F254" s="189">
        <v>215</v>
      </c>
      <c r="G254" s="188"/>
      <c r="H254" s="188">
        <v>258</v>
      </c>
      <c r="I254" s="190">
        <v>258</v>
      </c>
      <c r="J254" s="191" t="s">
        <v>676</v>
      </c>
      <c r="K254" s="192">
        <f t="shared" si="152"/>
        <v>43</v>
      </c>
      <c r="L254" s="193">
        <f t="shared" si="153"/>
        <v>0.2</v>
      </c>
      <c r="M254" s="188" t="s">
        <v>587</v>
      </c>
      <c r="N254" s="194">
        <v>43040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97</v>
      </c>
      <c r="B255" s="186">
        <v>42997</v>
      </c>
      <c r="C255" s="186"/>
      <c r="D255" s="187" t="s">
        <v>746</v>
      </c>
      <c r="E255" s="188" t="s">
        <v>618</v>
      </c>
      <c r="F255" s="189">
        <v>215</v>
      </c>
      <c r="G255" s="188"/>
      <c r="H255" s="188">
        <v>258</v>
      </c>
      <c r="I255" s="190">
        <v>258</v>
      </c>
      <c r="J255" s="222" t="s">
        <v>676</v>
      </c>
      <c r="K255" s="192">
        <v>43</v>
      </c>
      <c r="L255" s="193">
        <v>0.2</v>
      </c>
      <c r="M255" s="188" t="s">
        <v>587</v>
      </c>
      <c r="N255" s="194">
        <v>43040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98</v>
      </c>
      <c r="B256" s="217">
        <v>42998</v>
      </c>
      <c r="C256" s="217"/>
      <c r="D256" s="218" t="s">
        <v>747</v>
      </c>
      <c r="E256" s="219" t="s">
        <v>618</v>
      </c>
      <c r="F256" s="189">
        <v>75</v>
      </c>
      <c r="G256" s="219"/>
      <c r="H256" s="219">
        <v>90</v>
      </c>
      <c r="I256" s="221">
        <v>90</v>
      </c>
      <c r="J256" s="191" t="s">
        <v>748</v>
      </c>
      <c r="K256" s="192">
        <f t="shared" ref="K256:K261" si="154">H256-F256</f>
        <v>15</v>
      </c>
      <c r="L256" s="193">
        <f t="shared" ref="L256:L261" si="155">K256/F256</f>
        <v>0.2</v>
      </c>
      <c r="M256" s="188" t="s">
        <v>587</v>
      </c>
      <c r="N256" s="194">
        <v>43019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99</v>
      </c>
      <c r="B257" s="217">
        <v>43011</v>
      </c>
      <c r="C257" s="217"/>
      <c r="D257" s="218" t="s">
        <v>601</v>
      </c>
      <c r="E257" s="219" t="s">
        <v>618</v>
      </c>
      <c r="F257" s="220">
        <v>315</v>
      </c>
      <c r="G257" s="219"/>
      <c r="H257" s="219">
        <v>392</v>
      </c>
      <c r="I257" s="221">
        <v>384</v>
      </c>
      <c r="J257" s="222" t="s">
        <v>749</v>
      </c>
      <c r="K257" s="192">
        <f t="shared" si="154"/>
        <v>77</v>
      </c>
      <c r="L257" s="223">
        <f t="shared" si="155"/>
        <v>0.24444444444444444</v>
      </c>
      <c r="M257" s="219" t="s">
        <v>587</v>
      </c>
      <c r="N257" s="224">
        <v>43017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100</v>
      </c>
      <c r="B258" s="217">
        <v>43013</v>
      </c>
      <c r="C258" s="217"/>
      <c r="D258" s="218" t="s">
        <v>461</v>
      </c>
      <c r="E258" s="219" t="s">
        <v>618</v>
      </c>
      <c r="F258" s="220">
        <v>145</v>
      </c>
      <c r="G258" s="219"/>
      <c r="H258" s="219">
        <v>179</v>
      </c>
      <c r="I258" s="221">
        <v>180</v>
      </c>
      <c r="J258" s="222" t="s">
        <v>750</v>
      </c>
      <c r="K258" s="192">
        <f t="shared" si="154"/>
        <v>34</v>
      </c>
      <c r="L258" s="223">
        <f t="shared" si="155"/>
        <v>0.23448275862068965</v>
      </c>
      <c r="M258" s="219" t="s">
        <v>587</v>
      </c>
      <c r="N258" s="224">
        <v>43025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101</v>
      </c>
      <c r="B259" s="217">
        <v>43014</v>
      </c>
      <c r="C259" s="217"/>
      <c r="D259" s="218" t="s">
        <v>335</v>
      </c>
      <c r="E259" s="219" t="s">
        <v>618</v>
      </c>
      <c r="F259" s="220">
        <v>256</v>
      </c>
      <c r="G259" s="219"/>
      <c r="H259" s="219">
        <v>323</v>
      </c>
      <c r="I259" s="221">
        <v>320</v>
      </c>
      <c r="J259" s="222" t="s">
        <v>676</v>
      </c>
      <c r="K259" s="192">
        <f t="shared" si="154"/>
        <v>67</v>
      </c>
      <c r="L259" s="223">
        <f t="shared" si="155"/>
        <v>0.26171875</v>
      </c>
      <c r="M259" s="219" t="s">
        <v>587</v>
      </c>
      <c r="N259" s="224">
        <v>43067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102</v>
      </c>
      <c r="B260" s="217">
        <v>43017</v>
      </c>
      <c r="C260" s="217"/>
      <c r="D260" s="218" t="s">
        <v>351</v>
      </c>
      <c r="E260" s="219" t="s">
        <v>618</v>
      </c>
      <c r="F260" s="220">
        <v>137.5</v>
      </c>
      <c r="G260" s="219"/>
      <c r="H260" s="219">
        <v>184</v>
      </c>
      <c r="I260" s="221">
        <v>183</v>
      </c>
      <c r="J260" s="222" t="s">
        <v>751</v>
      </c>
      <c r="K260" s="192">
        <f t="shared" si="154"/>
        <v>46.5</v>
      </c>
      <c r="L260" s="223">
        <f t="shared" si="155"/>
        <v>0.33818181818181819</v>
      </c>
      <c r="M260" s="219" t="s">
        <v>587</v>
      </c>
      <c r="N260" s="224">
        <v>43108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103</v>
      </c>
      <c r="B261" s="217">
        <v>43018</v>
      </c>
      <c r="C261" s="217"/>
      <c r="D261" s="218" t="s">
        <v>752</v>
      </c>
      <c r="E261" s="219" t="s">
        <v>618</v>
      </c>
      <c r="F261" s="220">
        <v>125.5</v>
      </c>
      <c r="G261" s="219"/>
      <c r="H261" s="219">
        <v>158</v>
      </c>
      <c r="I261" s="221">
        <v>155</v>
      </c>
      <c r="J261" s="222" t="s">
        <v>753</v>
      </c>
      <c r="K261" s="192">
        <f t="shared" si="154"/>
        <v>32.5</v>
      </c>
      <c r="L261" s="223">
        <f t="shared" si="155"/>
        <v>0.25896414342629481</v>
      </c>
      <c r="M261" s="219" t="s">
        <v>587</v>
      </c>
      <c r="N261" s="224">
        <v>43067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104</v>
      </c>
      <c r="B262" s="217">
        <v>43018</v>
      </c>
      <c r="C262" s="217"/>
      <c r="D262" s="218" t="s">
        <v>754</v>
      </c>
      <c r="E262" s="219" t="s">
        <v>618</v>
      </c>
      <c r="F262" s="220">
        <v>895</v>
      </c>
      <c r="G262" s="219"/>
      <c r="H262" s="219">
        <v>1122.5</v>
      </c>
      <c r="I262" s="221">
        <v>1078</v>
      </c>
      <c r="J262" s="222" t="s">
        <v>755</v>
      </c>
      <c r="K262" s="192">
        <v>227.5</v>
      </c>
      <c r="L262" s="223">
        <v>0.25418994413407803</v>
      </c>
      <c r="M262" s="219" t="s">
        <v>587</v>
      </c>
      <c r="N262" s="224">
        <v>43117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105</v>
      </c>
      <c r="B263" s="217">
        <v>43020</v>
      </c>
      <c r="C263" s="217"/>
      <c r="D263" s="218" t="s">
        <v>344</v>
      </c>
      <c r="E263" s="219" t="s">
        <v>618</v>
      </c>
      <c r="F263" s="220">
        <v>525</v>
      </c>
      <c r="G263" s="219"/>
      <c r="H263" s="219">
        <v>629</v>
      </c>
      <c r="I263" s="221">
        <v>629</v>
      </c>
      <c r="J263" s="222" t="s">
        <v>676</v>
      </c>
      <c r="K263" s="192">
        <v>104</v>
      </c>
      <c r="L263" s="223">
        <v>0.19809523809523799</v>
      </c>
      <c r="M263" s="219" t="s">
        <v>587</v>
      </c>
      <c r="N263" s="224">
        <v>43119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106</v>
      </c>
      <c r="B264" s="217">
        <v>43046</v>
      </c>
      <c r="C264" s="217"/>
      <c r="D264" s="218" t="s">
        <v>386</v>
      </c>
      <c r="E264" s="219" t="s">
        <v>618</v>
      </c>
      <c r="F264" s="220">
        <v>740</v>
      </c>
      <c r="G264" s="219"/>
      <c r="H264" s="219">
        <v>892.5</v>
      </c>
      <c r="I264" s="221">
        <v>900</v>
      </c>
      <c r="J264" s="222" t="s">
        <v>756</v>
      </c>
      <c r="K264" s="192">
        <f>H264-F264</f>
        <v>152.5</v>
      </c>
      <c r="L264" s="223">
        <f>K264/F264</f>
        <v>0.20608108108108109</v>
      </c>
      <c r="M264" s="219" t="s">
        <v>587</v>
      </c>
      <c r="N264" s="224">
        <v>43052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107</v>
      </c>
      <c r="B265" s="186">
        <v>43073</v>
      </c>
      <c r="C265" s="186"/>
      <c r="D265" s="187" t="s">
        <v>757</v>
      </c>
      <c r="E265" s="188" t="s">
        <v>618</v>
      </c>
      <c r="F265" s="189">
        <v>118.5</v>
      </c>
      <c r="G265" s="188"/>
      <c r="H265" s="188">
        <v>143.5</v>
      </c>
      <c r="I265" s="190">
        <v>145</v>
      </c>
      <c r="J265" s="191" t="s">
        <v>608</v>
      </c>
      <c r="K265" s="192">
        <f>H265-F265</f>
        <v>25</v>
      </c>
      <c r="L265" s="193">
        <f>K265/F265</f>
        <v>0.2109704641350211</v>
      </c>
      <c r="M265" s="188" t="s">
        <v>587</v>
      </c>
      <c r="N265" s="194">
        <v>43097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5">
        <v>108</v>
      </c>
      <c r="B266" s="196">
        <v>43090</v>
      </c>
      <c r="C266" s="196"/>
      <c r="D266" s="197" t="s">
        <v>432</v>
      </c>
      <c r="E266" s="198" t="s">
        <v>618</v>
      </c>
      <c r="F266" s="199">
        <v>715</v>
      </c>
      <c r="G266" s="199"/>
      <c r="H266" s="200">
        <v>500</v>
      </c>
      <c r="I266" s="200">
        <v>872</v>
      </c>
      <c r="J266" s="201" t="s">
        <v>758</v>
      </c>
      <c r="K266" s="202">
        <f>H266-F266</f>
        <v>-215</v>
      </c>
      <c r="L266" s="203">
        <f>K266/F266</f>
        <v>-0.30069930069930068</v>
      </c>
      <c r="M266" s="199" t="s">
        <v>599</v>
      </c>
      <c r="N266" s="196">
        <v>43670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109</v>
      </c>
      <c r="B267" s="186">
        <v>43098</v>
      </c>
      <c r="C267" s="186"/>
      <c r="D267" s="187" t="s">
        <v>601</v>
      </c>
      <c r="E267" s="188" t="s">
        <v>618</v>
      </c>
      <c r="F267" s="189">
        <v>435</v>
      </c>
      <c r="G267" s="188"/>
      <c r="H267" s="188">
        <v>542.5</v>
      </c>
      <c r="I267" s="190">
        <v>539</v>
      </c>
      <c r="J267" s="191" t="s">
        <v>676</v>
      </c>
      <c r="K267" s="192">
        <v>107.5</v>
      </c>
      <c r="L267" s="193">
        <v>0.247126436781609</v>
      </c>
      <c r="M267" s="188" t="s">
        <v>587</v>
      </c>
      <c r="N267" s="194">
        <v>43206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110</v>
      </c>
      <c r="B268" s="186">
        <v>43098</v>
      </c>
      <c r="C268" s="186"/>
      <c r="D268" s="187" t="s">
        <v>559</v>
      </c>
      <c r="E268" s="188" t="s">
        <v>618</v>
      </c>
      <c r="F268" s="189">
        <v>885</v>
      </c>
      <c r="G268" s="188"/>
      <c r="H268" s="188">
        <v>1090</v>
      </c>
      <c r="I268" s="190">
        <v>1084</v>
      </c>
      <c r="J268" s="191" t="s">
        <v>676</v>
      </c>
      <c r="K268" s="192">
        <v>205</v>
      </c>
      <c r="L268" s="193">
        <v>0.23163841807909599</v>
      </c>
      <c r="M268" s="188" t="s">
        <v>587</v>
      </c>
      <c r="N268" s="194">
        <v>43213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5">
        <v>111</v>
      </c>
      <c r="B269" s="226">
        <v>43192</v>
      </c>
      <c r="C269" s="226"/>
      <c r="D269" s="204" t="s">
        <v>759</v>
      </c>
      <c r="E269" s="199" t="s">
        <v>618</v>
      </c>
      <c r="F269" s="227">
        <v>478.5</v>
      </c>
      <c r="G269" s="199"/>
      <c r="H269" s="199">
        <v>442</v>
      </c>
      <c r="I269" s="200">
        <v>613</v>
      </c>
      <c r="J269" s="201" t="s">
        <v>760</v>
      </c>
      <c r="K269" s="202">
        <f>H269-F269</f>
        <v>-36.5</v>
      </c>
      <c r="L269" s="203">
        <f>K269/F269</f>
        <v>-7.6280041797283177E-2</v>
      </c>
      <c r="M269" s="199" t="s">
        <v>599</v>
      </c>
      <c r="N269" s="196">
        <v>43762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5">
        <v>112</v>
      </c>
      <c r="B270" s="196">
        <v>43194</v>
      </c>
      <c r="C270" s="196"/>
      <c r="D270" s="197" t="s">
        <v>761</v>
      </c>
      <c r="E270" s="198" t="s">
        <v>618</v>
      </c>
      <c r="F270" s="199">
        <f>141.5-7.3</f>
        <v>134.19999999999999</v>
      </c>
      <c r="G270" s="199"/>
      <c r="H270" s="200">
        <v>77</v>
      </c>
      <c r="I270" s="200">
        <v>180</v>
      </c>
      <c r="J270" s="201" t="s">
        <v>762</v>
      </c>
      <c r="K270" s="202">
        <f>H270-F270</f>
        <v>-57.199999999999989</v>
      </c>
      <c r="L270" s="203">
        <f>K270/F270</f>
        <v>-0.42622950819672129</v>
      </c>
      <c r="M270" s="199" t="s">
        <v>599</v>
      </c>
      <c r="N270" s="196">
        <v>43522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5">
        <v>113</v>
      </c>
      <c r="B271" s="196">
        <v>43209</v>
      </c>
      <c r="C271" s="196"/>
      <c r="D271" s="197" t="s">
        <v>763</v>
      </c>
      <c r="E271" s="198" t="s">
        <v>618</v>
      </c>
      <c r="F271" s="199">
        <v>430</v>
      </c>
      <c r="G271" s="199"/>
      <c r="H271" s="200">
        <v>220</v>
      </c>
      <c r="I271" s="200">
        <v>537</v>
      </c>
      <c r="J271" s="201" t="s">
        <v>764</v>
      </c>
      <c r="K271" s="202">
        <f>H271-F271</f>
        <v>-210</v>
      </c>
      <c r="L271" s="203">
        <f>K271/F271</f>
        <v>-0.48837209302325579</v>
      </c>
      <c r="M271" s="199" t="s">
        <v>599</v>
      </c>
      <c r="N271" s="196">
        <v>43252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114</v>
      </c>
      <c r="B272" s="217">
        <v>43220</v>
      </c>
      <c r="C272" s="217"/>
      <c r="D272" s="218" t="s">
        <v>387</v>
      </c>
      <c r="E272" s="219" t="s">
        <v>618</v>
      </c>
      <c r="F272" s="219">
        <v>153.5</v>
      </c>
      <c r="G272" s="219"/>
      <c r="H272" s="219">
        <v>196</v>
      </c>
      <c r="I272" s="221">
        <v>196</v>
      </c>
      <c r="J272" s="191" t="s">
        <v>765</v>
      </c>
      <c r="K272" s="192">
        <f>H272-F272</f>
        <v>42.5</v>
      </c>
      <c r="L272" s="193">
        <f>K272/F272</f>
        <v>0.27687296416938112</v>
      </c>
      <c r="M272" s="188" t="s">
        <v>587</v>
      </c>
      <c r="N272" s="194">
        <v>43605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5">
        <v>115</v>
      </c>
      <c r="B273" s="196">
        <v>43306</v>
      </c>
      <c r="C273" s="196"/>
      <c r="D273" s="197" t="s">
        <v>735</v>
      </c>
      <c r="E273" s="198" t="s">
        <v>618</v>
      </c>
      <c r="F273" s="199">
        <v>27.5</v>
      </c>
      <c r="G273" s="199"/>
      <c r="H273" s="200">
        <v>13.1</v>
      </c>
      <c r="I273" s="200">
        <v>60</v>
      </c>
      <c r="J273" s="201" t="s">
        <v>766</v>
      </c>
      <c r="K273" s="202">
        <v>-14.4</v>
      </c>
      <c r="L273" s="203">
        <v>-0.52363636363636401</v>
      </c>
      <c r="M273" s="199" t="s">
        <v>599</v>
      </c>
      <c r="N273" s="196">
        <v>43138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5">
        <v>116</v>
      </c>
      <c r="B274" s="226">
        <v>43318</v>
      </c>
      <c r="C274" s="226"/>
      <c r="D274" s="204" t="s">
        <v>767</v>
      </c>
      <c r="E274" s="199" t="s">
        <v>618</v>
      </c>
      <c r="F274" s="199">
        <v>148.5</v>
      </c>
      <c r="G274" s="199"/>
      <c r="H274" s="199">
        <v>102</v>
      </c>
      <c r="I274" s="200">
        <v>182</v>
      </c>
      <c r="J274" s="201" t="s">
        <v>768</v>
      </c>
      <c r="K274" s="202">
        <f>H274-F274</f>
        <v>-46.5</v>
      </c>
      <c r="L274" s="203">
        <f>K274/F274</f>
        <v>-0.31313131313131315</v>
      </c>
      <c r="M274" s="199" t="s">
        <v>599</v>
      </c>
      <c r="N274" s="196">
        <v>43661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117</v>
      </c>
      <c r="B275" s="186">
        <v>43335</v>
      </c>
      <c r="C275" s="186"/>
      <c r="D275" s="187" t="s">
        <v>769</v>
      </c>
      <c r="E275" s="188" t="s">
        <v>618</v>
      </c>
      <c r="F275" s="219">
        <v>285</v>
      </c>
      <c r="G275" s="188"/>
      <c r="H275" s="188">
        <v>355</v>
      </c>
      <c r="I275" s="190">
        <v>364</v>
      </c>
      <c r="J275" s="191" t="s">
        <v>770</v>
      </c>
      <c r="K275" s="192">
        <v>70</v>
      </c>
      <c r="L275" s="193">
        <v>0.24561403508771901</v>
      </c>
      <c r="M275" s="188" t="s">
        <v>587</v>
      </c>
      <c r="N275" s="194">
        <v>43455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118</v>
      </c>
      <c r="B276" s="186">
        <v>43341</v>
      </c>
      <c r="C276" s="186"/>
      <c r="D276" s="187" t="s">
        <v>375</v>
      </c>
      <c r="E276" s="188" t="s">
        <v>618</v>
      </c>
      <c r="F276" s="219">
        <v>525</v>
      </c>
      <c r="G276" s="188"/>
      <c r="H276" s="188">
        <v>585</v>
      </c>
      <c r="I276" s="190">
        <v>635</v>
      </c>
      <c r="J276" s="191" t="s">
        <v>771</v>
      </c>
      <c r="K276" s="192">
        <f t="shared" ref="K276:K293" si="156">H276-F276</f>
        <v>60</v>
      </c>
      <c r="L276" s="193">
        <f t="shared" ref="L276:L293" si="157">K276/F276</f>
        <v>0.11428571428571428</v>
      </c>
      <c r="M276" s="188" t="s">
        <v>587</v>
      </c>
      <c r="N276" s="194">
        <v>43662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119</v>
      </c>
      <c r="B277" s="186">
        <v>43395</v>
      </c>
      <c r="C277" s="186"/>
      <c r="D277" s="187" t="s">
        <v>361</v>
      </c>
      <c r="E277" s="188" t="s">
        <v>618</v>
      </c>
      <c r="F277" s="219">
        <v>475</v>
      </c>
      <c r="G277" s="188"/>
      <c r="H277" s="188">
        <v>574</v>
      </c>
      <c r="I277" s="190">
        <v>570</v>
      </c>
      <c r="J277" s="191" t="s">
        <v>676</v>
      </c>
      <c r="K277" s="192">
        <f t="shared" si="156"/>
        <v>99</v>
      </c>
      <c r="L277" s="193">
        <f t="shared" si="157"/>
        <v>0.20842105263157895</v>
      </c>
      <c r="M277" s="188" t="s">
        <v>587</v>
      </c>
      <c r="N277" s="194">
        <v>43403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120</v>
      </c>
      <c r="B278" s="217">
        <v>43397</v>
      </c>
      <c r="C278" s="217"/>
      <c r="D278" s="218" t="s">
        <v>382</v>
      </c>
      <c r="E278" s="219" t="s">
        <v>618</v>
      </c>
      <c r="F278" s="219">
        <v>707.5</v>
      </c>
      <c r="G278" s="219"/>
      <c r="H278" s="219">
        <v>872</v>
      </c>
      <c r="I278" s="221">
        <v>872</v>
      </c>
      <c r="J278" s="222" t="s">
        <v>676</v>
      </c>
      <c r="K278" s="192">
        <f t="shared" si="156"/>
        <v>164.5</v>
      </c>
      <c r="L278" s="223">
        <f t="shared" si="157"/>
        <v>0.23250883392226149</v>
      </c>
      <c r="M278" s="219" t="s">
        <v>587</v>
      </c>
      <c r="N278" s="224">
        <v>43482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121</v>
      </c>
      <c r="B279" s="217">
        <v>43398</v>
      </c>
      <c r="C279" s="217"/>
      <c r="D279" s="218" t="s">
        <v>772</v>
      </c>
      <c r="E279" s="219" t="s">
        <v>618</v>
      </c>
      <c r="F279" s="219">
        <v>162</v>
      </c>
      <c r="G279" s="219"/>
      <c r="H279" s="219">
        <v>204</v>
      </c>
      <c r="I279" s="221">
        <v>209</v>
      </c>
      <c r="J279" s="222" t="s">
        <v>773</v>
      </c>
      <c r="K279" s="192">
        <f t="shared" si="156"/>
        <v>42</v>
      </c>
      <c r="L279" s="223">
        <f t="shared" si="157"/>
        <v>0.25925925925925924</v>
      </c>
      <c r="M279" s="219" t="s">
        <v>587</v>
      </c>
      <c r="N279" s="224">
        <v>43539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122</v>
      </c>
      <c r="B280" s="217">
        <v>43399</v>
      </c>
      <c r="C280" s="217"/>
      <c r="D280" s="218" t="s">
        <v>480</v>
      </c>
      <c r="E280" s="219" t="s">
        <v>618</v>
      </c>
      <c r="F280" s="219">
        <v>240</v>
      </c>
      <c r="G280" s="219"/>
      <c r="H280" s="219">
        <v>297</v>
      </c>
      <c r="I280" s="221">
        <v>297</v>
      </c>
      <c r="J280" s="222" t="s">
        <v>676</v>
      </c>
      <c r="K280" s="228">
        <f t="shared" si="156"/>
        <v>57</v>
      </c>
      <c r="L280" s="223">
        <f t="shared" si="157"/>
        <v>0.23749999999999999</v>
      </c>
      <c r="M280" s="219" t="s">
        <v>587</v>
      </c>
      <c r="N280" s="224">
        <v>43417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123</v>
      </c>
      <c r="B281" s="186">
        <v>43439</v>
      </c>
      <c r="C281" s="186"/>
      <c r="D281" s="187" t="s">
        <v>774</v>
      </c>
      <c r="E281" s="188" t="s">
        <v>618</v>
      </c>
      <c r="F281" s="188">
        <v>202.5</v>
      </c>
      <c r="G281" s="188"/>
      <c r="H281" s="188">
        <v>255</v>
      </c>
      <c r="I281" s="190">
        <v>252</v>
      </c>
      <c r="J281" s="191" t="s">
        <v>676</v>
      </c>
      <c r="K281" s="192">
        <f t="shared" si="156"/>
        <v>52.5</v>
      </c>
      <c r="L281" s="193">
        <f t="shared" si="157"/>
        <v>0.25925925925925924</v>
      </c>
      <c r="M281" s="188" t="s">
        <v>587</v>
      </c>
      <c r="N281" s="194">
        <v>43542</v>
      </c>
      <c r="O281" s="1"/>
      <c r="P281" s="1"/>
      <c r="Q281" s="1"/>
      <c r="R281" s="6" t="s">
        <v>775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124</v>
      </c>
      <c r="B282" s="217">
        <v>43465</v>
      </c>
      <c r="C282" s="186"/>
      <c r="D282" s="218" t="s">
        <v>414</v>
      </c>
      <c r="E282" s="219" t="s">
        <v>618</v>
      </c>
      <c r="F282" s="219">
        <v>710</v>
      </c>
      <c r="G282" s="219"/>
      <c r="H282" s="219">
        <v>866</v>
      </c>
      <c r="I282" s="221">
        <v>866</v>
      </c>
      <c r="J282" s="222" t="s">
        <v>676</v>
      </c>
      <c r="K282" s="192">
        <f t="shared" si="156"/>
        <v>156</v>
      </c>
      <c r="L282" s="193">
        <f t="shared" si="157"/>
        <v>0.21971830985915494</v>
      </c>
      <c r="M282" s="188" t="s">
        <v>587</v>
      </c>
      <c r="N282" s="194">
        <v>43553</v>
      </c>
      <c r="O282" s="1"/>
      <c r="P282" s="1"/>
      <c r="Q282" s="1"/>
      <c r="R282" s="6" t="s">
        <v>775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125</v>
      </c>
      <c r="B283" s="217">
        <v>43522</v>
      </c>
      <c r="C283" s="217"/>
      <c r="D283" s="218" t="s">
        <v>152</v>
      </c>
      <c r="E283" s="219" t="s">
        <v>618</v>
      </c>
      <c r="F283" s="219">
        <v>337.25</v>
      </c>
      <c r="G283" s="219"/>
      <c r="H283" s="219">
        <v>398.5</v>
      </c>
      <c r="I283" s="221">
        <v>411</v>
      </c>
      <c r="J283" s="191" t="s">
        <v>776</v>
      </c>
      <c r="K283" s="192">
        <f t="shared" si="156"/>
        <v>61.25</v>
      </c>
      <c r="L283" s="193">
        <f t="shared" si="157"/>
        <v>0.1816160118606375</v>
      </c>
      <c r="M283" s="188" t="s">
        <v>587</v>
      </c>
      <c r="N283" s="194">
        <v>43760</v>
      </c>
      <c r="O283" s="1"/>
      <c r="P283" s="1"/>
      <c r="Q283" s="1"/>
      <c r="R283" s="6" t="s">
        <v>775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126</v>
      </c>
      <c r="B284" s="230">
        <v>43559</v>
      </c>
      <c r="C284" s="230"/>
      <c r="D284" s="231" t="s">
        <v>777</v>
      </c>
      <c r="E284" s="232" t="s">
        <v>618</v>
      </c>
      <c r="F284" s="232">
        <v>130</v>
      </c>
      <c r="G284" s="232"/>
      <c r="H284" s="232">
        <v>65</v>
      </c>
      <c r="I284" s="233">
        <v>158</v>
      </c>
      <c r="J284" s="201" t="s">
        <v>778</v>
      </c>
      <c r="K284" s="202">
        <f t="shared" si="156"/>
        <v>-65</v>
      </c>
      <c r="L284" s="203">
        <f t="shared" si="157"/>
        <v>-0.5</v>
      </c>
      <c r="M284" s="199" t="s">
        <v>599</v>
      </c>
      <c r="N284" s="196">
        <v>43726</v>
      </c>
      <c r="O284" s="1"/>
      <c r="P284" s="1"/>
      <c r="Q284" s="1"/>
      <c r="R284" s="6" t="s">
        <v>779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127</v>
      </c>
      <c r="B285" s="217">
        <v>43017</v>
      </c>
      <c r="C285" s="217"/>
      <c r="D285" s="218" t="s">
        <v>185</v>
      </c>
      <c r="E285" s="219" t="s">
        <v>618</v>
      </c>
      <c r="F285" s="219">
        <v>141.5</v>
      </c>
      <c r="G285" s="219"/>
      <c r="H285" s="219">
        <v>183.5</v>
      </c>
      <c r="I285" s="221">
        <v>210</v>
      </c>
      <c r="J285" s="191" t="s">
        <v>773</v>
      </c>
      <c r="K285" s="192">
        <f t="shared" si="156"/>
        <v>42</v>
      </c>
      <c r="L285" s="193">
        <f t="shared" si="157"/>
        <v>0.29681978798586572</v>
      </c>
      <c r="M285" s="188" t="s">
        <v>587</v>
      </c>
      <c r="N285" s="194">
        <v>43042</v>
      </c>
      <c r="O285" s="1"/>
      <c r="P285" s="1"/>
      <c r="Q285" s="1"/>
      <c r="R285" s="6" t="s">
        <v>779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128</v>
      </c>
      <c r="B286" s="230">
        <v>43074</v>
      </c>
      <c r="C286" s="230"/>
      <c r="D286" s="231" t="s">
        <v>780</v>
      </c>
      <c r="E286" s="232" t="s">
        <v>618</v>
      </c>
      <c r="F286" s="227">
        <v>172</v>
      </c>
      <c r="G286" s="232"/>
      <c r="H286" s="232">
        <v>155.25</v>
      </c>
      <c r="I286" s="233">
        <v>230</v>
      </c>
      <c r="J286" s="201" t="s">
        <v>781</v>
      </c>
      <c r="K286" s="202">
        <f t="shared" si="156"/>
        <v>-16.75</v>
      </c>
      <c r="L286" s="203">
        <f t="shared" si="157"/>
        <v>-9.7383720930232565E-2</v>
      </c>
      <c r="M286" s="199" t="s">
        <v>599</v>
      </c>
      <c r="N286" s="196">
        <v>43787</v>
      </c>
      <c r="O286" s="1"/>
      <c r="P286" s="1"/>
      <c r="Q286" s="1"/>
      <c r="R286" s="6" t="s">
        <v>779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129</v>
      </c>
      <c r="B287" s="217">
        <v>43398</v>
      </c>
      <c r="C287" s="217"/>
      <c r="D287" s="218" t="s">
        <v>107</v>
      </c>
      <c r="E287" s="219" t="s">
        <v>618</v>
      </c>
      <c r="F287" s="219">
        <v>698.5</v>
      </c>
      <c r="G287" s="219"/>
      <c r="H287" s="219">
        <v>890</v>
      </c>
      <c r="I287" s="221">
        <v>890</v>
      </c>
      <c r="J287" s="191" t="s">
        <v>849</v>
      </c>
      <c r="K287" s="192">
        <f t="shared" si="156"/>
        <v>191.5</v>
      </c>
      <c r="L287" s="193">
        <f t="shared" si="157"/>
        <v>0.27415891195418757</v>
      </c>
      <c r="M287" s="188" t="s">
        <v>587</v>
      </c>
      <c r="N287" s="194">
        <v>44328</v>
      </c>
      <c r="O287" s="1"/>
      <c r="P287" s="1"/>
      <c r="Q287" s="1"/>
      <c r="R287" s="6" t="s">
        <v>775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130</v>
      </c>
      <c r="B288" s="217">
        <v>42877</v>
      </c>
      <c r="C288" s="217"/>
      <c r="D288" s="218" t="s">
        <v>374</v>
      </c>
      <c r="E288" s="219" t="s">
        <v>618</v>
      </c>
      <c r="F288" s="219">
        <v>127.6</v>
      </c>
      <c r="G288" s="219"/>
      <c r="H288" s="219">
        <v>138</v>
      </c>
      <c r="I288" s="221">
        <v>190</v>
      </c>
      <c r="J288" s="191" t="s">
        <v>782</v>
      </c>
      <c r="K288" s="192">
        <f t="shared" si="156"/>
        <v>10.400000000000006</v>
      </c>
      <c r="L288" s="193">
        <f t="shared" si="157"/>
        <v>8.1504702194357417E-2</v>
      </c>
      <c r="M288" s="188" t="s">
        <v>587</v>
      </c>
      <c r="N288" s="194">
        <v>43774</v>
      </c>
      <c r="O288" s="1"/>
      <c r="P288" s="1"/>
      <c r="Q288" s="1"/>
      <c r="R288" s="6" t="s">
        <v>779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131</v>
      </c>
      <c r="B289" s="217">
        <v>43158</v>
      </c>
      <c r="C289" s="217"/>
      <c r="D289" s="218" t="s">
        <v>783</v>
      </c>
      <c r="E289" s="219" t="s">
        <v>618</v>
      </c>
      <c r="F289" s="219">
        <v>317</v>
      </c>
      <c r="G289" s="219"/>
      <c r="H289" s="219">
        <v>382.5</v>
      </c>
      <c r="I289" s="221">
        <v>398</v>
      </c>
      <c r="J289" s="191" t="s">
        <v>784</v>
      </c>
      <c r="K289" s="192">
        <f t="shared" si="156"/>
        <v>65.5</v>
      </c>
      <c r="L289" s="193">
        <f t="shared" si="157"/>
        <v>0.20662460567823343</v>
      </c>
      <c r="M289" s="188" t="s">
        <v>587</v>
      </c>
      <c r="N289" s="194">
        <v>44238</v>
      </c>
      <c r="O289" s="1"/>
      <c r="P289" s="1"/>
      <c r="Q289" s="1"/>
      <c r="R289" s="6" t="s">
        <v>779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9">
        <v>132</v>
      </c>
      <c r="B290" s="230">
        <v>43164</v>
      </c>
      <c r="C290" s="230"/>
      <c r="D290" s="231" t="s">
        <v>144</v>
      </c>
      <c r="E290" s="232" t="s">
        <v>618</v>
      </c>
      <c r="F290" s="227">
        <f>510-14.4</f>
        <v>495.6</v>
      </c>
      <c r="G290" s="232"/>
      <c r="H290" s="232">
        <v>350</v>
      </c>
      <c r="I290" s="233">
        <v>672</v>
      </c>
      <c r="J290" s="201" t="s">
        <v>785</v>
      </c>
      <c r="K290" s="202">
        <f t="shared" si="156"/>
        <v>-145.60000000000002</v>
      </c>
      <c r="L290" s="203">
        <f t="shared" si="157"/>
        <v>-0.29378531073446329</v>
      </c>
      <c r="M290" s="199" t="s">
        <v>599</v>
      </c>
      <c r="N290" s="196">
        <v>43887</v>
      </c>
      <c r="O290" s="1"/>
      <c r="P290" s="1"/>
      <c r="Q290" s="1"/>
      <c r="R290" s="6" t="s">
        <v>775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9">
        <v>133</v>
      </c>
      <c r="B291" s="230">
        <v>43237</v>
      </c>
      <c r="C291" s="230"/>
      <c r="D291" s="231" t="s">
        <v>472</v>
      </c>
      <c r="E291" s="232" t="s">
        <v>618</v>
      </c>
      <c r="F291" s="227">
        <v>230.3</v>
      </c>
      <c r="G291" s="232"/>
      <c r="H291" s="232">
        <v>102.5</v>
      </c>
      <c r="I291" s="233">
        <v>348</v>
      </c>
      <c r="J291" s="201" t="s">
        <v>786</v>
      </c>
      <c r="K291" s="202">
        <f t="shared" si="156"/>
        <v>-127.80000000000001</v>
      </c>
      <c r="L291" s="203">
        <f t="shared" si="157"/>
        <v>-0.55492835432045162</v>
      </c>
      <c r="M291" s="199" t="s">
        <v>599</v>
      </c>
      <c r="N291" s="196">
        <v>43896</v>
      </c>
      <c r="O291" s="1"/>
      <c r="P291" s="1"/>
      <c r="Q291" s="1"/>
      <c r="R291" s="6" t="s">
        <v>775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134</v>
      </c>
      <c r="B292" s="217">
        <v>43258</v>
      </c>
      <c r="C292" s="217"/>
      <c r="D292" s="218" t="s">
        <v>437</v>
      </c>
      <c r="E292" s="219" t="s">
        <v>618</v>
      </c>
      <c r="F292" s="219">
        <f>342.5-5.1</f>
        <v>337.4</v>
      </c>
      <c r="G292" s="219"/>
      <c r="H292" s="219">
        <v>412.5</v>
      </c>
      <c r="I292" s="221">
        <v>439</v>
      </c>
      <c r="J292" s="191" t="s">
        <v>787</v>
      </c>
      <c r="K292" s="192">
        <f t="shared" si="156"/>
        <v>75.100000000000023</v>
      </c>
      <c r="L292" s="193">
        <f t="shared" si="157"/>
        <v>0.22258446947243635</v>
      </c>
      <c r="M292" s="188" t="s">
        <v>587</v>
      </c>
      <c r="N292" s="194">
        <v>44230</v>
      </c>
      <c r="O292" s="1"/>
      <c r="P292" s="1"/>
      <c r="Q292" s="1"/>
      <c r="R292" s="6" t="s">
        <v>779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0">
        <v>135</v>
      </c>
      <c r="B293" s="209">
        <v>43285</v>
      </c>
      <c r="C293" s="209"/>
      <c r="D293" s="210" t="s">
        <v>55</v>
      </c>
      <c r="E293" s="211" t="s">
        <v>618</v>
      </c>
      <c r="F293" s="211">
        <f>127.5-5.53</f>
        <v>121.97</v>
      </c>
      <c r="G293" s="212"/>
      <c r="H293" s="212">
        <v>122.5</v>
      </c>
      <c r="I293" s="212">
        <v>170</v>
      </c>
      <c r="J293" s="213" t="s">
        <v>816</v>
      </c>
      <c r="K293" s="214">
        <f t="shared" si="156"/>
        <v>0.53000000000000114</v>
      </c>
      <c r="L293" s="215">
        <f t="shared" si="157"/>
        <v>4.3453308190538747E-3</v>
      </c>
      <c r="M293" s="211" t="s">
        <v>709</v>
      </c>
      <c r="N293" s="209">
        <v>44431</v>
      </c>
      <c r="O293" s="1"/>
      <c r="P293" s="1"/>
      <c r="Q293" s="1"/>
      <c r="R293" s="6" t="s">
        <v>775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9">
        <v>136</v>
      </c>
      <c r="B294" s="230">
        <v>43294</v>
      </c>
      <c r="C294" s="230"/>
      <c r="D294" s="231" t="s">
        <v>363</v>
      </c>
      <c r="E294" s="232" t="s">
        <v>618</v>
      </c>
      <c r="F294" s="227">
        <v>46.5</v>
      </c>
      <c r="G294" s="232"/>
      <c r="H294" s="232">
        <v>17</v>
      </c>
      <c r="I294" s="233">
        <v>59</v>
      </c>
      <c r="J294" s="201" t="s">
        <v>788</v>
      </c>
      <c r="K294" s="202">
        <f t="shared" ref="K294:K302" si="158">H294-F294</f>
        <v>-29.5</v>
      </c>
      <c r="L294" s="203">
        <f t="shared" ref="L294:L302" si="159">K294/F294</f>
        <v>-0.63440860215053763</v>
      </c>
      <c r="M294" s="199" t="s">
        <v>599</v>
      </c>
      <c r="N294" s="196">
        <v>43887</v>
      </c>
      <c r="O294" s="1"/>
      <c r="P294" s="1"/>
      <c r="Q294" s="1"/>
      <c r="R294" s="6" t="s">
        <v>775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137</v>
      </c>
      <c r="B295" s="217">
        <v>43396</v>
      </c>
      <c r="C295" s="217"/>
      <c r="D295" s="218" t="s">
        <v>416</v>
      </c>
      <c r="E295" s="219" t="s">
        <v>618</v>
      </c>
      <c r="F295" s="219">
        <v>156.5</v>
      </c>
      <c r="G295" s="219"/>
      <c r="H295" s="219">
        <v>207.5</v>
      </c>
      <c r="I295" s="221">
        <v>191</v>
      </c>
      <c r="J295" s="191" t="s">
        <v>676</v>
      </c>
      <c r="K295" s="192">
        <f t="shared" si="158"/>
        <v>51</v>
      </c>
      <c r="L295" s="193">
        <f t="shared" si="159"/>
        <v>0.32587859424920129</v>
      </c>
      <c r="M295" s="188" t="s">
        <v>587</v>
      </c>
      <c r="N295" s="194">
        <v>44369</v>
      </c>
      <c r="O295" s="1"/>
      <c r="P295" s="1"/>
      <c r="Q295" s="1"/>
      <c r="R295" s="6" t="s">
        <v>775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138</v>
      </c>
      <c r="B296" s="217">
        <v>43439</v>
      </c>
      <c r="C296" s="217"/>
      <c r="D296" s="218" t="s">
        <v>325</v>
      </c>
      <c r="E296" s="219" t="s">
        <v>618</v>
      </c>
      <c r="F296" s="219">
        <v>259.5</v>
      </c>
      <c r="G296" s="219"/>
      <c r="H296" s="219">
        <v>320</v>
      </c>
      <c r="I296" s="221">
        <v>320</v>
      </c>
      <c r="J296" s="191" t="s">
        <v>676</v>
      </c>
      <c r="K296" s="192">
        <f t="shared" si="158"/>
        <v>60.5</v>
      </c>
      <c r="L296" s="193">
        <f t="shared" si="159"/>
        <v>0.23314065510597304</v>
      </c>
      <c r="M296" s="188" t="s">
        <v>587</v>
      </c>
      <c r="N296" s="194">
        <v>44323</v>
      </c>
      <c r="O296" s="1"/>
      <c r="P296" s="1"/>
      <c r="Q296" s="1"/>
      <c r="R296" s="6" t="s">
        <v>775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9">
        <v>139</v>
      </c>
      <c r="B297" s="230">
        <v>43439</v>
      </c>
      <c r="C297" s="230"/>
      <c r="D297" s="231" t="s">
        <v>789</v>
      </c>
      <c r="E297" s="232" t="s">
        <v>618</v>
      </c>
      <c r="F297" s="232">
        <v>715</v>
      </c>
      <c r="G297" s="232"/>
      <c r="H297" s="232">
        <v>445</v>
      </c>
      <c r="I297" s="233">
        <v>840</v>
      </c>
      <c r="J297" s="201" t="s">
        <v>790</v>
      </c>
      <c r="K297" s="202">
        <f t="shared" si="158"/>
        <v>-270</v>
      </c>
      <c r="L297" s="203">
        <f t="shared" si="159"/>
        <v>-0.3776223776223776</v>
      </c>
      <c r="M297" s="199" t="s">
        <v>599</v>
      </c>
      <c r="N297" s="196">
        <v>43800</v>
      </c>
      <c r="O297" s="1"/>
      <c r="P297" s="1"/>
      <c r="Q297" s="1"/>
      <c r="R297" s="6" t="s">
        <v>775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140</v>
      </c>
      <c r="B298" s="217">
        <v>43469</v>
      </c>
      <c r="C298" s="217"/>
      <c r="D298" s="218" t="s">
        <v>157</v>
      </c>
      <c r="E298" s="219" t="s">
        <v>618</v>
      </c>
      <c r="F298" s="219">
        <v>875</v>
      </c>
      <c r="G298" s="219"/>
      <c r="H298" s="219">
        <v>1165</v>
      </c>
      <c r="I298" s="221">
        <v>1185</v>
      </c>
      <c r="J298" s="191" t="s">
        <v>791</v>
      </c>
      <c r="K298" s="192">
        <f t="shared" si="158"/>
        <v>290</v>
      </c>
      <c r="L298" s="193">
        <f t="shared" si="159"/>
        <v>0.33142857142857141</v>
      </c>
      <c r="M298" s="188" t="s">
        <v>587</v>
      </c>
      <c r="N298" s="194">
        <v>43847</v>
      </c>
      <c r="O298" s="1"/>
      <c r="P298" s="1"/>
      <c r="Q298" s="1"/>
      <c r="R298" s="6" t="s">
        <v>775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141</v>
      </c>
      <c r="B299" s="217">
        <v>43559</v>
      </c>
      <c r="C299" s="217"/>
      <c r="D299" s="218" t="s">
        <v>341</v>
      </c>
      <c r="E299" s="219" t="s">
        <v>618</v>
      </c>
      <c r="F299" s="219">
        <f>387-14.63</f>
        <v>372.37</v>
      </c>
      <c r="G299" s="219"/>
      <c r="H299" s="219">
        <v>490</v>
      </c>
      <c r="I299" s="221">
        <v>490</v>
      </c>
      <c r="J299" s="191" t="s">
        <v>676</v>
      </c>
      <c r="K299" s="192">
        <f t="shared" si="158"/>
        <v>117.63</v>
      </c>
      <c r="L299" s="193">
        <f t="shared" si="159"/>
        <v>0.31589548030185027</v>
      </c>
      <c r="M299" s="188" t="s">
        <v>587</v>
      </c>
      <c r="N299" s="194">
        <v>43850</v>
      </c>
      <c r="O299" s="1"/>
      <c r="P299" s="1"/>
      <c r="Q299" s="1"/>
      <c r="R299" s="6" t="s">
        <v>775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9">
        <v>142</v>
      </c>
      <c r="B300" s="230">
        <v>43578</v>
      </c>
      <c r="C300" s="230"/>
      <c r="D300" s="231" t="s">
        <v>792</v>
      </c>
      <c r="E300" s="232" t="s">
        <v>589</v>
      </c>
      <c r="F300" s="232">
        <v>220</v>
      </c>
      <c r="G300" s="232"/>
      <c r="H300" s="232">
        <v>127.5</v>
      </c>
      <c r="I300" s="233">
        <v>284</v>
      </c>
      <c r="J300" s="201" t="s">
        <v>793</v>
      </c>
      <c r="K300" s="202">
        <f t="shared" si="158"/>
        <v>-92.5</v>
      </c>
      <c r="L300" s="203">
        <f t="shared" si="159"/>
        <v>-0.42045454545454547</v>
      </c>
      <c r="M300" s="199" t="s">
        <v>599</v>
      </c>
      <c r="N300" s="196">
        <v>43896</v>
      </c>
      <c r="O300" s="1"/>
      <c r="P300" s="1"/>
      <c r="Q300" s="1"/>
      <c r="R300" s="6" t="s">
        <v>775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143</v>
      </c>
      <c r="B301" s="217">
        <v>43622</v>
      </c>
      <c r="C301" s="217"/>
      <c r="D301" s="218" t="s">
        <v>481</v>
      </c>
      <c r="E301" s="219" t="s">
        <v>589</v>
      </c>
      <c r="F301" s="219">
        <v>332.8</v>
      </c>
      <c r="G301" s="219"/>
      <c r="H301" s="219">
        <v>405</v>
      </c>
      <c r="I301" s="221">
        <v>419</v>
      </c>
      <c r="J301" s="191" t="s">
        <v>794</v>
      </c>
      <c r="K301" s="192">
        <f t="shared" si="158"/>
        <v>72.199999999999989</v>
      </c>
      <c r="L301" s="193">
        <f t="shared" si="159"/>
        <v>0.21694711538461534</v>
      </c>
      <c r="M301" s="188" t="s">
        <v>587</v>
      </c>
      <c r="N301" s="194">
        <v>43860</v>
      </c>
      <c r="O301" s="1"/>
      <c r="P301" s="1"/>
      <c r="Q301" s="1"/>
      <c r="R301" s="6" t="s">
        <v>779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0">
        <v>144</v>
      </c>
      <c r="B302" s="209">
        <v>43641</v>
      </c>
      <c r="C302" s="209"/>
      <c r="D302" s="210" t="s">
        <v>150</v>
      </c>
      <c r="E302" s="211" t="s">
        <v>618</v>
      </c>
      <c r="F302" s="211">
        <v>386</v>
      </c>
      <c r="G302" s="212"/>
      <c r="H302" s="212">
        <v>395</v>
      </c>
      <c r="I302" s="212">
        <v>452</v>
      </c>
      <c r="J302" s="213" t="s">
        <v>795</v>
      </c>
      <c r="K302" s="214">
        <f t="shared" si="158"/>
        <v>9</v>
      </c>
      <c r="L302" s="215">
        <f t="shared" si="159"/>
        <v>2.3316062176165803E-2</v>
      </c>
      <c r="M302" s="211" t="s">
        <v>709</v>
      </c>
      <c r="N302" s="209">
        <v>43868</v>
      </c>
      <c r="O302" s="1"/>
      <c r="P302" s="1"/>
      <c r="Q302" s="1"/>
      <c r="R302" s="6" t="s">
        <v>779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0">
        <v>145</v>
      </c>
      <c r="B303" s="209">
        <v>43707</v>
      </c>
      <c r="C303" s="209"/>
      <c r="D303" s="210" t="s">
        <v>130</v>
      </c>
      <c r="E303" s="211" t="s">
        <v>618</v>
      </c>
      <c r="F303" s="211">
        <v>137.5</v>
      </c>
      <c r="G303" s="212"/>
      <c r="H303" s="212">
        <v>138.5</v>
      </c>
      <c r="I303" s="212">
        <v>190</v>
      </c>
      <c r="J303" s="213" t="s">
        <v>815</v>
      </c>
      <c r="K303" s="214">
        <f>H303-F303</f>
        <v>1</v>
      </c>
      <c r="L303" s="215">
        <f>K303/F303</f>
        <v>7.2727272727272727E-3</v>
      </c>
      <c r="M303" s="211" t="s">
        <v>709</v>
      </c>
      <c r="N303" s="209">
        <v>44432</v>
      </c>
      <c r="O303" s="1"/>
      <c r="P303" s="1"/>
      <c r="Q303" s="1"/>
      <c r="R303" s="6" t="s">
        <v>775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146</v>
      </c>
      <c r="B304" s="217">
        <v>43731</v>
      </c>
      <c r="C304" s="217"/>
      <c r="D304" s="218" t="s">
        <v>428</v>
      </c>
      <c r="E304" s="219" t="s">
        <v>618</v>
      </c>
      <c r="F304" s="219">
        <v>235</v>
      </c>
      <c r="G304" s="219"/>
      <c r="H304" s="219">
        <v>295</v>
      </c>
      <c r="I304" s="221">
        <v>296</v>
      </c>
      <c r="J304" s="191" t="s">
        <v>796</v>
      </c>
      <c r="K304" s="192">
        <f t="shared" ref="K304:K310" si="160">H304-F304</f>
        <v>60</v>
      </c>
      <c r="L304" s="193">
        <f t="shared" ref="L304:L310" si="161">K304/F304</f>
        <v>0.25531914893617019</v>
      </c>
      <c r="M304" s="188" t="s">
        <v>587</v>
      </c>
      <c r="N304" s="194">
        <v>43844</v>
      </c>
      <c r="O304" s="1"/>
      <c r="P304" s="1"/>
      <c r="Q304" s="1"/>
      <c r="R304" s="6" t="s">
        <v>779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147</v>
      </c>
      <c r="B305" s="217">
        <v>43752</v>
      </c>
      <c r="C305" s="217"/>
      <c r="D305" s="218" t="s">
        <v>797</v>
      </c>
      <c r="E305" s="219" t="s">
        <v>618</v>
      </c>
      <c r="F305" s="219">
        <v>277.5</v>
      </c>
      <c r="G305" s="219"/>
      <c r="H305" s="219">
        <v>333</v>
      </c>
      <c r="I305" s="221">
        <v>333</v>
      </c>
      <c r="J305" s="191" t="s">
        <v>798</v>
      </c>
      <c r="K305" s="192">
        <f t="shared" si="160"/>
        <v>55.5</v>
      </c>
      <c r="L305" s="193">
        <f t="shared" si="161"/>
        <v>0.2</v>
      </c>
      <c r="M305" s="188" t="s">
        <v>587</v>
      </c>
      <c r="N305" s="194">
        <v>43846</v>
      </c>
      <c r="O305" s="1"/>
      <c r="P305" s="1"/>
      <c r="Q305" s="1"/>
      <c r="R305" s="6" t="s">
        <v>775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148</v>
      </c>
      <c r="B306" s="217">
        <v>43752</v>
      </c>
      <c r="C306" s="217"/>
      <c r="D306" s="218" t="s">
        <v>799</v>
      </c>
      <c r="E306" s="219" t="s">
        <v>618</v>
      </c>
      <c r="F306" s="219">
        <v>930</v>
      </c>
      <c r="G306" s="219"/>
      <c r="H306" s="219">
        <v>1165</v>
      </c>
      <c r="I306" s="221">
        <v>1200</v>
      </c>
      <c r="J306" s="191" t="s">
        <v>800</v>
      </c>
      <c r="K306" s="192">
        <f t="shared" si="160"/>
        <v>235</v>
      </c>
      <c r="L306" s="193">
        <f t="shared" si="161"/>
        <v>0.25268817204301075</v>
      </c>
      <c r="M306" s="188" t="s">
        <v>587</v>
      </c>
      <c r="N306" s="194">
        <v>43847</v>
      </c>
      <c r="O306" s="1"/>
      <c r="P306" s="1"/>
      <c r="Q306" s="1"/>
      <c r="R306" s="6" t="s">
        <v>779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149</v>
      </c>
      <c r="B307" s="217">
        <v>43753</v>
      </c>
      <c r="C307" s="217"/>
      <c r="D307" s="218" t="s">
        <v>801</v>
      </c>
      <c r="E307" s="219" t="s">
        <v>618</v>
      </c>
      <c r="F307" s="189">
        <v>111</v>
      </c>
      <c r="G307" s="219"/>
      <c r="H307" s="219">
        <v>141</v>
      </c>
      <c r="I307" s="221">
        <v>141</v>
      </c>
      <c r="J307" s="191" t="s">
        <v>602</v>
      </c>
      <c r="K307" s="192">
        <f t="shared" si="160"/>
        <v>30</v>
      </c>
      <c r="L307" s="193">
        <f t="shared" si="161"/>
        <v>0.27027027027027029</v>
      </c>
      <c r="M307" s="188" t="s">
        <v>587</v>
      </c>
      <c r="N307" s="194">
        <v>44328</v>
      </c>
      <c r="O307" s="1"/>
      <c r="P307" s="1"/>
      <c r="Q307" s="1"/>
      <c r="R307" s="6" t="s">
        <v>779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150</v>
      </c>
      <c r="B308" s="217">
        <v>43753</v>
      </c>
      <c r="C308" s="217"/>
      <c r="D308" s="218" t="s">
        <v>802</v>
      </c>
      <c r="E308" s="219" t="s">
        <v>618</v>
      </c>
      <c r="F308" s="189">
        <v>296</v>
      </c>
      <c r="G308" s="219"/>
      <c r="H308" s="219">
        <v>370</v>
      </c>
      <c r="I308" s="221">
        <v>370</v>
      </c>
      <c r="J308" s="191" t="s">
        <v>676</v>
      </c>
      <c r="K308" s="192">
        <f t="shared" si="160"/>
        <v>74</v>
      </c>
      <c r="L308" s="193">
        <f t="shared" si="161"/>
        <v>0.25</v>
      </c>
      <c r="M308" s="188" t="s">
        <v>587</v>
      </c>
      <c r="N308" s="194">
        <v>43853</v>
      </c>
      <c r="O308" s="1"/>
      <c r="P308" s="1"/>
      <c r="Q308" s="1"/>
      <c r="R308" s="6" t="s">
        <v>779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151</v>
      </c>
      <c r="B309" s="217">
        <v>43754</v>
      </c>
      <c r="C309" s="217"/>
      <c r="D309" s="218" t="s">
        <v>803</v>
      </c>
      <c r="E309" s="219" t="s">
        <v>618</v>
      </c>
      <c r="F309" s="189">
        <v>300</v>
      </c>
      <c r="G309" s="219"/>
      <c r="H309" s="219">
        <v>382.5</v>
      </c>
      <c r="I309" s="221">
        <v>344</v>
      </c>
      <c r="J309" s="191" t="s">
        <v>853</v>
      </c>
      <c r="K309" s="192">
        <f t="shared" si="160"/>
        <v>82.5</v>
      </c>
      <c r="L309" s="193">
        <f t="shared" si="161"/>
        <v>0.27500000000000002</v>
      </c>
      <c r="M309" s="188" t="s">
        <v>587</v>
      </c>
      <c r="N309" s="194">
        <v>44238</v>
      </c>
      <c r="O309" s="1"/>
      <c r="P309" s="1"/>
      <c r="Q309" s="1"/>
      <c r="R309" s="6" t="s">
        <v>779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152</v>
      </c>
      <c r="B310" s="217">
        <v>43832</v>
      </c>
      <c r="C310" s="217"/>
      <c r="D310" s="218" t="s">
        <v>804</v>
      </c>
      <c r="E310" s="219" t="s">
        <v>618</v>
      </c>
      <c r="F310" s="189">
        <v>495</v>
      </c>
      <c r="G310" s="219"/>
      <c r="H310" s="219">
        <v>595</v>
      </c>
      <c r="I310" s="221">
        <v>590</v>
      </c>
      <c r="J310" s="191" t="s">
        <v>852</v>
      </c>
      <c r="K310" s="192">
        <f t="shared" si="160"/>
        <v>100</v>
      </c>
      <c r="L310" s="193">
        <f t="shared" si="161"/>
        <v>0.20202020202020202</v>
      </c>
      <c r="M310" s="188" t="s">
        <v>587</v>
      </c>
      <c r="N310" s="194">
        <v>44589</v>
      </c>
      <c r="O310" s="1"/>
      <c r="P310" s="1"/>
      <c r="Q310" s="1"/>
      <c r="R310" s="6" t="s">
        <v>779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153</v>
      </c>
      <c r="B311" s="217">
        <v>43966</v>
      </c>
      <c r="C311" s="217"/>
      <c r="D311" s="218" t="s">
        <v>71</v>
      </c>
      <c r="E311" s="219" t="s">
        <v>618</v>
      </c>
      <c r="F311" s="189">
        <v>67.5</v>
      </c>
      <c r="G311" s="219"/>
      <c r="H311" s="219">
        <v>86</v>
      </c>
      <c r="I311" s="221">
        <v>86</v>
      </c>
      <c r="J311" s="191" t="s">
        <v>805</v>
      </c>
      <c r="K311" s="192">
        <f t="shared" ref="K311:K318" si="162">H311-F311</f>
        <v>18.5</v>
      </c>
      <c r="L311" s="193">
        <f t="shared" ref="L311:L318" si="163">K311/F311</f>
        <v>0.27407407407407408</v>
      </c>
      <c r="M311" s="188" t="s">
        <v>587</v>
      </c>
      <c r="N311" s="194">
        <v>44008</v>
      </c>
      <c r="O311" s="1"/>
      <c r="P311" s="1"/>
      <c r="Q311" s="1"/>
      <c r="R311" s="6" t="s">
        <v>779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154</v>
      </c>
      <c r="B312" s="217">
        <v>44035</v>
      </c>
      <c r="C312" s="217"/>
      <c r="D312" s="218" t="s">
        <v>480</v>
      </c>
      <c r="E312" s="219" t="s">
        <v>618</v>
      </c>
      <c r="F312" s="189">
        <v>231</v>
      </c>
      <c r="G312" s="219"/>
      <c r="H312" s="219">
        <v>281</v>
      </c>
      <c r="I312" s="221">
        <v>281</v>
      </c>
      <c r="J312" s="191" t="s">
        <v>676</v>
      </c>
      <c r="K312" s="192">
        <f t="shared" si="162"/>
        <v>50</v>
      </c>
      <c r="L312" s="193">
        <f t="shared" si="163"/>
        <v>0.21645021645021645</v>
      </c>
      <c r="M312" s="188" t="s">
        <v>587</v>
      </c>
      <c r="N312" s="194">
        <v>44358</v>
      </c>
      <c r="O312" s="1"/>
      <c r="P312" s="1"/>
      <c r="Q312" s="1"/>
      <c r="R312" s="6" t="s">
        <v>779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155</v>
      </c>
      <c r="B313" s="217">
        <v>44092</v>
      </c>
      <c r="C313" s="217"/>
      <c r="D313" s="218" t="s">
        <v>405</v>
      </c>
      <c r="E313" s="219" t="s">
        <v>618</v>
      </c>
      <c r="F313" s="219">
        <v>206</v>
      </c>
      <c r="G313" s="219"/>
      <c r="H313" s="219">
        <v>248</v>
      </c>
      <c r="I313" s="221">
        <v>248</v>
      </c>
      <c r="J313" s="191" t="s">
        <v>676</v>
      </c>
      <c r="K313" s="192">
        <f t="shared" si="162"/>
        <v>42</v>
      </c>
      <c r="L313" s="193">
        <f t="shared" si="163"/>
        <v>0.20388349514563106</v>
      </c>
      <c r="M313" s="188" t="s">
        <v>587</v>
      </c>
      <c r="N313" s="194">
        <v>44214</v>
      </c>
      <c r="O313" s="1"/>
      <c r="P313" s="1"/>
      <c r="Q313" s="1"/>
      <c r="R313" s="6" t="s">
        <v>779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156</v>
      </c>
      <c r="B314" s="217">
        <v>44140</v>
      </c>
      <c r="C314" s="217"/>
      <c r="D314" s="218" t="s">
        <v>405</v>
      </c>
      <c r="E314" s="219" t="s">
        <v>618</v>
      </c>
      <c r="F314" s="219">
        <v>182.5</v>
      </c>
      <c r="G314" s="219"/>
      <c r="H314" s="219">
        <v>248</v>
      </c>
      <c r="I314" s="221">
        <v>248</v>
      </c>
      <c r="J314" s="191" t="s">
        <v>676</v>
      </c>
      <c r="K314" s="192">
        <f t="shared" si="162"/>
        <v>65.5</v>
      </c>
      <c r="L314" s="193">
        <f t="shared" si="163"/>
        <v>0.35890410958904112</v>
      </c>
      <c r="M314" s="188" t="s">
        <v>587</v>
      </c>
      <c r="N314" s="194">
        <v>44214</v>
      </c>
      <c r="O314" s="1"/>
      <c r="P314" s="1"/>
      <c r="Q314" s="1"/>
      <c r="R314" s="6" t="s">
        <v>779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157</v>
      </c>
      <c r="B315" s="217">
        <v>44140</v>
      </c>
      <c r="C315" s="217"/>
      <c r="D315" s="218" t="s">
        <v>325</v>
      </c>
      <c r="E315" s="219" t="s">
        <v>618</v>
      </c>
      <c r="F315" s="219">
        <v>247.5</v>
      </c>
      <c r="G315" s="219"/>
      <c r="H315" s="219">
        <v>320</v>
      </c>
      <c r="I315" s="221">
        <v>320</v>
      </c>
      <c r="J315" s="191" t="s">
        <v>676</v>
      </c>
      <c r="K315" s="192">
        <f t="shared" si="162"/>
        <v>72.5</v>
      </c>
      <c r="L315" s="193">
        <f t="shared" si="163"/>
        <v>0.29292929292929293</v>
      </c>
      <c r="M315" s="188" t="s">
        <v>587</v>
      </c>
      <c r="N315" s="194">
        <v>44323</v>
      </c>
      <c r="O315" s="1"/>
      <c r="P315" s="1"/>
      <c r="Q315" s="1"/>
      <c r="R315" s="6" t="s">
        <v>779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158</v>
      </c>
      <c r="B316" s="217">
        <v>44140</v>
      </c>
      <c r="C316" s="217"/>
      <c r="D316" s="218" t="s">
        <v>271</v>
      </c>
      <c r="E316" s="219" t="s">
        <v>618</v>
      </c>
      <c r="F316" s="189">
        <v>925</v>
      </c>
      <c r="G316" s="219"/>
      <c r="H316" s="219">
        <v>1095</v>
      </c>
      <c r="I316" s="221">
        <v>1093</v>
      </c>
      <c r="J316" s="191" t="s">
        <v>806</v>
      </c>
      <c r="K316" s="192">
        <f t="shared" si="162"/>
        <v>170</v>
      </c>
      <c r="L316" s="193">
        <f t="shared" si="163"/>
        <v>0.18378378378378379</v>
      </c>
      <c r="M316" s="188" t="s">
        <v>587</v>
      </c>
      <c r="N316" s="194">
        <v>44201</v>
      </c>
      <c r="O316" s="1"/>
      <c r="P316" s="1"/>
      <c r="Q316" s="1"/>
      <c r="R316" s="6" t="s">
        <v>779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159</v>
      </c>
      <c r="B317" s="217">
        <v>44140</v>
      </c>
      <c r="C317" s="217"/>
      <c r="D317" s="218" t="s">
        <v>341</v>
      </c>
      <c r="E317" s="219" t="s">
        <v>618</v>
      </c>
      <c r="F317" s="189">
        <v>332.5</v>
      </c>
      <c r="G317" s="219"/>
      <c r="H317" s="219">
        <v>393</v>
      </c>
      <c r="I317" s="221">
        <v>406</v>
      </c>
      <c r="J317" s="191" t="s">
        <v>807</v>
      </c>
      <c r="K317" s="192">
        <f t="shared" si="162"/>
        <v>60.5</v>
      </c>
      <c r="L317" s="193">
        <f t="shared" si="163"/>
        <v>0.18195488721804512</v>
      </c>
      <c r="M317" s="188" t="s">
        <v>587</v>
      </c>
      <c r="N317" s="194">
        <v>44256</v>
      </c>
      <c r="O317" s="1"/>
      <c r="P317" s="1"/>
      <c r="Q317" s="1"/>
      <c r="R317" s="6" t="s">
        <v>779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160</v>
      </c>
      <c r="B318" s="217">
        <v>44141</v>
      </c>
      <c r="C318" s="217"/>
      <c r="D318" s="218" t="s">
        <v>480</v>
      </c>
      <c r="E318" s="219" t="s">
        <v>618</v>
      </c>
      <c r="F318" s="189">
        <v>231</v>
      </c>
      <c r="G318" s="219"/>
      <c r="H318" s="219">
        <v>281</v>
      </c>
      <c r="I318" s="221">
        <v>281</v>
      </c>
      <c r="J318" s="191" t="s">
        <v>676</v>
      </c>
      <c r="K318" s="192">
        <f t="shared" si="162"/>
        <v>50</v>
      </c>
      <c r="L318" s="193">
        <f t="shared" si="163"/>
        <v>0.21645021645021645</v>
      </c>
      <c r="M318" s="188" t="s">
        <v>587</v>
      </c>
      <c r="N318" s="194">
        <v>44358</v>
      </c>
      <c r="O318" s="1"/>
      <c r="P318" s="1"/>
      <c r="Q318" s="1"/>
      <c r="R318" s="6" t="s">
        <v>779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42">
        <v>161</v>
      </c>
      <c r="B319" s="235">
        <v>44187</v>
      </c>
      <c r="C319" s="235"/>
      <c r="D319" s="236" t="s">
        <v>453</v>
      </c>
      <c r="E319" s="53" t="s">
        <v>618</v>
      </c>
      <c r="F319" s="237" t="s">
        <v>808</v>
      </c>
      <c r="G319" s="53"/>
      <c r="H319" s="53"/>
      <c r="I319" s="238">
        <v>239</v>
      </c>
      <c r="J319" s="234" t="s">
        <v>590</v>
      </c>
      <c r="K319" s="234"/>
      <c r="L319" s="239"/>
      <c r="M319" s="240"/>
      <c r="N319" s="241"/>
      <c r="O319" s="1"/>
      <c r="P319" s="1"/>
      <c r="Q319" s="1"/>
      <c r="R319" s="6" t="s">
        <v>779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162</v>
      </c>
      <c r="B320" s="217">
        <v>44258</v>
      </c>
      <c r="C320" s="217"/>
      <c r="D320" s="218" t="s">
        <v>804</v>
      </c>
      <c r="E320" s="219" t="s">
        <v>618</v>
      </c>
      <c r="F320" s="189">
        <v>495</v>
      </c>
      <c r="G320" s="219"/>
      <c r="H320" s="219">
        <v>595</v>
      </c>
      <c r="I320" s="221">
        <v>590</v>
      </c>
      <c r="J320" s="191" t="s">
        <v>852</v>
      </c>
      <c r="K320" s="192">
        <f>H320-F320</f>
        <v>100</v>
      </c>
      <c r="L320" s="193">
        <f>K320/F320</f>
        <v>0.20202020202020202</v>
      </c>
      <c r="M320" s="188" t="s">
        <v>587</v>
      </c>
      <c r="N320" s="194">
        <v>44589</v>
      </c>
      <c r="O320" s="1"/>
      <c r="P320" s="1"/>
      <c r="R320" s="6" t="s">
        <v>779</v>
      </c>
    </row>
    <row r="321" spans="1:26" ht="12.75" customHeight="1">
      <c r="A321" s="216">
        <v>163</v>
      </c>
      <c r="B321" s="217">
        <v>44274</v>
      </c>
      <c r="C321" s="217"/>
      <c r="D321" s="218" t="s">
        <v>341</v>
      </c>
      <c r="E321" s="219" t="s">
        <v>618</v>
      </c>
      <c r="F321" s="189">
        <v>355</v>
      </c>
      <c r="G321" s="219"/>
      <c r="H321" s="219">
        <v>422.5</v>
      </c>
      <c r="I321" s="221">
        <v>420</v>
      </c>
      <c r="J321" s="191" t="s">
        <v>809</v>
      </c>
      <c r="K321" s="192">
        <f>H321-F321</f>
        <v>67.5</v>
      </c>
      <c r="L321" s="193">
        <f>K321/F321</f>
        <v>0.19014084507042253</v>
      </c>
      <c r="M321" s="188" t="s">
        <v>587</v>
      </c>
      <c r="N321" s="194">
        <v>44361</v>
      </c>
      <c r="O321" s="1"/>
      <c r="R321" s="243" t="s">
        <v>779</v>
      </c>
    </row>
    <row r="322" spans="1:26" ht="12.75" customHeight="1">
      <c r="A322" s="216">
        <v>164</v>
      </c>
      <c r="B322" s="217">
        <v>44295</v>
      </c>
      <c r="C322" s="217"/>
      <c r="D322" s="218" t="s">
        <v>810</v>
      </c>
      <c r="E322" s="219" t="s">
        <v>618</v>
      </c>
      <c r="F322" s="189">
        <v>555</v>
      </c>
      <c r="G322" s="219"/>
      <c r="H322" s="219">
        <v>663</v>
      </c>
      <c r="I322" s="221">
        <v>663</v>
      </c>
      <c r="J322" s="191" t="s">
        <v>811</v>
      </c>
      <c r="K322" s="192">
        <f>H322-F322</f>
        <v>108</v>
      </c>
      <c r="L322" s="193">
        <f>K322/F322</f>
        <v>0.19459459459459461</v>
      </c>
      <c r="M322" s="188" t="s">
        <v>587</v>
      </c>
      <c r="N322" s="194">
        <v>44321</v>
      </c>
      <c r="O322" s="1"/>
      <c r="P322" s="1"/>
      <c r="Q322" s="1"/>
      <c r="R322" s="243" t="s">
        <v>779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165</v>
      </c>
      <c r="B323" s="217">
        <v>44308</v>
      </c>
      <c r="C323" s="217"/>
      <c r="D323" s="218" t="s">
        <v>374</v>
      </c>
      <c r="E323" s="219" t="s">
        <v>618</v>
      </c>
      <c r="F323" s="189">
        <v>126.5</v>
      </c>
      <c r="G323" s="219"/>
      <c r="H323" s="219">
        <v>155</v>
      </c>
      <c r="I323" s="221">
        <v>155</v>
      </c>
      <c r="J323" s="191" t="s">
        <v>676</v>
      </c>
      <c r="K323" s="192">
        <f>H323-F323</f>
        <v>28.5</v>
      </c>
      <c r="L323" s="193">
        <f>K323/F323</f>
        <v>0.22529644268774704</v>
      </c>
      <c r="M323" s="188" t="s">
        <v>587</v>
      </c>
      <c r="N323" s="194">
        <v>44362</v>
      </c>
      <c r="O323" s="1"/>
      <c r="R323" s="243" t="s">
        <v>779</v>
      </c>
    </row>
    <row r="324" spans="1:26" ht="12.75" customHeight="1">
      <c r="A324" s="277">
        <v>166</v>
      </c>
      <c r="B324" s="278">
        <v>44368</v>
      </c>
      <c r="C324" s="278"/>
      <c r="D324" s="279" t="s">
        <v>392</v>
      </c>
      <c r="E324" s="280" t="s">
        <v>618</v>
      </c>
      <c r="F324" s="281">
        <v>287.5</v>
      </c>
      <c r="G324" s="280"/>
      <c r="H324" s="280">
        <v>245</v>
      </c>
      <c r="I324" s="282">
        <v>344</v>
      </c>
      <c r="J324" s="201" t="s">
        <v>847</v>
      </c>
      <c r="K324" s="202">
        <f>H324-F324</f>
        <v>-42.5</v>
      </c>
      <c r="L324" s="203">
        <f>K324/F324</f>
        <v>-0.14782608695652175</v>
      </c>
      <c r="M324" s="199" t="s">
        <v>599</v>
      </c>
      <c r="N324" s="196">
        <v>44508</v>
      </c>
      <c r="O324" s="1"/>
      <c r="R324" s="243" t="s">
        <v>779</v>
      </c>
    </row>
    <row r="325" spans="1:26" ht="12.75" customHeight="1">
      <c r="A325" s="242">
        <v>167</v>
      </c>
      <c r="B325" s="235">
        <v>44368</v>
      </c>
      <c r="C325" s="235"/>
      <c r="D325" s="236" t="s">
        <v>480</v>
      </c>
      <c r="E325" s="53" t="s">
        <v>618</v>
      </c>
      <c r="F325" s="237" t="s">
        <v>812</v>
      </c>
      <c r="G325" s="53"/>
      <c r="H325" s="53"/>
      <c r="I325" s="238">
        <v>320</v>
      </c>
      <c r="J325" s="234" t="s">
        <v>590</v>
      </c>
      <c r="K325" s="242"/>
      <c r="L325" s="235"/>
      <c r="M325" s="235"/>
      <c r="N325" s="236"/>
      <c r="O325" s="41"/>
      <c r="R325" s="243" t="s">
        <v>779</v>
      </c>
    </row>
    <row r="326" spans="1:26" ht="12.75" customHeight="1">
      <c r="A326" s="216">
        <v>168</v>
      </c>
      <c r="B326" s="217">
        <v>44406</v>
      </c>
      <c r="C326" s="217"/>
      <c r="D326" s="218" t="s">
        <v>374</v>
      </c>
      <c r="E326" s="219" t="s">
        <v>618</v>
      </c>
      <c r="F326" s="189">
        <v>162.5</v>
      </c>
      <c r="G326" s="219"/>
      <c r="H326" s="219">
        <v>200</v>
      </c>
      <c r="I326" s="221">
        <v>200</v>
      </c>
      <c r="J326" s="191" t="s">
        <v>676</v>
      </c>
      <c r="K326" s="192">
        <f>H326-F326</f>
        <v>37.5</v>
      </c>
      <c r="L326" s="193">
        <f>K326/F326</f>
        <v>0.23076923076923078</v>
      </c>
      <c r="M326" s="188" t="s">
        <v>587</v>
      </c>
      <c r="N326" s="194">
        <v>44571</v>
      </c>
      <c r="O326" s="1"/>
      <c r="R326" s="243" t="s">
        <v>779</v>
      </c>
    </row>
    <row r="327" spans="1:26" ht="12.75" customHeight="1">
      <c r="A327" s="216">
        <v>169</v>
      </c>
      <c r="B327" s="217">
        <v>44462</v>
      </c>
      <c r="C327" s="217"/>
      <c r="D327" s="218" t="s">
        <v>817</v>
      </c>
      <c r="E327" s="219" t="s">
        <v>618</v>
      </c>
      <c r="F327" s="189">
        <v>1235</v>
      </c>
      <c r="G327" s="219"/>
      <c r="H327" s="219">
        <v>1505</v>
      </c>
      <c r="I327" s="221">
        <v>1500</v>
      </c>
      <c r="J327" s="191" t="s">
        <v>676</v>
      </c>
      <c r="K327" s="192">
        <f>H327-F327</f>
        <v>270</v>
      </c>
      <c r="L327" s="193">
        <f>K327/F327</f>
        <v>0.21862348178137653</v>
      </c>
      <c r="M327" s="188" t="s">
        <v>587</v>
      </c>
      <c r="N327" s="194">
        <v>44564</v>
      </c>
      <c r="O327" s="1"/>
      <c r="R327" s="243" t="s">
        <v>779</v>
      </c>
    </row>
    <row r="328" spans="1:26" ht="12.75" customHeight="1">
      <c r="A328" s="258">
        <v>170</v>
      </c>
      <c r="B328" s="259">
        <v>44480</v>
      </c>
      <c r="C328" s="259"/>
      <c r="D328" s="260" t="s">
        <v>819</v>
      </c>
      <c r="E328" s="261" t="s">
        <v>618</v>
      </c>
      <c r="F328" s="262" t="s">
        <v>824</v>
      </c>
      <c r="G328" s="261"/>
      <c r="H328" s="261"/>
      <c r="I328" s="261">
        <v>145</v>
      </c>
      <c r="J328" s="263" t="s">
        <v>590</v>
      </c>
      <c r="K328" s="258"/>
      <c r="L328" s="259"/>
      <c r="M328" s="259"/>
      <c r="N328" s="260"/>
      <c r="O328" s="41"/>
      <c r="R328" s="243" t="s">
        <v>779</v>
      </c>
    </row>
    <row r="329" spans="1:26" ht="12.75" customHeight="1">
      <c r="A329" s="264">
        <v>171</v>
      </c>
      <c r="B329" s="265">
        <v>44481</v>
      </c>
      <c r="C329" s="265"/>
      <c r="D329" s="266" t="s">
        <v>260</v>
      </c>
      <c r="E329" s="267" t="s">
        <v>618</v>
      </c>
      <c r="F329" s="268" t="s">
        <v>821</v>
      </c>
      <c r="G329" s="267"/>
      <c r="H329" s="267"/>
      <c r="I329" s="267">
        <v>380</v>
      </c>
      <c r="J329" s="269" t="s">
        <v>590</v>
      </c>
      <c r="K329" s="264"/>
      <c r="L329" s="265"/>
      <c r="M329" s="265"/>
      <c r="N329" s="266"/>
      <c r="O329" s="41"/>
      <c r="R329" s="243" t="s">
        <v>779</v>
      </c>
    </row>
    <row r="330" spans="1:26" ht="12.75" customHeight="1">
      <c r="A330" s="264">
        <v>172</v>
      </c>
      <c r="B330" s="265">
        <v>44481</v>
      </c>
      <c r="C330" s="265"/>
      <c r="D330" s="266" t="s">
        <v>400</v>
      </c>
      <c r="E330" s="267" t="s">
        <v>618</v>
      </c>
      <c r="F330" s="268" t="s">
        <v>822</v>
      </c>
      <c r="G330" s="267"/>
      <c r="H330" s="267"/>
      <c r="I330" s="267">
        <v>56</v>
      </c>
      <c r="J330" s="269" t="s">
        <v>590</v>
      </c>
      <c r="K330" s="264"/>
      <c r="L330" s="265"/>
      <c r="M330" s="265"/>
      <c r="N330" s="266"/>
      <c r="O330" s="41"/>
      <c r="R330" s="243"/>
    </row>
    <row r="331" spans="1:26" ht="12.75" customHeight="1">
      <c r="A331" s="216">
        <v>173</v>
      </c>
      <c r="B331" s="217">
        <v>44551</v>
      </c>
      <c r="C331" s="217"/>
      <c r="D331" s="218" t="s">
        <v>118</v>
      </c>
      <c r="E331" s="219" t="s">
        <v>618</v>
      </c>
      <c r="F331" s="189">
        <v>2300</v>
      </c>
      <c r="G331" s="219"/>
      <c r="H331" s="219">
        <f>(2820+2200)/2</f>
        <v>2510</v>
      </c>
      <c r="I331" s="221">
        <v>3000</v>
      </c>
      <c r="J331" s="191" t="s">
        <v>863</v>
      </c>
      <c r="K331" s="192">
        <f>H331-F331</f>
        <v>210</v>
      </c>
      <c r="L331" s="193">
        <f>K331/F331</f>
        <v>9.1304347826086957E-2</v>
      </c>
      <c r="M331" s="188" t="s">
        <v>587</v>
      </c>
      <c r="N331" s="194">
        <v>44649</v>
      </c>
      <c r="O331" s="1"/>
      <c r="R331" s="243"/>
    </row>
    <row r="332" spans="1:26" ht="12.75" customHeight="1">
      <c r="A332" s="270">
        <v>174</v>
      </c>
      <c r="B332" s="265">
        <v>44606</v>
      </c>
      <c r="C332" s="270"/>
      <c r="D332" s="270" t="s">
        <v>426</v>
      </c>
      <c r="E332" s="267" t="s">
        <v>618</v>
      </c>
      <c r="F332" s="267" t="s">
        <v>855</v>
      </c>
      <c r="G332" s="267"/>
      <c r="H332" s="267"/>
      <c r="I332" s="267">
        <v>764</v>
      </c>
      <c r="J332" s="267" t="s">
        <v>590</v>
      </c>
      <c r="K332" s="267"/>
      <c r="L332" s="267"/>
      <c r="M332" s="267"/>
      <c r="N332" s="270"/>
      <c r="O332" s="41"/>
      <c r="R332" s="243"/>
    </row>
    <row r="333" spans="1:26" ht="12.75" customHeight="1">
      <c r="A333" s="270">
        <v>175</v>
      </c>
      <c r="B333" s="265">
        <v>44613</v>
      </c>
      <c r="C333" s="270"/>
      <c r="D333" s="270" t="s">
        <v>817</v>
      </c>
      <c r="E333" s="267" t="s">
        <v>618</v>
      </c>
      <c r="F333" s="267" t="s">
        <v>856</v>
      </c>
      <c r="G333" s="267"/>
      <c r="H333" s="267"/>
      <c r="I333" s="267">
        <v>1510</v>
      </c>
      <c r="J333" s="267" t="s">
        <v>590</v>
      </c>
      <c r="K333" s="267"/>
      <c r="L333" s="267"/>
      <c r="M333" s="267"/>
      <c r="N333" s="270"/>
      <c r="O333" s="41"/>
      <c r="R333" s="243"/>
    </row>
    <row r="334" spans="1:26" ht="12.75" customHeight="1">
      <c r="A334">
        <v>176</v>
      </c>
      <c r="B334" s="265">
        <v>44670</v>
      </c>
      <c r="C334" s="265"/>
      <c r="D334" s="270" t="s">
        <v>551</v>
      </c>
      <c r="E334" s="360" t="s">
        <v>618</v>
      </c>
      <c r="F334" s="267" t="s">
        <v>871</v>
      </c>
      <c r="G334" s="267"/>
      <c r="H334" s="267"/>
      <c r="I334" s="267">
        <v>553</v>
      </c>
      <c r="J334" s="267" t="s">
        <v>590</v>
      </c>
      <c r="K334" s="267"/>
      <c r="L334" s="267"/>
      <c r="M334" s="267"/>
      <c r="N334" s="267"/>
      <c r="O334" s="41"/>
      <c r="R334" s="243"/>
    </row>
    <row r="335" spans="1:26" ht="12.75" customHeight="1">
      <c r="A335" s="242"/>
      <c r="F335" s="56"/>
      <c r="G335" s="56"/>
      <c r="H335" s="56"/>
      <c r="I335" s="56"/>
      <c r="J335" s="41"/>
      <c r="K335" s="56"/>
      <c r="L335" s="56"/>
      <c r="M335" s="56"/>
      <c r="O335" s="41"/>
      <c r="R335" s="243"/>
    </row>
    <row r="336" spans="1:26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B338" s="244" t="s">
        <v>813</v>
      </c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A345" s="245"/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A346" s="245"/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A347" s="53"/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</sheetData>
  <autoFilter ref="R1:R343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2022-05-27T02:34:41Z</dcterms:modified>
</cp:coreProperties>
</file>