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F&amp;O)'!$R$1:$R$372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61" i="7"/>
  <c r="K161"/>
  <c r="L68"/>
  <c r="L67"/>
  <c r="K68"/>
  <c r="K67"/>
  <c r="L72"/>
  <c r="K72"/>
  <c r="L69"/>
  <c r="M69" s="1"/>
  <c r="K69"/>
  <c r="L24"/>
  <c r="K24"/>
  <c r="L23"/>
  <c r="K23"/>
  <c r="K160"/>
  <c r="M160" s="1"/>
  <c r="K159"/>
  <c r="M159" s="1"/>
  <c r="K64"/>
  <c r="L64"/>
  <c r="L63"/>
  <c r="K63"/>
  <c r="K158"/>
  <c r="M158" s="1"/>
  <c r="L21"/>
  <c r="K21"/>
  <c r="L65"/>
  <c r="K65"/>
  <c r="K151"/>
  <c r="M151" s="1"/>
  <c r="K148"/>
  <c r="M148" s="1"/>
  <c r="K155"/>
  <c r="M155" s="1"/>
  <c r="L98"/>
  <c r="K98"/>
  <c r="K157"/>
  <c r="M157" s="1"/>
  <c r="K156"/>
  <c r="M156" s="1"/>
  <c r="K146"/>
  <c r="M146" s="1"/>
  <c r="L62"/>
  <c r="K62"/>
  <c r="L97"/>
  <c r="K97"/>
  <c r="K154"/>
  <c r="M154" s="1"/>
  <c r="K152"/>
  <c r="M152" s="1"/>
  <c r="K153"/>
  <c r="M153" s="1"/>
  <c r="K150"/>
  <c r="M150" s="1"/>
  <c r="K149"/>
  <c r="M149" s="1"/>
  <c r="K145"/>
  <c r="M145" s="1"/>
  <c r="K147"/>
  <c r="M147" s="1"/>
  <c r="L96"/>
  <c r="K96"/>
  <c r="L93"/>
  <c r="K93"/>
  <c r="K143"/>
  <c r="M143" s="1"/>
  <c r="K144"/>
  <c r="M144" s="1"/>
  <c r="L58"/>
  <c r="K58"/>
  <c r="L20"/>
  <c r="K20"/>
  <c r="K141"/>
  <c r="M141" s="1"/>
  <c r="K142"/>
  <c r="M142" s="1"/>
  <c r="L95"/>
  <c r="K95"/>
  <c r="L61"/>
  <c r="K61"/>
  <c r="K140"/>
  <c r="M140" s="1"/>
  <c r="L59"/>
  <c r="K59"/>
  <c r="L57"/>
  <c r="K57"/>
  <c r="L55"/>
  <c r="K55"/>
  <c r="L94"/>
  <c r="K94"/>
  <c r="L56"/>
  <c r="K56"/>
  <c r="L92"/>
  <c r="K136"/>
  <c r="M136" s="1"/>
  <c r="K138"/>
  <c r="M138" s="1"/>
  <c r="K139"/>
  <c r="M139" s="1"/>
  <c r="K137"/>
  <c r="M137" s="1"/>
  <c r="K92"/>
  <c r="K134"/>
  <c r="M134" s="1"/>
  <c r="L53"/>
  <c r="K53"/>
  <c r="L40"/>
  <c r="K40"/>
  <c r="K135"/>
  <c r="M135" s="1"/>
  <c r="L52"/>
  <c r="K52"/>
  <c r="L54"/>
  <c r="K54"/>
  <c r="K133"/>
  <c r="M133" s="1"/>
  <c r="K132"/>
  <c r="M132" s="1"/>
  <c r="K129"/>
  <c r="M129" s="1"/>
  <c r="K131"/>
  <c r="M131" s="1"/>
  <c r="K130"/>
  <c r="M130" s="1"/>
  <c r="L18"/>
  <c r="K18"/>
  <c r="K124"/>
  <c r="M124" s="1"/>
  <c r="L168"/>
  <c r="K128"/>
  <c r="M128" s="1"/>
  <c r="K127"/>
  <c r="M127" s="1"/>
  <c r="K126"/>
  <c r="M126" s="1"/>
  <c r="K125"/>
  <c r="M125" s="1"/>
  <c r="K51"/>
  <c r="L51"/>
  <c r="L14"/>
  <c r="K14"/>
  <c r="K123"/>
  <c r="M123" s="1"/>
  <c r="M88"/>
  <c r="K88"/>
  <c r="M86"/>
  <c r="K87"/>
  <c r="K86"/>
  <c r="L50"/>
  <c r="K50"/>
  <c r="L41"/>
  <c r="K41"/>
  <c r="L48"/>
  <c r="K48"/>
  <c r="L49"/>
  <c r="K49"/>
  <c r="L46"/>
  <c r="K46"/>
  <c r="L42"/>
  <c r="K42"/>
  <c r="L47"/>
  <c r="K47"/>
  <c r="K122"/>
  <c r="M122" s="1"/>
  <c r="K121"/>
  <c r="M121" s="1"/>
  <c r="L85"/>
  <c r="K85"/>
  <c r="K119"/>
  <c r="M119" s="1"/>
  <c r="K120"/>
  <c r="M120" s="1"/>
  <c r="L90"/>
  <c r="L45"/>
  <c r="K45"/>
  <c r="L12"/>
  <c r="K12"/>
  <c r="K118"/>
  <c r="M118" s="1"/>
  <c r="M23" l="1"/>
  <c r="M24"/>
  <c r="M72"/>
  <c r="M68"/>
  <c r="M67"/>
  <c r="M62"/>
  <c r="M21"/>
  <c r="M63"/>
  <c r="M64"/>
  <c r="M65"/>
  <c r="M97"/>
  <c r="M98"/>
  <c r="M55"/>
  <c r="M20"/>
  <c r="M96"/>
  <c r="M93"/>
  <c r="M52"/>
  <c r="M58"/>
  <c r="M59"/>
  <c r="M40"/>
  <c r="M61"/>
  <c r="M95"/>
  <c r="M57"/>
  <c r="M53"/>
  <c r="M56"/>
  <c r="M94"/>
  <c r="M92"/>
  <c r="M47"/>
  <c r="M54"/>
  <c r="M18"/>
  <c r="M45"/>
  <c r="M41"/>
  <c r="M46"/>
  <c r="M50"/>
  <c r="M14"/>
  <c r="M51"/>
  <c r="M48"/>
  <c r="M49"/>
  <c r="M12"/>
  <c r="M42"/>
  <c r="M85"/>
  <c r="K117"/>
  <c r="M117" s="1"/>
  <c r="K116"/>
  <c r="M116" s="1"/>
  <c r="K115"/>
  <c r="M115" s="1"/>
  <c r="L84"/>
  <c r="K84"/>
  <c r="L44"/>
  <c r="K44"/>
  <c r="L36"/>
  <c r="K36"/>
  <c r="L17"/>
  <c r="K17"/>
  <c r="L16"/>
  <c r="K16"/>
  <c r="L43"/>
  <c r="K43"/>
  <c r="L82"/>
  <c r="K82"/>
  <c r="K114"/>
  <c r="M114" s="1"/>
  <c r="K113"/>
  <c r="M113" s="1"/>
  <c r="K112"/>
  <c r="M112" s="1"/>
  <c r="K111"/>
  <c r="M111" s="1"/>
  <c r="K110"/>
  <c r="M110" s="1"/>
  <c r="L39"/>
  <c r="K39"/>
  <c r="L83"/>
  <c r="K83"/>
  <c r="M84" l="1"/>
  <c r="M44"/>
  <c r="M17"/>
  <c r="M16"/>
  <c r="M36"/>
  <c r="M43"/>
  <c r="M82"/>
  <c r="M39"/>
  <c r="M83"/>
  <c r="K109" l="1"/>
  <c r="M109" s="1"/>
  <c r="K108"/>
  <c r="M108" s="1"/>
  <c r="L38"/>
  <c r="K38"/>
  <c r="L37"/>
  <c r="K37"/>
  <c r="L13"/>
  <c r="K13"/>
  <c r="L15"/>
  <c r="K15"/>
  <c r="H11"/>
  <c r="M15" l="1"/>
  <c r="M38"/>
  <c r="M13"/>
  <c r="M37"/>
  <c r="L170"/>
  <c r="K170"/>
  <c r="L11"/>
  <c r="K11"/>
  <c r="L169"/>
  <c r="K169"/>
  <c r="K350"/>
  <c r="L350" s="1"/>
  <c r="L10"/>
  <c r="K10"/>
  <c r="M170" l="1"/>
  <c r="M11"/>
  <c r="M169"/>
  <c r="M10"/>
  <c r="K168"/>
  <c r="K342"/>
  <c r="L342" s="1"/>
  <c r="K322"/>
  <c r="L322" s="1"/>
  <c r="K347"/>
  <c r="L347" s="1"/>
  <c r="K346"/>
  <c r="L346" s="1"/>
  <c r="K349"/>
  <c r="L349" s="1"/>
  <c r="K344"/>
  <c r="L344" s="1"/>
  <c r="M7"/>
  <c r="F332"/>
  <c r="K332" s="1"/>
  <c r="L332" s="1"/>
  <c r="K333"/>
  <c r="L333" s="1"/>
  <c r="K324"/>
  <c r="L324" s="1"/>
  <c r="K327"/>
  <c r="L327" s="1"/>
  <c r="K335"/>
  <c r="L335" s="1"/>
  <c r="F326"/>
  <c r="F325"/>
  <c r="K325" s="1"/>
  <c r="L325" s="1"/>
  <c r="F323"/>
  <c r="K323" s="1"/>
  <c r="L323" s="1"/>
  <c r="F303"/>
  <c r="K303" s="1"/>
  <c r="L303" s="1"/>
  <c r="F255"/>
  <c r="K255" s="1"/>
  <c r="L255" s="1"/>
  <c r="K334"/>
  <c r="L334" s="1"/>
  <c r="K338"/>
  <c r="L338" s="1"/>
  <c r="K339"/>
  <c r="L339" s="1"/>
  <c r="K331"/>
  <c r="L331" s="1"/>
  <c r="K341"/>
  <c r="L341" s="1"/>
  <c r="K337"/>
  <c r="L337" s="1"/>
  <c r="K330"/>
  <c r="L330" s="1"/>
  <c r="K319"/>
  <c r="L319" s="1"/>
  <c r="K321"/>
  <c r="L321" s="1"/>
  <c r="K318"/>
  <c r="L318" s="1"/>
  <c r="K320"/>
  <c r="L320" s="1"/>
  <c r="K249"/>
  <c r="L249" s="1"/>
  <c r="K302"/>
  <c r="L302" s="1"/>
  <c r="K316"/>
  <c r="L316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5"/>
  <c r="L305" s="1"/>
  <c r="K304"/>
  <c r="L304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3"/>
  <c r="L273" s="1"/>
  <c r="K271"/>
  <c r="L271" s="1"/>
  <c r="K270"/>
  <c r="L270" s="1"/>
  <c r="K269"/>
  <c r="L269" s="1"/>
  <c r="K267"/>
  <c r="L267" s="1"/>
  <c r="K266"/>
  <c r="L266" s="1"/>
  <c r="K265"/>
  <c r="L265" s="1"/>
  <c r="K264"/>
  <c r="K263"/>
  <c r="L263" s="1"/>
  <c r="K262"/>
  <c r="L262" s="1"/>
  <c r="K260"/>
  <c r="L260" s="1"/>
  <c r="K259"/>
  <c r="L259" s="1"/>
  <c r="K258"/>
  <c r="L258" s="1"/>
  <c r="K257"/>
  <c r="L257" s="1"/>
  <c r="K256"/>
  <c r="L256" s="1"/>
  <c r="H254"/>
  <c r="K254" s="1"/>
  <c r="L254" s="1"/>
  <c r="K251"/>
  <c r="L251" s="1"/>
  <c r="K250"/>
  <c r="L250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0"/>
  <c r="K220" s="1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D7" i="6"/>
  <c r="K6" i="4"/>
  <c r="K6" i="3"/>
  <c r="L6" i="2"/>
  <c r="M168" i="7" l="1"/>
</calcChain>
</file>

<file path=xl/sharedStrings.xml><?xml version="1.0" encoding="utf-8"?>
<sst xmlns="http://schemas.openxmlformats.org/spreadsheetml/2006/main" count="3145" uniqueCount="1169">
  <si>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</si>
  <si>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</si>
  <si>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</si>
  <si>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</si>
  <si>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</si>
  <si>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</si>
  <si>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</si>
  <si>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</si>
  <si>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</si>
  <si>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</si>
  <si>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</si>
  <si>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</si>
  <si>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</si>
  <si>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</si>
  <si>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</si>
  <si>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</si>
  <si>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</si>
  <si>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</si>
  <si>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</si>
  <si>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</si>
  <si>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</si>
  <si>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</si>
  <si>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</si>
  <si>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</si>
  <si>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</si>
  <si>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</si>
  <si>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</si>
  <si>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</si>
  <si>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</si>
  <si>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</si>
  <si>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</si>
  <si>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</si>
  <si>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</si>
  <si>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</si>
  <si>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</si>
  <si>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</si>
  <si>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</si>
  <si>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</si>
  <si>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</si>
  <si>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</si>
  <si>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</si>
  <si>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</si>
  <si>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</si>
  <si>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</si>
  <si>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</si>
  <si>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</si>
  <si>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</si>
  <si>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</si>
  <si>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</si>
  <si>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</si>
  <si>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</si>
  <si>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</si>
  <si>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</si>
  <si>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</si>
  <si>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</si>
  <si>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</si>
  <si>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</si>
  <si>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</si>
  <si>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</si>
  <si>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</si>
  <si>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</si>
  <si>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</si>
  <si>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</si>
  <si>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</si>
  <si>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</si>
  <si>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</si>
  <si>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</si>
  <si>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</si>
  <si>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</si>
  <si>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</si>
  <si>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</si>
  <si>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</si>
  <si>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</si>
  <si>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</si>
  <si>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</si>
  <si>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</si>
  <si>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</si>
  <si>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</si>
  <si>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</si>
  <si>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</si>
  <si>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</si>
  <si>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</si>
  <si>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</si>
  <si>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</si>
  <si>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</si>
  <si>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</si>
  <si>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</si>
  <si>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</si>
  <si>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</si>
  <si>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</si>
  <si>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</si>
  <si>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</si>
  <si>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</si>
  <si>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</si>
  <si>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</si>
  <si>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</si>
  <si>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</si>
  <si>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</si>
  <si>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</si>
  <si>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</si>
  <si>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</si>
  <si>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</si>
  <si>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</si>
  <si>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</si>
  <si>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</si>
  <si>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</si>
  <si>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</si>
  <si>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</si>
  <si>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</si>
  <si>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</si>
  <si>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</si>
  <si>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</si>
  <si>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</si>
  <si>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</si>
  <si>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</si>
  <si>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</si>
  <si>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</si>
  <si>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</si>
  <si>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</si>
  <si>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</si>
  <si>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</si>
  <si>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</si>
  <si>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</si>
  <si>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</si>
  <si>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</si>
  <si>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</si>
  <si>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</si>
  <si>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</si>
  <si>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</si>
  <si>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</si>
  <si>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</si>
  <si>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</si>
  <si>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</si>
  <si>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</si>
  <si>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</si>
  <si>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</si>
  <si>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</si>
  <si>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</si>
  <si>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</si>
  <si>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</si>
  <si>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</si>
  <si>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</si>
  <si>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</si>
  <si>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</si>
  <si>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</si>
  <si>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</si>
  <si>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</si>
  <si>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</si>
  <si>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</si>
  <si>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</si>
  <si>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</si>
  <si>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</si>
  <si>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</si>
  <si>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</si>
  <si>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</si>
  <si>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</si>
  <si>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</si>
  <si>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</si>
  <si>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</si>
  <si>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</si>
  <si>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</si>
  <si>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</si>
  <si>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</si>
  <si>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</si>
  <si>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</si>
  <si>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</si>
  <si>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</si>
  <si>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</si>
  <si>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</si>
  <si>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</si>
  <si>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</si>
  <si>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</si>
  <si>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</si>
  <si>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</si>
  <si>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</si>
  <si>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</si>
  <si>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</si>
  <si>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</si>
  <si>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</si>
  <si>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</si>
  <si>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</si>
  <si>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</si>
  <si>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</si>
  <si>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</si>
  <si>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</si>
  <si>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</si>
  <si>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</si>
  <si>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</si>
  <si>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</si>
  <si>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</si>
  <si>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</si>
  <si>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</si>
  <si>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</si>
  <si>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</si>
  <si>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</si>
  <si>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</si>
  <si>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</si>
  <si>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</si>
  <si>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</si>
  <si>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</si>
  <si>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</si>
  <si>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</si>
  <si>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</si>
  <si>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</si>
  <si>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</si>
  <si>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</si>
  <si>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</si>
  <si>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</si>
  <si>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</si>
  <si>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</si>
  <si>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</si>
  <si>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</si>
  <si>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</si>
  <si>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</si>
  <si>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</si>
  <si>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</si>
  <si>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</si>
  <si>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</si>
  <si>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</si>
  <si>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</si>
  <si>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</si>
  <si>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</si>
  <si>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</si>
  <si>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</si>
  <si>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</si>
  <si>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</si>
  <si>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</si>
  <si>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</si>
  <si>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</si>
  <si>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</si>
  <si>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</si>
  <si>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</si>
  <si>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</si>
  <si>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</si>
  <si>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</si>
  <si>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</si>
  <si>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</si>
  <si>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</si>
  <si>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</si>
  <si>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</si>
  <si>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</si>
  <si>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</si>
  <si>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</si>
  <si>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</si>
  <si>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</si>
  <si>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</si>
  <si>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</si>
  <si>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</si>
  <si>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</si>
  <si>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</si>
  <si>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</si>
  <si>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</si>
  <si>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</si>
  <si>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</si>
  <si>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</si>
  <si>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</si>
  <si>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</si>
  <si>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</si>
  <si>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</si>
  <si>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</si>
  <si>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</si>
  <si>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</si>
  <si>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</si>
  <si>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</si>
  <si>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</si>
  <si>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</si>
  <si>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</si>
  <si>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</si>
  <si>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</si>
  <si>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</si>
  <si>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</si>
  <si>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</si>
  <si>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</si>
  <si>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</si>
  <si>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</si>
  <si>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</si>
  <si>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</si>
  <si>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</si>
  <si>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</si>
  <si>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</si>
  <si>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</si>
  <si>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</si>
  <si>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</si>
  <si>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</si>
  <si>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</si>
  <si>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</si>
  <si>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</si>
  <si>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</si>
  <si>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</si>
  <si>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</si>
  <si>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</si>
  <si>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</si>
  <si>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</si>
  <si>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</si>
  <si>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</si>
  <si>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</si>
  <si>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</si>
  <si>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</si>
  <si>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</si>
  <si>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</si>
  <si>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</si>
  <si>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</si>
  <si>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</si>
  <si>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</si>
  <si>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</si>
  <si>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</si>
  <si>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</si>
  <si>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</si>
  <si>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</si>
  <si>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</si>
  <si>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</si>
  <si>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</si>
  <si>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</si>
  <si>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</si>
  <si>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</si>
  <si>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</si>
  <si>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</si>
  <si>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</si>
  <si>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</si>
  <si>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</si>
  <si>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</si>
  <si>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</si>
  <si>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</si>
  <si>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</si>
  <si>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</si>
  <si>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</si>
  <si>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</si>
  <si>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</si>
  <si>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</si>
  <si>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</si>
  <si>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</si>
  <si>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</si>
  <si>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</si>
  <si>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</si>
  <si>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</si>
  <si>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</si>
  <si>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</si>
  <si>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</si>
  <si>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</si>
  <si>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</si>
  <si>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</si>
  <si>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</si>
  <si>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</si>
  <si>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</si>
  <si>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</si>
  <si>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</si>
  <si>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</si>
  <si>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</si>
  <si>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</si>
  <si>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</si>
  <si>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</si>
  <si>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</si>
  <si>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</si>
  <si>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</si>
  <si>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</si>
  <si>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</si>
  <si>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</si>
  <si>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</si>
  <si>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</si>
  <si>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</si>
  <si>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</si>
  <si>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</si>
  <si>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</si>
  <si>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</si>
  <si>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</si>
  <si>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</si>
  <si>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</si>
  <si>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</si>
  <si>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</si>
  <si>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</si>
  <si>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</si>
  <si>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</si>
  <si>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</si>
  <si>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</si>
  <si>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</si>
  <si>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</si>
  <si>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</si>
  <si>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</si>
  <si>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</si>
  <si>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</si>
  <si>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</si>
  <si>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</si>
  <si>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</si>
  <si>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</si>
  <si>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</si>
  <si>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</si>
  <si>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</si>
  <si>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</si>
  <si>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</si>
  <si>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</si>
  <si>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</si>
  <si>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</si>
  <si>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</si>
  <si>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</si>
  <si>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</si>
  <si>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</si>
  <si>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</si>
  <si>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</si>
  <si>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</si>
  <si>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</si>
  <si>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</si>
  <si>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</si>
  <si>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</si>
  <si>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</si>
  <si>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</si>
  <si>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</si>
  <si>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</si>
  <si>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</si>
  <si>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</si>
  <si>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</si>
  <si>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</si>
  <si>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</si>
  <si>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</si>
  <si>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</si>
  <si>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</si>
  <si>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</si>
  <si>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</si>
  <si>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</si>
  <si>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</si>
  <si>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</si>
  <si>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</si>
  <si>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</si>
  <si>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</si>
  <si>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</si>
  <si>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</si>
  <si>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</si>
  <si>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</si>
  <si>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</si>
  <si>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</si>
  <si>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</si>
  <si>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</si>
  <si>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</si>
  <si>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</si>
  <si>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</si>
  <si>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</si>
  <si>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</si>
  <si>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</si>
  <si>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</si>
  <si>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</si>
  <si>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</si>
  <si>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</si>
  <si>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</si>
  <si>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</si>
  <si>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</si>
  <si>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</si>
  <si>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</si>
  <si>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</si>
  <si>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</si>
  <si>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</si>
  <si>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</si>
  <si>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</si>
  <si>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</si>
  <si>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</si>
  <si>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</si>
  <si>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</si>
  <si>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</si>
  <si>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</si>
  <si>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</si>
  <si>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</si>
  <si>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</si>
  <si>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</si>
  <si>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</si>
  <si>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</si>
  <si>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</si>
  <si>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</si>
  <si>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</si>
  <si>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</si>
  <si>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</si>
  <si>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</si>
  <si>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</si>
  <si>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</si>
  <si>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</si>
  <si>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</si>
  <si>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</si>
  <si>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</si>
  <si>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</si>
  <si>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</si>
  <si>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</si>
  <si>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</si>
  <si>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</si>
  <si>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</si>
  <si>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</si>
  <si>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</si>
  <si>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</si>
  <si>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</si>
  <si>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</si>
  <si>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</si>
  <si>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</si>
  <si>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</si>
  <si>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</si>
  <si>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</si>
  <si>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</si>
  <si>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</si>
  <si>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</si>
  <si>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</si>
  <si>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</si>
  <si>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</si>
  <si>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</si>
  <si>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</si>
  <si>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</si>
  <si>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</si>
  <si>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</si>
  <si>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</si>
  <si>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</si>
  <si>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</si>
  <si>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</si>
  <si>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</si>
  <si>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</si>
  <si>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</si>
  <si>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</si>
  <si>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</si>
  <si>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</si>
  <si>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</si>
  <si>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</si>
  <si>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</si>
  <si>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</si>
  <si>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</si>
  <si>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</si>
  <si>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</si>
  <si>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</si>
  <si>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</si>
  <si>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</si>
  <si>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</si>
  <si>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</si>
  <si>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</si>
  <si>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</si>
  <si>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</si>
  <si>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</si>
  <si>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</si>
  <si>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</si>
  <si>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</si>
  <si>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</si>
  <si>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</si>
  <si>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</si>
  <si>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</si>
  <si>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</si>
  <si>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</si>
  <si>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</si>
  <si>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</si>
  <si>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</si>
  <si>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</si>
  <si>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</si>
  <si>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</si>
  <si>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</si>
  <si>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</si>
  <si>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</si>
  <si>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</si>
  <si>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</si>
  <si>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</si>
  <si>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</si>
  <si>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</si>
  <si>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</si>
  <si>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</si>
  <si>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</si>
  <si>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</si>
  <si>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</si>
  <si>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</si>
  <si>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</si>
  <si>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</si>
  <si>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</si>
  <si>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</si>
  <si>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</si>
  <si>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</si>
  <si>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</si>
  <si>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</si>
  <si>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</si>
  <si>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</si>
  <si>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</si>
  <si>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</si>
  <si>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</si>
  <si>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</si>
  <si>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</si>
  <si>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</si>
  <si>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</si>
  <si>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</si>
  <si>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</si>
  <si>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</si>
  <si>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</si>
  <si>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</si>
  <si>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</si>
  <si>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</si>
  <si>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</si>
  <si>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</si>
  <si>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</si>
  <si>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</si>
  <si>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</si>
  <si>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</si>
  <si>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</si>
  <si>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</si>
  <si>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</si>
  <si>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</si>
  <si>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</si>
  <si>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</si>
  <si>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</si>
  <si>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</si>
  <si>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</si>
  <si>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</si>
  <si>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</si>
  <si>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</si>
  <si>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</si>
  <si>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</si>
  <si>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</si>
  <si>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</si>
  <si>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</si>
  <si>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</si>
  <si>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</si>
  <si>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</si>
  <si>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</si>
  <si>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</si>
  <si>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</si>
  <si>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</si>
  <si>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</si>
  <si>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</si>
  <si>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</si>
  <si>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</si>
  <si>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</si>
  <si>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</si>
  <si>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</si>
  <si>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</si>
  <si>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</si>
  <si>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</si>
  <si>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</si>
  <si>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</si>
  <si>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</si>
  <si>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</si>
  <si>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</si>
  <si>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</si>
  <si>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</si>
  <si>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</si>
  <si>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</si>
  <si>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</si>
  <si>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</si>
  <si>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</si>
  <si>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</si>
  <si>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</si>
  <si>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</si>
  <si>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</si>
  <si>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</si>
  <si>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</si>
  <si>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</si>
  <si>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</si>
  <si>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</si>
  <si>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</si>
  <si>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</si>
  <si>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</si>
  <si>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</si>
  <si>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</si>
  <si>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</si>
  <si>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</si>
  <si>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</si>
  <si>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</si>
  <si>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</si>
  <si>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</si>
  <si>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</si>
  <si>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</si>
  <si>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</si>
  <si>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</si>
  <si>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</si>
  <si>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</si>
  <si>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</si>
  <si>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</si>
  <si>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</si>
  <si>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</si>
  <si>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</si>
  <si>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</si>
  <si>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</si>
  <si>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</si>
  <si>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</si>
  <si>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</si>
  <si>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</si>
  <si>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</si>
  <si>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</si>
  <si>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</si>
  <si>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</si>
  <si>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</si>
  <si>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</si>
  <si>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</si>
  <si>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</si>
  <si>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</si>
  <si>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</si>
  <si>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</si>
  <si>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</si>
  <si>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</si>
  <si>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</si>
  <si>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</si>
  <si>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</si>
  <si>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</si>
  <si>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</si>
  <si>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</si>
  <si>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</si>
  <si>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</si>
  <si>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</si>
  <si>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</si>
  <si>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</si>
  <si>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</si>
  <si>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</si>
  <si>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</si>
  <si>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</si>
  <si>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</si>
  <si>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</si>
  <si>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</si>
  <si>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</si>
  <si>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</si>
  <si>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</si>
  <si>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</si>
  <si>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</si>
  <si>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</si>
  <si>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</si>
  <si>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</si>
  <si>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</si>
  <si>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</si>
  <si>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</si>
  <si>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</si>
  <si>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</si>
  <si>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</si>
  <si>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</si>
  <si>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</si>
  <si>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</si>
  <si>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</si>
  <si>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</si>
  <si>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</si>
  <si>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</si>
  <si>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</si>
  <si>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</si>
  <si>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</si>
  <si>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</si>
  <si>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</si>
  <si>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</si>
  <si>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</si>
  <si>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</si>
  <si>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</si>
  <si>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</si>
  <si>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</si>
  <si>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</si>
  <si>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</si>
  <si>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</si>
  <si>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</si>
  <si>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</si>
  <si>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</si>
  <si>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</si>
  <si>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</si>
  <si>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</si>
  <si>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</si>
  <si>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</si>
  <si>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</si>
  <si>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</si>
  <si>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</si>
  <si>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</si>
  <si>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</si>
  <si>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</si>
  <si>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</si>
  <si>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</si>
  <si>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</si>
  <si>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</si>
  <si>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</si>
  <si>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</si>
  <si>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</si>
  <si>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</si>
  <si>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</si>
  <si>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</si>
  <si>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</si>
  <si>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</si>
  <si>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</si>
  <si>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</si>
  <si>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</si>
  <si>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</si>
  <si>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</si>
  <si>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</si>
  <si>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</si>
  <si>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</si>
  <si>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</si>
  <si>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</si>
  <si>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</si>
  <si>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</si>
  <si>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</si>
  <si>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</si>
  <si>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</si>
  <si>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</si>
  <si>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</si>
  <si>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</si>
  <si>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</si>
  <si>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</si>
  <si>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</si>
  <si>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</si>
  <si>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</si>
  <si>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</si>
  <si>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</si>
  <si>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</si>
  <si>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</si>
  <si>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</si>
  <si>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</si>
  <si>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</si>
  <si>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</si>
  <si>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</si>
  <si>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</si>
  <si>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</si>
  <si>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</si>
  <si>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</si>
  <si>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</si>
  <si>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</si>
  <si>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</si>
  <si>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</si>
  <si>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</si>
  <si>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</si>
  <si>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</si>
  <si>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</si>
  <si>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</si>
  <si>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</si>
  <si>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</si>
  <si>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</si>
  <si>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</si>
  <si>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</si>
  <si>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</si>
  <si>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</si>
  <si>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</si>
  <si>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</si>
  <si>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</si>
  <si>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</si>
  <si>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</si>
  <si>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</si>
  <si>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</si>
  <si>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</si>
  <si>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</si>
  <si>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</si>
  <si>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</si>
  <si>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</si>
  <si>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</si>
  <si>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</si>
  <si>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</si>
  <si>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</si>
  <si>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</si>
  <si>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</si>
  <si>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</si>
  <si>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</si>
  <si>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</si>
  <si>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</si>
  <si>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</si>
  <si>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</si>
  <si>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</si>
  <si>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</si>
  <si>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</si>
  <si>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</si>
  <si>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</si>
  <si>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</si>
  <si>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</si>
  <si>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</si>
  <si>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</si>
  <si>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</si>
  <si>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</si>
  <si>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</si>
  <si>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</si>
  <si>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</si>
  <si>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</si>
  <si>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</si>
  <si>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</si>
  <si>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</si>
  <si>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</si>
  <si>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</si>
  <si>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</si>
  <si>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</si>
  <si>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</si>
  <si>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</si>
  <si>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</si>
  <si>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</si>
  <si>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</si>
  <si>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</si>
  <si>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</si>
  <si>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</si>
  <si>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</si>
  <si>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</si>
  <si>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</si>
  <si>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</si>
  <si>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</si>
  <si>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</si>
  <si>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</si>
  <si>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</si>
  <si>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</si>
  <si>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</si>
  <si>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</si>
  <si>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</si>
  <si>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</si>
  <si>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</si>
  <si>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</si>
  <si>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</si>
  <si>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</si>
  <si>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</si>
  <si>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</si>
  <si>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</si>
  <si>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</si>
  <si>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</si>
  <si>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</si>
  <si>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</si>
  <si>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</si>
  <si>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</si>
  <si>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</si>
  <si>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</si>
  <si>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</si>
  <si>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</si>
  <si>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</si>
  <si>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</si>
  <si>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</si>
  <si>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</si>
  <si>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</si>
  <si>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</si>
  <si>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</si>
  <si>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620-640</t>
  </si>
  <si>
    <t>TCS APRIL FUT</t>
  </si>
  <si>
    <t>3380-3390</t>
  </si>
  <si>
    <t>HEROMOTOCO APRIL FUT</t>
  </si>
  <si>
    <t>HCLTECH APR FUT</t>
  </si>
  <si>
    <t>HCLTECH APR 1090 CE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</si>
  <si>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</si>
  <si>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</si>
  <si>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</si>
  <si>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</si>
  <si>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</si>
  <si>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</si>
  <si>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</si>
  <si>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</si>
  <si>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</si>
  <si>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</si>
  <si>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</si>
  <si>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</si>
  <si>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</si>
  <si>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</si>
  <si>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</si>
  <si>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</si>
  <si>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</si>
  <si>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</si>
  <si>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</si>
  <si>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</si>
  <si>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</si>
  <si>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</si>
  <si>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</si>
  <si>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</si>
  <si>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</si>
  <si>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</si>
  <si>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</si>
  <si>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</si>
  <si>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</si>
  <si>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</si>
  <si>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</si>
  <si>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</si>
  <si>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</si>
  <si>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</si>
  <si>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</si>
  <si>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</si>
  <si>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</si>
  <si>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</si>
  <si>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</si>
  <si>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</si>
  <si>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</si>
  <si>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</si>
  <si>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</si>
  <si>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</si>
  <si>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</si>
  <si>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</si>
  <si>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</si>
  <si>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</si>
  <si>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</si>
  <si>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</si>
  <si>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</si>
  <si>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</si>
  <si>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</si>
  <si>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</si>
  <si>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</si>
  <si>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</si>
  <si>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</si>
  <si>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</si>
  <si>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</si>
  <si>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</si>
  <si>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</si>
  <si>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</si>
  <si>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</si>
  <si>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</si>
  <si>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</si>
  <si>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</si>
  <si>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</si>
  <si>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</si>
  <si>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</si>
  <si>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</si>
  <si>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</si>
  <si>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</si>
  <si>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</si>
  <si>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</si>
  <si>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</si>
  <si>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</si>
  <si>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</si>
  <si>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</si>
  <si>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</si>
  <si>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</si>
  <si>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</si>
  <si>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</si>
  <si>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</si>
  <si>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</si>
  <si>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</si>
  <si>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</si>
  <si>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1900-1950</t>
  </si>
  <si>
    <t>Profit of Rs.19.5/-</t>
  </si>
  <si>
    <t>Profit of Rs.2/-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</si>
  <si>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</si>
  <si>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</si>
  <si>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</si>
  <si>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</si>
  <si>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</si>
  <si>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</si>
  <si>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</si>
  <si>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</si>
  <si>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</si>
  <si>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</si>
  <si>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</si>
  <si>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</si>
  <si>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</si>
  <si>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</si>
  <si>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</si>
  <si>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</si>
  <si>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</si>
  <si>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Loss of Rs.9/-</t>
  </si>
  <si>
    <t>Loss of Rs.80/-</t>
  </si>
  <si>
    <t>125-128</t>
  </si>
  <si>
    <t>HDFCIFE 690 CE APR</t>
  </si>
  <si>
    <t>14-16</t>
  </si>
  <si>
    <t xml:space="preserve">HDFCAMC APR FUT </t>
  </si>
  <si>
    <t>2900-2920</t>
  </si>
  <si>
    <t>ESCORTS 1200 CE APR</t>
  </si>
  <si>
    <t>100-120</t>
  </si>
  <si>
    <t>1220-1240</t>
  </si>
  <si>
    <t>Profit of Rs.1.75/-</t>
  </si>
  <si>
    <t>BANKNIFTY 31600 CE 22-APR</t>
  </si>
  <si>
    <t>Loss of Rs.27.5/-</t>
  </si>
  <si>
    <t>ASIANPAINT 2520 CE APR</t>
  </si>
  <si>
    <t>EXIDEIND 175 CE APR</t>
  </si>
  <si>
    <t>4-5.0</t>
  </si>
  <si>
    <t>HDFCAMC APR FUT</t>
  </si>
  <si>
    <t>Profit of Rs.1.5/-</t>
  </si>
  <si>
    <t>Profit of Rs.7.5/-</t>
  </si>
  <si>
    <t>NK SECURITIES RESEARCH PRIVATE LIMITED</t>
  </si>
  <si>
    <t>ALPHA LEON ENTERPRISES LLP</t>
  </si>
  <si>
    <t>OLGA TRADING PRIVATE LIMITED</t>
  </si>
  <si>
    <t>Loss of Rs.6.5/-</t>
  </si>
  <si>
    <t>Profit of Rs.1.8/-</t>
  </si>
  <si>
    <t>ICICIBANK 590 CE APR</t>
  </si>
  <si>
    <t>Profit of Rs.41.5/-</t>
  </si>
  <si>
    <t>Loss of Rs.8/-</t>
  </si>
  <si>
    <t>HDFCLIFE 690 CE APR</t>
  </si>
  <si>
    <t>16-18</t>
  </si>
  <si>
    <t>Profit of Rs.2.25/-</t>
  </si>
  <si>
    <t>Loss of Rs.2.90/-</t>
  </si>
  <si>
    <t>Loss of Rs.1.15/-</t>
  </si>
  <si>
    <t xml:space="preserve">RBLBANK </t>
  </si>
  <si>
    <t xml:space="preserve">LUPIN </t>
  </si>
  <si>
    <t>NIFTY 14400 PE APR</t>
  </si>
  <si>
    <t xml:space="preserve">BIOCON </t>
  </si>
  <si>
    <t>396-398</t>
  </si>
  <si>
    <t xml:space="preserve">GLENMARK </t>
  </si>
  <si>
    <t>Profit of Rs.15.5/-</t>
  </si>
  <si>
    <t>SHANGAR</t>
  </si>
  <si>
    <t>KEERTI</t>
  </si>
  <si>
    <t>Keerti Know &amp; Skill Ltd.</t>
  </si>
  <si>
    <t>VIKASECO</t>
  </si>
  <si>
    <t>Vikas EcoTech Limited</t>
  </si>
  <si>
    <t>Loss of Rs.33/-</t>
  </si>
  <si>
    <t>Loss of Rs.5/-</t>
  </si>
  <si>
    <t>ASIANPAINT 2560 CE APR</t>
  </si>
  <si>
    <t>Loss of Rs.39/-</t>
  </si>
  <si>
    <t>490-495</t>
  </si>
  <si>
    <t xml:space="preserve">TATACHEM </t>
  </si>
  <si>
    <t>972-974</t>
  </si>
  <si>
    <t>BALPHARMA</t>
  </si>
  <si>
    <t>Bal Pharma Limited</t>
  </si>
  <si>
    <t>JUBLINDS</t>
  </si>
  <si>
    <t>Jubilant Industries Ltd</t>
  </si>
  <si>
    <t>JUMPNET</t>
  </si>
  <si>
    <t>TOPGAIN FINANCE PRIVATE LIMITED</t>
  </si>
  <si>
    <t>MULTIPLIER S AND S ADV PVT LTD</t>
  </si>
  <si>
    <t>MANSI SHARES &amp; STOCK ADVISORS PVT LTD</t>
  </si>
  <si>
    <t>DIPAN MEHTA COMMODITIES PRIVATE LIMITED</t>
  </si>
  <si>
    <t>Profit of Rs.8/-</t>
  </si>
  <si>
    <t>Part Profit of Rs.225/-</t>
  </si>
  <si>
    <t xml:space="preserve">HDFCAMC </t>
  </si>
  <si>
    <t>2790-2810</t>
  </si>
  <si>
    <t>Profit of Rs.38/-</t>
  </si>
  <si>
    <t xml:space="preserve">DHANUKA </t>
  </si>
  <si>
    <t>753-755</t>
  </si>
  <si>
    <t xml:space="preserve">COLPAL </t>
  </si>
  <si>
    <t>1498-1502</t>
  </si>
  <si>
    <t>Profit of Rs.105/-</t>
  </si>
  <si>
    <t>Profit of Rs.13.50/-</t>
  </si>
  <si>
    <t xml:space="preserve">AXISBANK </t>
  </si>
  <si>
    <t>HEROMOTOCO MAY FUT</t>
  </si>
  <si>
    <t>2955-2960</t>
  </si>
  <si>
    <t>NIFTY 14700 PE APR</t>
  </si>
  <si>
    <t>AGIIL</t>
  </si>
  <si>
    <t>SAJANKUMAR RAMESHWARLAL BAJAJ</t>
  </si>
  <si>
    <t>ARYAMAN BROKING LIMITED</t>
  </si>
  <si>
    <t>PRB SECURITIES PVT. LTD.</t>
  </si>
  <si>
    <t>BPCAP</t>
  </si>
  <si>
    <t>PRAFULCHANDRA JAMNADAS THAKRAR</t>
  </si>
  <si>
    <t>RAMASWAMYANAND</t>
  </si>
  <si>
    <t>SMALLCAP WORLD FUND INC</t>
  </si>
  <si>
    <t>HAZOOR</t>
  </si>
  <si>
    <t>VINODINI HOLDING &amp; ESTATE DEVELOPERS PVT LTD</t>
  </si>
  <si>
    <t>KPR FINANCE LIMITED</t>
  </si>
  <si>
    <t>LIMECHM</t>
  </si>
  <si>
    <t>NOORIN PARVEZ JUMANI</t>
  </si>
  <si>
    <t>DILSHAD AYAZ THANAWALA</t>
  </si>
  <si>
    <t>MEGASOFT</t>
  </si>
  <si>
    <t>BABUBHAI PURUSHOTTAMDAS STOCK BROKERS PVT LTD</t>
  </si>
  <si>
    <t>OZONEWORLD</t>
  </si>
  <si>
    <t>ARUN DASHRATHBHAI PRAJAPATI</t>
  </si>
  <si>
    <t>SHREE SHIVSHAKTI PROJECT CONSULTANT PRIVATE LIMITED</t>
  </si>
  <si>
    <t>SIKOZY</t>
  </si>
  <si>
    <t>PRAKASH ASDHIR GADA</t>
  </si>
  <si>
    <t>KRUPAKALPITSHAH</t>
  </si>
  <si>
    <t>SPENCER</t>
  </si>
  <si>
    <t>KISHAN GOPAL MOHTA</t>
  </si>
  <si>
    <t>GINNI FINANCE PRIVATE LIMITED</t>
  </si>
  <si>
    <t>SSPNFIN</t>
  </si>
  <si>
    <t>ASHOK KUMAR SINGH</t>
  </si>
  <si>
    <t>ESPS FINSERVE PRIVATE LIMITED</t>
  </si>
  <si>
    <t>SANJAY VERMA</t>
  </si>
  <si>
    <t>SHIVA KUMAR</t>
  </si>
  <si>
    <t>CHANDA SONI</t>
  </si>
  <si>
    <t>PAWAN KANSAL</t>
  </si>
  <si>
    <t>SVPHOUSING</t>
  </si>
  <si>
    <t>SECUROCROP SECURITIES INDIA PRIVATE LIMTED</t>
  </si>
  <si>
    <t>RITU BHUTTAN</t>
  </si>
  <si>
    <t>VAL</t>
  </si>
  <si>
    <t>ARC FINANCE LIMITED</t>
  </si>
  <si>
    <t>VMV</t>
  </si>
  <si>
    <t>RAMESH RAMSHANKAR VYAS</t>
  </si>
  <si>
    <t>AJAY DESAI (HUF)</t>
  </si>
  <si>
    <t>QE SECURITIES</t>
  </si>
  <si>
    <t>PRB SECURITIES PVT LTD</t>
  </si>
  <si>
    <t>Indiabulls Hsg Fin Ltd</t>
  </si>
  <si>
    <t>JUMP TRADING FINANCIAL INDIA PRIVATE LIMITED</t>
  </si>
  <si>
    <t>JOCIL</t>
  </si>
  <si>
    <t>Jocil Limited</t>
  </si>
  <si>
    <t>B.W.TRADERS</t>
  </si>
  <si>
    <t>NIRMAN COMMODITIES PRIVATE LIMITED</t>
  </si>
  <si>
    <t>BISHWANATH PRASAD AGRAWAL</t>
  </si>
  <si>
    <t>LOVABLE</t>
  </si>
  <si>
    <t>Lovable Lingerie Ltd</t>
  </si>
  <si>
    <t>MATALIA STOCK BROKING TRADING A/C</t>
  </si>
  <si>
    <t>MAJESCO</t>
  </si>
  <si>
    <t>Majesco Limited</t>
  </si>
  <si>
    <t>RAJASTHAN GLOBAL SECURITIES PVT LTD</t>
  </si>
  <si>
    <t>MCLEODRUSS</t>
  </si>
  <si>
    <t>Mcleod Russel India Limit</t>
  </si>
  <si>
    <t>PRARAMBH SECURITIES PVT. LTD.</t>
  </si>
  <si>
    <t>Megasoft Limited</t>
  </si>
  <si>
    <t>BP EQUITIES PRIVATE LIMITED</t>
  </si>
  <si>
    <t>ONEPOINT</t>
  </si>
  <si>
    <t>One Point One Sol Ltd</t>
  </si>
  <si>
    <t>CNM FINVEST PRIVATE LIMITED .</t>
  </si>
  <si>
    <t>PANACEABIO</t>
  </si>
  <si>
    <t>Panacea Biotec Ltd.</t>
  </si>
  <si>
    <t>PNC</t>
  </si>
  <si>
    <t>Pritish Nandy Comm. Ltd.</t>
  </si>
  <si>
    <t>ROLTA</t>
  </si>
  <si>
    <t>Rolta India Ltd.</t>
  </si>
  <si>
    <t>CHANDAN GUPTA</t>
  </si>
  <si>
    <t>EPL Limited</t>
  </si>
  <si>
    <t>Heritage Foods Ltd.</t>
  </si>
  <si>
    <t>UNIFI CAPITAL PVT. LTD - BCAD</t>
  </si>
  <si>
    <t>BHANSALI VENTURES</t>
  </si>
  <si>
    <t>BANK OF BARODA</t>
  </si>
  <si>
    <t>NEXPACT LIMITED</t>
  </si>
  <si>
    <t>Loss of Rs.23.50/-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</si>
</sst>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4" fontId="46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44315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M13" sqref="M13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44315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84" t="s">
        <v>16</v>
      </c>
      <c r="B9" s="586" t="s">
        <v>17</v>
      </c>
      <c r="C9" s="586" t="s">
        <v>18</v>
      </c>
      <c r="D9" s="586" t="s">
        <v>832</v>
      </c>
      <c r="E9" s="260" t="s">
        <v>19</v>
      </c>
      <c r="F9" s="260" t="s">
        <v>20</v>
      </c>
      <c r="G9" s="581" t="s">
        <v>21</v>
      </c>
      <c r="H9" s="582"/>
      <c r="I9" s="583"/>
      <c r="J9" s="581" t="s">
        <v>22</v>
      </c>
      <c r="K9" s="582"/>
      <c r="L9" s="583"/>
      <c r="M9" s="260"/>
      <c r="N9" s="267"/>
      <c r="O9" s="267"/>
      <c r="P9" s="267"/>
    </row>
    <row r="10" spans="1:16" ht="59.25" customHeight="1">
      <c r="A10" s="585"/>
      <c r="B10" s="587" t="s">
        <v>17</v>
      </c>
      <c r="C10" s="587"/>
      <c r="D10" s="58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3" t="s">
        <v>35</v>
      </c>
      <c r="D11" s="464">
        <v>44315</v>
      </c>
      <c r="E11" s="284">
        <v>33696.199999999997</v>
      </c>
      <c r="F11" s="284">
        <v>33431.666666666664</v>
      </c>
      <c r="G11" s="296">
        <v>33098.433333333327</v>
      </c>
      <c r="H11" s="296">
        <v>32500.666666666664</v>
      </c>
      <c r="I11" s="296">
        <v>32167.433333333327</v>
      </c>
      <c r="J11" s="296">
        <v>34029.433333333327</v>
      </c>
      <c r="K11" s="296">
        <v>34362.666666666664</v>
      </c>
      <c r="L11" s="296">
        <v>34960.433333333327</v>
      </c>
      <c r="M11" s="283">
        <v>33764.9</v>
      </c>
      <c r="N11" s="283">
        <v>32833.9</v>
      </c>
      <c r="O11" s="461">
        <v>2266600</v>
      </c>
      <c r="P11" s="462">
        <v>-2.8336262699875679E-2</v>
      </c>
    </row>
    <row r="12" spans="1:16" ht="15">
      <c r="A12" s="263">
        <v>2</v>
      </c>
      <c r="B12" s="362" t="s">
        <v>34</v>
      </c>
      <c r="C12" s="463" t="s">
        <v>36</v>
      </c>
      <c r="D12" s="464">
        <v>44315</v>
      </c>
      <c r="E12" s="297">
        <v>14855.3</v>
      </c>
      <c r="F12" s="297">
        <v>14810.366666666667</v>
      </c>
      <c r="G12" s="298">
        <v>14729.933333333334</v>
      </c>
      <c r="H12" s="298">
        <v>14604.566666666668</v>
      </c>
      <c r="I12" s="298">
        <v>14524.133333333335</v>
      </c>
      <c r="J12" s="298">
        <v>14935.733333333334</v>
      </c>
      <c r="K12" s="298">
        <v>15016.166666666664</v>
      </c>
      <c r="L12" s="298">
        <v>15141.533333333333</v>
      </c>
      <c r="M12" s="285">
        <v>14890.8</v>
      </c>
      <c r="N12" s="285">
        <v>14685</v>
      </c>
      <c r="O12" s="300">
        <v>14981700</v>
      </c>
      <c r="P12" s="301">
        <v>0.10654044083025431</v>
      </c>
    </row>
    <row r="13" spans="1:16" ht="15">
      <c r="A13" s="263">
        <v>3</v>
      </c>
      <c r="B13" s="362" t="s">
        <v>34</v>
      </c>
      <c r="C13" s="463" t="s">
        <v>830</v>
      </c>
      <c r="D13" s="464">
        <v>44315</v>
      </c>
      <c r="E13" s="423">
        <v>16038.95</v>
      </c>
      <c r="F13" s="423">
        <v>15920.65</v>
      </c>
      <c r="G13" s="424">
        <v>15778.3</v>
      </c>
      <c r="H13" s="424">
        <v>15517.65</v>
      </c>
      <c r="I13" s="424">
        <v>15375.3</v>
      </c>
      <c r="J13" s="424">
        <v>16181.3</v>
      </c>
      <c r="K13" s="424">
        <v>16323.650000000001</v>
      </c>
      <c r="L13" s="424">
        <v>16584.3</v>
      </c>
      <c r="M13" s="425">
        <v>16063</v>
      </c>
      <c r="N13" s="425">
        <v>15660</v>
      </c>
      <c r="O13" s="426">
        <v>21800</v>
      </c>
      <c r="P13" s="427">
        <v>0.12139917695473251</v>
      </c>
    </row>
    <row r="14" spans="1:16" ht="15">
      <c r="A14" s="263">
        <v>4</v>
      </c>
      <c r="B14" s="382" t="s">
        <v>841</v>
      </c>
      <c r="C14" s="463" t="s">
        <v>735</v>
      </c>
      <c r="D14" s="464">
        <v>44315</v>
      </c>
      <c r="E14" s="297">
        <v>1544.05</v>
      </c>
      <c r="F14" s="297">
        <v>1557.4166666666667</v>
      </c>
      <c r="G14" s="298">
        <v>1523.6333333333334</v>
      </c>
      <c r="H14" s="298">
        <v>1503.2166666666667</v>
      </c>
      <c r="I14" s="298">
        <v>1469.4333333333334</v>
      </c>
      <c r="J14" s="298">
        <v>1577.8333333333335</v>
      </c>
      <c r="K14" s="298">
        <v>1611.6166666666668</v>
      </c>
      <c r="L14" s="298">
        <v>1632.0333333333335</v>
      </c>
      <c r="M14" s="285">
        <v>1591.2</v>
      </c>
      <c r="N14" s="285">
        <v>1537</v>
      </c>
      <c r="O14" s="300">
        <v>676600</v>
      </c>
      <c r="P14" s="301">
        <v>-7.2801397786837502E-2</v>
      </c>
    </row>
    <row r="15" spans="1:16" ht="15">
      <c r="A15" s="263">
        <v>5</v>
      </c>
      <c r="B15" s="362" t="s">
        <v>37</v>
      </c>
      <c r="C15" s="463" t="s">
        <v>38</v>
      </c>
      <c r="D15" s="464">
        <v>44315</v>
      </c>
      <c r="E15" s="297">
        <v>1869.5</v>
      </c>
      <c r="F15" s="297">
        <v>1866.8500000000001</v>
      </c>
      <c r="G15" s="298">
        <v>1850.0500000000002</v>
      </c>
      <c r="H15" s="298">
        <v>1830.6000000000001</v>
      </c>
      <c r="I15" s="298">
        <v>1813.8000000000002</v>
      </c>
      <c r="J15" s="298">
        <v>1886.3000000000002</v>
      </c>
      <c r="K15" s="298">
        <v>1903.1</v>
      </c>
      <c r="L15" s="298">
        <v>1922.5500000000002</v>
      </c>
      <c r="M15" s="285">
        <v>1883.65</v>
      </c>
      <c r="N15" s="285">
        <v>1847.4</v>
      </c>
      <c r="O15" s="300">
        <v>3157000</v>
      </c>
      <c r="P15" s="301">
        <v>-2.3809523809523808E-2</v>
      </c>
    </row>
    <row r="16" spans="1:16" ht="15">
      <c r="A16" s="263">
        <v>6</v>
      </c>
      <c r="B16" s="362" t="s">
        <v>39</v>
      </c>
      <c r="C16" s="463" t="s">
        <v>40</v>
      </c>
      <c r="D16" s="464">
        <v>44315</v>
      </c>
      <c r="E16" s="297">
        <v>1184.55</v>
      </c>
      <c r="F16" s="297">
        <v>1192.8666666666668</v>
      </c>
      <c r="G16" s="298">
        <v>1171.9833333333336</v>
      </c>
      <c r="H16" s="298">
        <v>1159.4166666666667</v>
      </c>
      <c r="I16" s="298">
        <v>1138.5333333333335</v>
      </c>
      <c r="J16" s="298">
        <v>1205.4333333333336</v>
      </c>
      <c r="K16" s="298">
        <v>1226.3166666666668</v>
      </c>
      <c r="L16" s="298">
        <v>1238.8833333333337</v>
      </c>
      <c r="M16" s="285">
        <v>1213.75</v>
      </c>
      <c r="N16" s="285">
        <v>1180.3</v>
      </c>
      <c r="O16" s="300">
        <v>18088000</v>
      </c>
      <c r="P16" s="301">
        <v>-2.0894229728266753E-2</v>
      </c>
    </row>
    <row r="17" spans="1:16" ht="15">
      <c r="A17" s="263">
        <v>7</v>
      </c>
      <c r="B17" s="362" t="s">
        <v>39</v>
      </c>
      <c r="C17" s="463" t="s">
        <v>41</v>
      </c>
      <c r="D17" s="464">
        <v>44315</v>
      </c>
      <c r="E17" s="297">
        <v>745.95</v>
      </c>
      <c r="F17" s="297">
        <v>749.2166666666667</v>
      </c>
      <c r="G17" s="298">
        <v>738.63333333333344</v>
      </c>
      <c r="H17" s="298">
        <v>731.31666666666672</v>
      </c>
      <c r="I17" s="298">
        <v>720.73333333333346</v>
      </c>
      <c r="J17" s="298">
        <v>756.53333333333342</v>
      </c>
      <c r="K17" s="298">
        <v>767.11666666666667</v>
      </c>
      <c r="L17" s="298">
        <v>774.43333333333339</v>
      </c>
      <c r="M17" s="285">
        <v>759.8</v>
      </c>
      <c r="N17" s="285">
        <v>741.9</v>
      </c>
      <c r="O17" s="300">
        <v>73960000</v>
      </c>
      <c r="P17" s="301">
        <v>5.4112554112554113E-4</v>
      </c>
    </row>
    <row r="18" spans="1:16" ht="15">
      <c r="A18" s="263">
        <v>8</v>
      </c>
      <c r="B18" s="362" t="s">
        <v>51</v>
      </c>
      <c r="C18" s="463" t="s">
        <v>226</v>
      </c>
      <c r="D18" s="464">
        <v>44315</v>
      </c>
      <c r="E18" s="297">
        <v>2770.4</v>
      </c>
      <c r="F18" s="297">
        <v>2769.8166666666671</v>
      </c>
      <c r="G18" s="298">
        <v>2758.6333333333341</v>
      </c>
      <c r="H18" s="298">
        <v>2746.8666666666672</v>
      </c>
      <c r="I18" s="298">
        <v>2735.6833333333343</v>
      </c>
      <c r="J18" s="298">
        <v>2781.5833333333339</v>
      </c>
      <c r="K18" s="298">
        <v>2792.7666666666673</v>
      </c>
      <c r="L18" s="298">
        <v>2804.5333333333338</v>
      </c>
      <c r="M18" s="285">
        <v>2781</v>
      </c>
      <c r="N18" s="285">
        <v>2758.05</v>
      </c>
      <c r="O18" s="300">
        <v>298000</v>
      </c>
      <c r="P18" s="301">
        <v>-9.8608590441621291E-2</v>
      </c>
    </row>
    <row r="19" spans="1:16" ht="15">
      <c r="A19" s="263">
        <v>9</v>
      </c>
      <c r="B19" s="362" t="s">
        <v>43</v>
      </c>
      <c r="C19" s="463" t="s">
        <v>44</v>
      </c>
      <c r="D19" s="464">
        <v>44315</v>
      </c>
      <c r="E19" s="297">
        <v>814.45</v>
      </c>
      <c r="F19" s="297">
        <v>813.11666666666667</v>
      </c>
      <c r="G19" s="298">
        <v>807.43333333333339</v>
      </c>
      <c r="H19" s="298">
        <v>800.41666666666674</v>
      </c>
      <c r="I19" s="298">
        <v>794.73333333333346</v>
      </c>
      <c r="J19" s="298">
        <v>820.13333333333333</v>
      </c>
      <c r="K19" s="298">
        <v>825.81666666666649</v>
      </c>
      <c r="L19" s="298">
        <v>832.83333333333326</v>
      </c>
      <c r="M19" s="285">
        <v>818.8</v>
      </c>
      <c r="N19" s="285">
        <v>806.1</v>
      </c>
      <c r="O19" s="300">
        <v>4359000</v>
      </c>
      <c r="P19" s="301">
        <v>-0.11974959612277868</v>
      </c>
    </row>
    <row r="20" spans="1:16" ht="15">
      <c r="A20" s="263">
        <v>10</v>
      </c>
      <c r="B20" s="362" t="s">
        <v>37</v>
      </c>
      <c r="C20" s="463" t="s">
        <v>45</v>
      </c>
      <c r="D20" s="464">
        <v>44315</v>
      </c>
      <c r="E20" s="297">
        <v>308.95</v>
      </c>
      <c r="F20" s="297">
        <v>308.28333333333336</v>
      </c>
      <c r="G20" s="298">
        <v>305.01666666666671</v>
      </c>
      <c r="H20" s="298">
        <v>301.08333333333337</v>
      </c>
      <c r="I20" s="298">
        <v>297.81666666666672</v>
      </c>
      <c r="J20" s="298">
        <v>312.2166666666667</v>
      </c>
      <c r="K20" s="298">
        <v>315.48333333333335</v>
      </c>
      <c r="L20" s="298">
        <v>319.41666666666669</v>
      </c>
      <c r="M20" s="285">
        <v>311.55</v>
      </c>
      <c r="N20" s="285">
        <v>304.35000000000002</v>
      </c>
      <c r="O20" s="300">
        <v>19140000</v>
      </c>
      <c r="P20" s="301">
        <v>8.3559782608695649E-2</v>
      </c>
    </row>
    <row r="21" spans="1:16" ht="15">
      <c r="A21" s="263">
        <v>11</v>
      </c>
      <c r="B21" s="362" t="s">
        <v>51</v>
      </c>
      <c r="C21" s="463" t="s">
        <v>294</v>
      </c>
      <c r="D21" s="464">
        <v>44315</v>
      </c>
      <c r="E21" s="297">
        <v>985.9</v>
      </c>
      <c r="F21" s="297">
        <v>991.48333333333323</v>
      </c>
      <c r="G21" s="298">
        <v>975.41666666666652</v>
      </c>
      <c r="H21" s="298">
        <v>964.93333333333328</v>
      </c>
      <c r="I21" s="298">
        <v>948.86666666666656</v>
      </c>
      <c r="J21" s="298">
        <v>1001.9666666666665</v>
      </c>
      <c r="K21" s="298">
        <v>1018.0333333333333</v>
      </c>
      <c r="L21" s="298">
        <v>1028.5166666666664</v>
      </c>
      <c r="M21" s="285">
        <v>1007.55</v>
      </c>
      <c r="N21" s="285">
        <v>981</v>
      </c>
      <c r="O21" s="300">
        <v>1170400</v>
      </c>
      <c r="P21" s="301">
        <v>3.8048780487804877E-2</v>
      </c>
    </row>
    <row r="22" spans="1:16" ht="15">
      <c r="A22" s="263">
        <v>12</v>
      </c>
      <c r="B22" s="362" t="s">
        <v>39</v>
      </c>
      <c r="C22" s="463" t="s">
        <v>46</v>
      </c>
      <c r="D22" s="464">
        <v>44315</v>
      </c>
      <c r="E22" s="297">
        <v>3199.95</v>
      </c>
      <c r="F22" s="297">
        <v>3213.1666666666665</v>
      </c>
      <c r="G22" s="298">
        <v>3171.833333333333</v>
      </c>
      <c r="H22" s="298">
        <v>3143.7166666666667</v>
      </c>
      <c r="I22" s="298">
        <v>3102.3833333333332</v>
      </c>
      <c r="J22" s="298">
        <v>3241.2833333333328</v>
      </c>
      <c r="K22" s="298">
        <v>3282.6166666666659</v>
      </c>
      <c r="L22" s="298">
        <v>3310.7333333333327</v>
      </c>
      <c r="M22" s="285">
        <v>3254.5</v>
      </c>
      <c r="N22" s="285">
        <v>3185.05</v>
      </c>
      <c r="O22" s="300">
        <v>2272000</v>
      </c>
      <c r="P22" s="301">
        <v>-1.2603215993046502E-2</v>
      </c>
    </row>
    <row r="23" spans="1:16" ht="15">
      <c r="A23" s="263">
        <v>13</v>
      </c>
      <c r="B23" s="362" t="s">
        <v>43</v>
      </c>
      <c r="C23" s="463" t="s">
        <v>47</v>
      </c>
      <c r="D23" s="464">
        <v>44315</v>
      </c>
      <c r="E23" s="297">
        <v>212.45</v>
      </c>
      <c r="F23" s="297">
        <v>210.29999999999998</v>
      </c>
      <c r="G23" s="298">
        <v>206.14999999999998</v>
      </c>
      <c r="H23" s="298">
        <v>199.85</v>
      </c>
      <c r="I23" s="298">
        <v>195.7</v>
      </c>
      <c r="J23" s="298">
        <v>216.59999999999997</v>
      </c>
      <c r="K23" s="298">
        <v>220.75</v>
      </c>
      <c r="L23" s="298">
        <v>227.04999999999995</v>
      </c>
      <c r="M23" s="285">
        <v>214.45</v>
      </c>
      <c r="N23" s="285">
        <v>204</v>
      </c>
      <c r="O23" s="300">
        <v>15770000</v>
      </c>
      <c r="P23" s="301">
        <v>8.6836664369400407E-2</v>
      </c>
    </row>
    <row r="24" spans="1:16" ht="15">
      <c r="A24" s="263">
        <v>14</v>
      </c>
      <c r="B24" s="362" t="s">
        <v>43</v>
      </c>
      <c r="C24" s="463" t="s">
        <v>48</v>
      </c>
      <c r="D24" s="464">
        <v>44315</v>
      </c>
      <c r="E24" s="297">
        <v>117.15</v>
      </c>
      <c r="F24" s="297">
        <v>117.45</v>
      </c>
      <c r="G24" s="298">
        <v>115.30000000000001</v>
      </c>
      <c r="H24" s="298">
        <v>113.45</v>
      </c>
      <c r="I24" s="298">
        <v>111.30000000000001</v>
      </c>
      <c r="J24" s="298">
        <v>119.30000000000001</v>
      </c>
      <c r="K24" s="298">
        <v>121.45000000000002</v>
      </c>
      <c r="L24" s="298">
        <v>123.30000000000001</v>
      </c>
      <c r="M24" s="285">
        <v>119.6</v>
      </c>
      <c r="N24" s="285">
        <v>115.6</v>
      </c>
      <c r="O24" s="300">
        <v>39465000</v>
      </c>
      <c r="P24" s="301">
        <v>2.2621268656716417E-2</v>
      </c>
    </row>
    <row r="25" spans="1:16" ht="15">
      <c r="A25" s="263">
        <v>15</v>
      </c>
      <c r="B25" s="362" t="s">
        <v>49</v>
      </c>
      <c r="C25" s="463" t="s">
        <v>50</v>
      </c>
      <c r="D25" s="464">
        <v>44315</v>
      </c>
      <c r="E25" s="297">
        <v>2613.4</v>
      </c>
      <c r="F25" s="297">
        <v>2602.5833333333335</v>
      </c>
      <c r="G25" s="298">
        <v>2585.7166666666672</v>
      </c>
      <c r="H25" s="298">
        <v>2558.0333333333338</v>
      </c>
      <c r="I25" s="298">
        <v>2541.1666666666674</v>
      </c>
      <c r="J25" s="298">
        <v>2630.2666666666669</v>
      </c>
      <c r="K25" s="298">
        <v>2647.1333333333328</v>
      </c>
      <c r="L25" s="298">
        <v>2674.8166666666666</v>
      </c>
      <c r="M25" s="285">
        <v>2619.4499999999998</v>
      </c>
      <c r="N25" s="285">
        <v>2574.9</v>
      </c>
      <c r="O25" s="300">
        <v>4612200</v>
      </c>
      <c r="P25" s="301">
        <v>6.0201544300484229E-3</v>
      </c>
    </row>
    <row r="26" spans="1:16" ht="15">
      <c r="A26" s="263">
        <v>16</v>
      </c>
      <c r="B26" s="362" t="s">
        <v>53</v>
      </c>
      <c r="C26" s="463" t="s">
        <v>222</v>
      </c>
      <c r="D26" s="464">
        <v>44315</v>
      </c>
      <c r="E26" s="297">
        <v>1147</v>
      </c>
      <c r="F26" s="297">
        <v>1124.3999999999999</v>
      </c>
      <c r="G26" s="298">
        <v>1093.7999999999997</v>
      </c>
      <c r="H26" s="298">
        <v>1040.5999999999999</v>
      </c>
      <c r="I26" s="298">
        <v>1009.9999999999998</v>
      </c>
      <c r="J26" s="298">
        <v>1177.5999999999997</v>
      </c>
      <c r="K26" s="298">
        <v>1208.1999999999996</v>
      </c>
      <c r="L26" s="298">
        <v>1261.3999999999996</v>
      </c>
      <c r="M26" s="285">
        <v>1155</v>
      </c>
      <c r="N26" s="285">
        <v>1071.2</v>
      </c>
      <c r="O26" s="300">
        <v>4297500</v>
      </c>
      <c r="P26" s="301">
        <v>-3.9664804469273743E-2</v>
      </c>
    </row>
    <row r="27" spans="1:16" ht="15">
      <c r="A27" s="263">
        <v>17</v>
      </c>
      <c r="B27" s="362" t="s">
        <v>51</v>
      </c>
      <c r="C27" s="463" t="s">
        <v>52</v>
      </c>
      <c r="D27" s="464">
        <v>44315</v>
      </c>
      <c r="E27" s="297">
        <v>964.5</v>
      </c>
      <c r="F27" s="297">
        <v>969.31666666666661</v>
      </c>
      <c r="G27" s="298">
        <v>956.18333333333317</v>
      </c>
      <c r="H27" s="298">
        <v>947.86666666666656</v>
      </c>
      <c r="I27" s="298">
        <v>934.73333333333312</v>
      </c>
      <c r="J27" s="298">
        <v>977.63333333333321</v>
      </c>
      <c r="K27" s="298">
        <v>990.76666666666665</v>
      </c>
      <c r="L27" s="298">
        <v>999.08333333333326</v>
      </c>
      <c r="M27" s="285">
        <v>982.45</v>
      </c>
      <c r="N27" s="285">
        <v>961</v>
      </c>
      <c r="O27" s="300">
        <v>9754550</v>
      </c>
      <c r="P27" s="301">
        <v>-4.1144070608534079E-3</v>
      </c>
    </row>
    <row r="28" spans="1:16" ht="15">
      <c r="A28" s="263">
        <v>18</v>
      </c>
      <c r="B28" s="362" t="s">
        <v>53</v>
      </c>
      <c r="C28" s="463" t="s">
        <v>54</v>
      </c>
      <c r="D28" s="464">
        <v>44315</v>
      </c>
      <c r="E28" s="297">
        <v>707.45</v>
      </c>
      <c r="F28" s="297">
        <v>702.48333333333323</v>
      </c>
      <c r="G28" s="298">
        <v>692.96666666666647</v>
      </c>
      <c r="H28" s="298">
        <v>678.48333333333323</v>
      </c>
      <c r="I28" s="298">
        <v>668.96666666666647</v>
      </c>
      <c r="J28" s="298">
        <v>716.96666666666647</v>
      </c>
      <c r="K28" s="298">
        <v>726.48333333333312</v>
      </c>
      <c r="L28" s="298">
        <v>740.96666666666647</v>
      </c>
      <c r="M28" s="285">
        <v>712</v>
      </c>
      <c r="N28" s="285">
        <v>688</v>
      </c>
      <c r="O28" s="300">
        <v>51501600</v>
      </c>
      <c r="P28" s="301">
        <v>-1.6814808027123613E-2</v>
      </c>
    </row>
    <row r="29" spans="1:16" ht="15">
      <c r="A29" s="263">
        <v>19</v>
      </c>
      <c r="B29" s="362" t="s">
        <v>43</v>
      </c>
      <c r="C29" s="463" t="s">
        <v>55</v>
      </c>
      <c r="D29" s="464">
        <v>44315</v>
      </c>
      <c r="E29" s="297">
        <v>3893.85</v>
      </c>
      <c r="F29" s="297">
        <v>3890.1166666666668</v>
      </c>
      <c r="G29" s="298">
        <v>3819.2333333333336</v>
      </c>
      <c r="H29" s="298">
        <v>3744.6166666666668</v>
      </c>
      <c r="I29" s="298">
        <v>3673.7333333333336</v>
      </c>
      <c r="J29" s="298">
        <v>3964.7333333333336</v>
      </c>
      <c r="K29" s="298">
        <v>4035.6166666666668</v>
      </c>
      <c r="L29" s="298">
        <v>4110.2333333333336</v>
      </c>
      <c r="M29" s="285">
        <v>3961</v>
      </c>
      <c r="N29" s="285">
        <v>3815.5</v>
      </c>
      <c r="O29" s="300">
        <v>2108000</v>
      </c>
      <c r="P29" s="301">
        <v>4.1373348153637149E-2</v>
      </c>
    </row>
    <row r="30" spans="1:16" ht="15">
      <c r="A30" s="263">
        <v>20</v>
      </c>
      <c r="B30" s="362" t="s">
        <v>56</v>
      </c>
      <c r="C30" s="463" t="s">
        <v>57</v>
      </c>
      <c r="D30" s="464">
        <v>44315</v>
      </c>
      <c r="E30" s="297">
        <v>10502.95</v>
      </c>
      <c r="F30" s="297">
        <v>10435.016666666668</v>
      </c>
      <c r="G30" s="298">
        <v>10234.833333333336</v>
      </c>
      <c r="H30" s="298">
        <v>9966.7166666666672</v>
      </c>
      <c r="I30" s="298">
        <v>9766.5333333333347</v>
      </c>
      <c r="J30" s="298">
        <v>10703.133333333337</v>
      </c>
      <c r="K30" s="298">
        <v>10903.316666666668</v>
      </c>
      <c r="L30" s="298">
        <v>11171.433333333338</v>
      </c>
      <c r="M30" s="285">
        <v>10635.2</v>
      </c>
      <c r="N30" s="285">
        <v>10166.9</v>
      </c>
      <c r="O30" s="300">
        <v>870375</v>
      </c>
      <c r="P30" s="301">
        <v>-5.8672434770853051E-2</v>
      </c>
    </row>
    <row r="31" spans="1:16" ht="15">
      <c r="A31" s="263">
        <v>21</v>
      </c>
      <c r="B31" s="362" t="s">
        <v>56</v>
      </c>
      <c r="C31" s="463" t="s">
        <v>58</v>
      </c>
      <c r="D31" s="464">
        <v>44315</v>
      </c>
      <c r="E31" s="297">
        <v>5283.85</v>
      </c>
      <c r="F31" s="297">
        <v>5168.8666666666677</v>
      </c>
      <c r="G31" s="298">
        <v>5024.4333333333352</v>
      </c>
      <c r="H31" s="298">
        <v>4765.0166666666673</v>
      </c>
      <c r="I31" s="298">
        <v>4620.5833333333348</v>
      </c>
      <c r="J31" s="298">
        <v>5428.2833333333356</v>
      </c>
      <c r="K31" s="298">
        <v>5572.7166666666681</v>
      </c>
      <c r="L31" s="298">
        <v>5832.1333333333359</v>
      </c>
      <c r="M31" s="285">
        <v>5313.3</v>
      </c>
      <c r="N31" s="285">
        <v>4909.45</v>
      </c>
      <c r="O31" s="300">
        <v>4491000</v>
      </c>
      <c r="P31" s="301">
        <v>-8.5289475024186573E-2</v>
      </c>
    </row>
    <row r="32" spans="1:16" ht="15">
      <c r="A32" s="263">
        <v>22</v>
      </c>
      <c r="B32" s="362" t="s">
        <v>43</v>
      </c>
      <c r="C32" s="463" t="s">
        <v>59</v>
      </c>
      <c r="D32" s="464">
        <v>44315</v>
      </c>
      <c r="E32" s="297">
        <v>1762.4</v>
      </c>
      <c r="F32" s="297">
        <v>1751.6166666666668</v>
      </c>
      <c r="G32" s="298">
        <v>1728.9833333333336</v>
      </c>
      <c r="H32" s="298">
        <v>1695.5666666666668</v>
      </c>
      <c r="I32" s="298">
        <v>1672.9333333333336</v>
      </c>
      <c r="J32" s="298">
        <v>1785.0333333333335</v>
      </c>
      <c r="K32" s="298">
        <v>1807.6666666666667</v>
      </c>
      <c r="L32" s="298">
        <v>1841.0833333333335</v>
      </c>
      <c r="M32" s="285">
        <v>1774.25</v>
      </c>
      <c r="N32" s="285">
        <v>1718.2</v>
      </c>
      <c r="O32" s="300">
        <v>1769600</v>
      </c>
      <c r="P32" s="301">
        <v>4.809286898839138E-2</v>
      </c>
    </row>
    <row r="33" spans="1:16" ht="15">
      <c r="A33" s="263">
        <v>23</v>
      </c>
      <c r="B33" s="362" t="s">
        <v>53</v>
      </c>
      <c r="C33" s="463" t="s">
        <v>229</v>
      </c>
      <c r="D33" s="464">
        <v>44315</v>
      </c>
      <c r="E33" s="297">
        <v>329.2</v>
      </c>
      <c r="F33" s="297">
        <v>324.53333333333336</v>
      </c>
      <c r="G33" s="298">
        <v>318.06666666666672</v>
      </c>
      <c r="H33" s="298">
        <v>306.93333333333334</v>
      </c>
      <c r="I33" s="298">
        <v>300.4666666666667</v>
      </c>
      <c r="J33" s="298">
        <v>335.66666666666674</v>
      </c>
      <c r="K33" s="298">
        <v>342.13333333333333</v>
      </c>
      <c r="L33" s="298">
        <v>353.26666666666677</v>
      </c>
      <c r="M33" s="285">
        <v>331</v>
      </c>
      <c r="N33" s="285">
        <v>313.39999999999998</v>
      </c>
      <c r="O33" s="300">
        <v>18235800</v>
      </c>
      <c r="P33" s="301">
        <v>-8.5979790689281854E-2</v>
      </c>
    </row>
    <row r="34" spans="1:16" ht="15">
      <c r="A34" s="263">
        <v>24</v>
      </c>
      <c r="B34" s="362" t="s">
        <v>53</v>
      </c>
      <c r="C34" s="463" t="s">
        <v>60</v>
      </c>
      <c r="D34" s="464">
        <v>44315</v>
      </c>
      <c r="E34" s="297">
        <v>67.75</v>
      </c>
      <c r="F34" s="297">
        <v>67.183333333333337</v>
      </c>
      <c r="G34" s="298">
        <v>66.216666666666669</v>
      </c>
      <c r="H34" s="298">
        <v>64.683333333333337</v>
      </c>
      <c r="I34" s="298">
        <v>63.716666666666669</v>
      </c>
      <c r="J34" s="298">
        <v>68.716666666666669</v>
      </c>
      <c r="K34" s="298">
        <v>69.683333333333337</v>
      </c>
      <c r="L34" s="298">
        <v>71.216666666666669</v>
      </c>
      <c r="M34" s="285">
        <v>68.150000000000006</v>
      </c>
      <c r="N34" s="285">
        <v>65.650000000000006</v>
      </c>
      <c r="O34" s="300">
        <v>145735200</v>
      </c>
      <c r="P34" s="301">
        <v>5.2471482889733842E-2</v>
      </c>
    </row>
    <row r="35" spans="1:16" ht="15">
      <c r="A35" s="263">
        <v>25</v>
      </c>
      <c r="B35" s="362" t="s">
        <v>49</v>
      </c>
      <c r="C35" s="463" t="s">
        <v>62</v>
      </c>
      <c r="D35" s="464">
        <v>44315</v>
      </c>
      <c r="E35" s="297">
        <v>1348.35</v>
      </c>
      <c r="F35" s="297">
        <v>1352.8500000000001</v>
      </c>
      <c r="G35" s="298">
        <v>1338.7500000000002</v>
      </c>
      <c r="H35" s="298">
        <v>1329.15</v>
      </c>
      <c r="I35" s="298">
        <v>1315.0500000000002</v>
      </c>
      <c r="J35" s="298">
        <v>1362.4500000000003</v>
      </c>
      <c r="K35" s="298">
        <v>1376.5500000000002</v>
      </c>
      <c r="L35" s="298">
        <v>1386.1500000000003</v>
      </c>
      <c r="M35" s="285">
        <v>1366.95</v>
      </c>
      <c r="N35" s="285">
        <v>1343.25</v>
      </c>
      <c r="O35" s="300">
        <v>1704450</v>
      </c>
      <c r="P35" s="301">
        <v>-7.326555023923445E-2</v>
      </c>
    </row>
    <row r="36" spans="1:16" ht="15">
      <c r="A36" s="263">
        <v>26</v>
      </c>
      <c r="B36" s="362" t="s">
        <v>63</v>
      </c>
      <c r="C36" s="463" t="s">
        <v>64</v>
      </c>
      <c r="D36" s="464">
        <v>44315</v>
      </c>
      <c r="E36" s="297">
        <v>128.9</v>
      </c>
      <c r="F36" s="297">
        <v>129.25</v>
      </c>
      <c r="G36" s="298">
        <v>128.05000000000001</v>
      </c>
      <c r="H36" s="298">
        <v>127.20000000000002</v>
      </c>
      <c r="I36" s="298">
        <v>126.00000000000003</v>
      </c>
      <c r="J36" s="298">
        <v>130.1</v>
      </c>
      <c r="K36" s="298">
        <v>131.29999999999998</v>
      </c>
      <c r="L36" s="298">
        <v>132.14999999999998</v>
      </c>
      <c r="M36" s="285">
        <v>130.44999999999999</v>
      </c>
      <c r="N36" s="285">
        <v>128.4</v>
      </c>
      <c r="O36" s="300">
        <v>39542800</v>
      </c>
      <c r="P36" s="301">
        <v>-6.5553160919540235E-2</v>
      </c>
    </row>
    <row r="37" spans="1:16" ht="15">
      <c r="A37" s="263">
        <v>27</v>
      </c>
      <c r="B37" s="362" t="s">
        <v>49</v>
      </c>
      <c r="C37" s="463" t="s">
        <v>65</v>
      </c>
      <c r="D37" s="464">
        <v>44315</v>
      </c>
      <c r="E37" s="297">
        <v>718.1</v>
      </c>
      <c r="F37" s="297">
        <v>717.1</v>
      </c>
      <c r="G37" s="298">
        <v>712.2</v>
      </c>
      <c r="H37" s="298">
        <v>706.30000000000007</v>
      </c>
      <c r="I37" s="298">
        <v>701.40000000000009</v>
      </c>
      <c r="J37" s="298">
        <v>723</v>
      </c>
      <c r="K37" s="298">
        <v>727.89999999999986</v>
      </c>
      <c r="L37" s="298">
        <v>733.8</v>
      </c>
      <c r="M37" s="285">
        <v>722</v>
      </c>
      <c r="N37" s="285">
        <v>711.2</v>
      </c>
      <c r="O37" s="300">
        <v>3232900</v>
      </c>
      <c r="P37" s="301">
        <v>1.362862010221465E-3</v>
      </c>
    </row>
    <row r="38" spans="1:16" ht="15">
      <c r="A38" s="263">
        <v>28</v>
      </c>
      <c r="B38" s="362" t="s">
        <v>43</v>
      </c>
      <c r="C38" s="463" t="s">
        <v>66</v>
      </c>
      <c r="D38" s="464">
        <v>44315</v>
      </c>
      <c r="E38" s="297">
        <v>593.54999999999995</v>
      </c>
      <c r="F38" s="297">
        <v>596.15</v>
      </c>
      <c r="G38" s="298">
        <v>585.69999999999993</v>
      </c>
      <c r="H38" s="298">
        <v>577.84999999999991</v>
      </c>
      <c r="I38" s="298">
        <v>567.39999999999986</v>
      </c>
      <c r="J38" s="298">
        <v>604</v>
      </c>
      <c r="K38" s="298">
        <v>614.45000000000005</v>
      </c>
      <c r="L38" s="298">
        <v>622.30000000000007</v>
      </c>
      <c r="M38" s="285">
        <v>606.6</v>
      </c>
      <c r="N38" s="285">
        <v>588.29999999999995</v>
      </c>
      <c r="O38" s="300">
        <v>6562500</v>
      </c>
      <c r="P38" s="301">
        <v>2.1957486568558747E-2</v>
      </c>
    </row>
    <row r="39" spans="1:16" ht="15">
      <c r="A39" s="263">
        <v>29</v>
      </c>
      <c r="B39" s="362" t="s">
        <v>67</v>
      </c>
      <c r="C39" s="463" t="s">
        <v>68</v>
      </c>
      <c r="D39" s="464">
        <v>44315</v>
      </c>
      <c r="E39" s="297">
        <v>543.25</v>
      </c>
      <c r="F39" s="297">
        <v>542.2833333333333</v>
      </c>
      <c r="G39" s="298">
        <v>536.76666666666665</v>
      </c>
      <c r="H39" s="298">
        <v>530.2833333333333</v>
      </c>
      <c r="I39" s="298">
        <v>524.76666666666665</v>
      </c>
      <c r="J39" s="298">
        <v>548.76666666666665</v>
      </c>
      <c r="K39" s="298">
        <v>554.2833333333333</v>
      </c>
      <c r="L39" s="298">
        <v>560.76666666666665</v>
      </c>
      <c r="M39" s="285">
        <v>547.79999999999995</v>
      </c>
      <c r="N39" s="285">
        <v>535.79999999999995</v>
      </c>
      <c r="O39" s="300">
        <v>98125212</v>
      </c>
      <c r="P39" s="301">
        <v>-2.7652890385447431E-3</v>
      </c>
    </row>
    <row r="40" spans="1:16" ht="15">
      <c r="A40" s="263">
        <v>30</v>
      </c>
      <c r="B40" s="362" t="s">
        <v>63</v>
      </c>
      <c r="C40" s="463" t="s">
        <v>69</v>
      </c>
      <c r="D40" s="464">
        <v>44315</v>
      </c>
      <c r="E40" s="297">
        <v>48.15</v>
      </c>
      <c r="F40" s="297">
        <v>48.25</v>
      </c>
      <c r="G40" s="298">
        <v>47.75</v>
      </c>
      <c r="H40" s="298">
        <v>47.35</v>
      </c>
      <c r="I40" s="298">
        <v>46.85</v>
      </c>
      <c r="J40" s="298">
        <v>48.65</v>
      </c>
      <c r="K40" s="298">
        <v>49.15</v>
      </c>
      <c r="L40" s="298">
        <v>49.55</v>
      </c>
      <c r="M40" s="285">
        <v>48.75</v>
      </c>
      <c r="N40" s="285">
        <v>47.85</v>
      </c>
      <c r="O40" s="300">
        <v>102396000</v>
      </c>
      <c r="P40" s="301">
        <v>-4.5979260418704752E-2</v>
      </c>
    </row>
    <row r="41" spans="1:16" ht="15">
      <c r="A41" s="263">
        <v>31</v>
      </c>
      <c r="B41" s="362" t="s">
        <v>51</v>
      </c>
      <c r="C41" s="463" t="s">
        <v>70</v>
      </c>
      <c r="D41" s="464">
        <v>44315</v>
      </c>
      <c r="E41" s="297">
        <v>388.65</v>
      </c>
      <c r="F41" s="297">
        <v>391.3</v>
      </c>
      <c r="G41" s="298">
        <v>383.95000000000005</v>
      </c>
      <c r="H41" s="298">
        <v>379.25000000000006</v>
      </c>
      <c r="I41" s="298">
        <v>371.90000000000009</v>
      </c>
      <c r="J41" s="298">
        <v>396</v>
      </c>
      <c r="K41" s="298">
        <v>403.35</v>
      </c>
      <c r="L41" s="298">
        <v>408.04999999999995</v>
      </c>
      <c r="M41" s="285">
        <v>398.65</v>
      </c>
      <c r="N41" s="285">
        <v>386.6</v>
      </c>
      <c r="O41" s="300">
        <v>22109900</v>
      </c>
      <c r="P41" s="301">
        <v>0.16408331315088398</v>
      </c>
    </row>
    <row r="42" spans="1:16" ht="15">
      <c r="A42" s="263">
        <v>32</v>
      </c>
      <c r="B42" s="362" t="s">
        <v>43</v>
      </c>
      <c r="C42" s="463" t="s">
        <v>71</v>
      </c>
      <c r="D42" s="464">
        <v>44315</v>
      </c>
      <c r="E42" s="297">
        <v>13831.15</v>
      </c>
      <c r="F42" s="297">
        <v>13796.116666666667</v>
      </c>
      <c r="G42" s="298">
        <v>13678.433333333334</v>
      </c>
      <c r="H42" s="298">
        <v>13525.716666666667</v>
      </c>
      <c r="I42" s="298">
        <v>13408.033333333335</v>
      </c>
      <c r="J42" s="298">
        <v>13948.833333333334</v>
      </c>
      <c r="K42" s="298">
        <v>14066.516666666665</v>
      </c>
      <c r="L42" s="298">
        <v>14219.233333333334</v>
      </c>
      <c r="M42" s="285">
        <v>13913.8</v>
      </c>
      <c r="N42" s="285">
        <v>13643.4</v>
      </c>
      <c r="O42" s="300">
        <v>119450</v>
      </c>
      <c r="P42" s="301">
        <v>-2.489795918367347E-2</v>
      </c>
    </row>
    <row r="43" spans="1:16" ht="15">
      <c r="A43" s="263">
        <v>33</v>
      </c>
      <c r="B43" s="362" t="s">
        <v>72</v>
      </c>
      <c r="C43" s="463" t="s">
        <v>73</v>
      </c>
      <c r="D43" s="464">
        <v>44315</v>
      </c>
      <c r="E43" s="297">
        <v>418.8</v>
      </c>
      <c r="F43" s="297">
        <v>419.85000000000008</v>
      </c>
      <c r="G43" s="298">
        <v>415.05000000000018</v>
      </c>
      <c r="H43" s="298">
        <v>411.30000000000013</v>
      </c>
      <c r="I43" s="298">
        <v>406.50000000000023</v>
      </c>
      <c r="J43" s="298">
        <v>423.60000000000014</v>
      </c>
      <c r="K43" s="298">
        <v>428.4</v>
      </c>
      <c r="L43" s="298">
        <v>432.15000000000009</v>
      </c>
      <c r="M43" s="285">
        <v>424.65</v>
      </c>
      <c r="N43" s="285">
        <v>416.1</v>
      </c>
      <c r="O43" s="300">
        <v>45774000</v>
      </c>
      <c r="P43" s="301">
        <v>3.5929607299983707E-2</v>
      </c>
    </row>
    <row r="44" spans="1:16" ht="15">
      <c r="A44" s="263">
        <v>34</v>
      </c>
      <c r="B44" s="362" t="s">
        <v>49</v>
      </c>
      <c r="C44" s="463" t="s">
        <v>74</v>
      </c>
      <c r="D44" s="464">
        <v>44315</v>
      </c>
      <c r="E44" s="297">
        <v>3485.1</v>
      </c>
      <c r="F44" s="297">
        <v>3504.8833333333332</v>
      </c>
      <c r="G44" s="298">
        <v>3455.0666666666666</v>
      </c>
      <c r="H44" s="298">
        <v>3425.0333333333333</v>
      </c>
      <c r="I44" s="298">
        <v>3375.2166666666667</v>
      </c>
      <c r="J44" s="298">
        <v>3534.9166666666665</v>
      </c>
      <c r="K44" s="298">
        <v>3584.7333333333331</v>
      </c>
      <c r="L44" s="298">
        <v>3614.7666666666664</v>
      </c>
      <c r="M44" s="285">
        <v>3554.7</v>
      </c>
      <c r="N44" s="285">
        <v>3474.85</v>
      </c>
      <c r="O44" s="300">
        <v>2412400</v>
      </c>
      <c r="P44" s="301">
        <v>-8.0920451081987199E-2</v>
      </c>
    </row>
    <row r="45" spans="1:16" ht="15">
      <c r="A45" s="263">
        <v>35</v>
      </c>
      <c r="B45" s="362" t="s">
        <v>51</v>
      </c>
      <c r="C45" s="463" t="s">
        <v>75</v>
      </c>
      <c r="D45" s="464">
        <v>44315</v>
      </c>
      <c r="E45" s="297">
        <v>564.70000000000005</v>
      </c>
      <c r="F45" s="297">
        <v>566.15</v>
      </c>
      <c r="G45" s="298">
        <v>556.79999999999995</v>
      </c>
      <c r="H45" s="298">
        <v>548.9</v>
      </c>
      <c r="I45" s="298">
        <v>539.54999999999995</v>
      </c>
      <c r="J45" s="298">
        <v>574.04999999999995</v>
      </c>
      <c r="K45" s="298">
        <v>583.40000000000009</v>
      </c>
      <c r="L45" s="298">
        <v>591.29999999999995</v>
      </c>
      <c r="M45" s="285">
        <v>575.5</v>
      </c>
      <c r="N45" s="285">
        <v>558.25</v>
      </c>
      <c r="O45" s="300">
        <v>17868400</v>
      </c>
      <c r="P45" s="301">
        <v>3.2151480493074092E-2</v>
      </c>
    </row>
    <row r="46" spans="1:16" ht="15">
      <c r="A46" s="263">
        <v>36</v>
      </c>
      <c r="B46" s="362" t="s">
        <v>53</v>
      </c>
      <c r="C46" s="463" t="s">
        <v>76</v>
      </c>
      <c r="D46" s="464">
        <v>44315</v>
      </c>
      <c r="E46" s="297">
        <v>143.19999999999999</v>
      </c>
      <c r="F46" s="297">
        <v>142.31666666666666</v>
      </c>
      <c r="G46" s="298">
        <v>140.88333333333333</v>
      </c>
      <c r="H46" s="298">
        <v>138.56666666666666</v>
      </c>
      <c r="I46" s="298">
        <v>137.13333333333333</v>
      </c>
      <c r="J46" s="298">
        <v>144.63333333333333</v>
      </c>
      <c r="K46" s="298">
        <v>146.06666666666666</v>
      </c>
      <c r="L46" s="298">
        <v>148.38333333333333</v>
      </c>
      <c r="M46" s="285">
        <v>143.75</v>
      </c>
      <c r="N46" s="285">
        <v>140</v>
      </c>
      <c r="O46" s="300">
        <v>66079800</v>
      </c>
      <c r="P46" s="301">
        <v>-1.3065569804016453E-2</v>
      </c>
    </row>
    <row r="47" spans="1:16" ht="15">
      <c r="A47" s="263">
        <v>37</v>
      </c>
      <c r="B47" s="362" t="s">
        <v>56</v>
      </c>
      <c r="C47" s="463" t="s">
        <v>81</v>
      </c>
      <c r="D47" s="464">
        <v>44315</v>
      </c>
      <c r="E47" s="297">
        <v>584.65</v>
      </c>
      <c r="F47" s="297">
        <v>577.61666666666667</v>
      </c>
      <c r="G47" s="298">
        <v>564.5333333333333</v>
      </c>
      <c r="H47" s="298">
        <v>544.41666666666663</v>
      </c>
      <c r="I47" s="298">
        <v>531.33333333333326</v>
      </c>
      <c r="J47" s="298">
        <v>597.73333333333335</v>
      </c>
      <c r="K47" s="298">
        <v>610.81666666666661</v>
      </c>
      <c r="L47" s="298">
        <v>630.93333333333339</v>
      </c>
      <c r="M47" s="285">
        <v>590.70000000000005</v>
      </c>
      <c r="N47" s="285">
        <v>557.5</v>
      </c>
      <c r="O47" s="300">
        <v>5692500</v>
      </c>
      <c r="P47" s="301">
        <v>1.2900355871886121E-2</v>
      </c>
    </row>
    <row r="48" spans="1:16" ht="15">
      <c r="A48" s="263">
        <v>38</v>
      </c>
      <c r="B48" s="382" t="s">
        <v>51</v>
      </c>
      <c r="C48" s="463" t="s">
        <v>82</v>
      </c>
      <c r="D48" s="464">
        <v>44315</v>
      </c>
      <c r="E48" s="297">
        <v>911.5</v>
      </c>
      <c r="F48" s="297">
        <v>911.2166666666667</v>
      </c>
      <c r="G48" s="298">
        <v>903.68333333333339</v>
      </c>
      <c r="H48" s="298">
        <v>895.86666666666667</v>
      </c>
      <c r="I48" s="298">
        <v>888.33333333333337</v>
      </c>
      <c r="J48" s="298">
        <v>919.03333333333342</v>
      </c>
      <c r="K48" s="298">
        <v>926.56666666666672</v>
      </c>
      <c r="L48" s="298">
        <v>934.38333333333344</v>
      </c>
      <c r="M48" s="285">
        <v>918.75</v>
      </c>
      <c r="N48" s="285">
        <v>903.4</v>
      </c>
      <c r="O48" s="300">
        <v>14437800</v>
      </c>
      <c r="P48" s="301">
        <v>1.7137187697303148E-3</v>
      </c>
    </row>
    <row r="49" spans="1:16" ht="15">
      <c r="A49" s="263">
        <v>39</v>
      </c>
      <c r="B49" s="362" t="s">
        <v>39</v>
      </c>
      <c r="C49" s="463" t="s">
        <v>83</v>
      </c>
      <c r="D49" s="464">
        <v>44315</v>
      </c>
      <c r="E49" s="297">
        <v>128.35</v>
      </c>
      <c r="F49" s="297">
        <v>128.38333333333333</v>
      </c>
      <c r="G49" s="298">
        <v>127.36666666666665</v>
      </c>
      <c r="H49" s="298">
        <v>126.38333333333333</v>
      </c>
      <c r="I49" s="298">
        <v>125.36666666666665</v>
      </c>
      <c r="J49" s="298">
        <v>129.36666666666665</v>
      </c>
      <c r="K49" s="298">
        <v>130.3833333333333</v>
      </c>
      <c r="L49" s="298">
        <v>131.36666666666665</v>
      </c>
      <c r="M49" s="285">
        <v>129.4</v>
      </c>
      <c r="N49" s="285">
        <v>127.4</v>
      </c>
      <c r="O49" s="300">
        <v>46674600</v>
      </c>
      <c r="P49" s="301">
        <v>-8.1220992502677621E-3</v>
      </c>
    </row>
    <row r="50" spans="1:16" ht="15">
      <c r="A50" s="263">
        <v>40</v>
      </c>
      <c r="B50" s="362" t="s">
        <v>106</v>
      </c>
      <c r="C50" s="463" t="s">
        <v>822</v>
      </c>
      <c r="D50" s="464">
        <v>44315</v>
      </c>
      <c r="E50" s="297">
        <v>2862.55</v>
      </c>
      <c r="F50" s="297">
        <v>2860.65</v>
      </c>
      <c r="G50" s="298">
        <v>2829.9</v>
      </c>
      <c r="H50" s="298">
        <v>2797.25</v>
      </c>
      <c r="I50" s="298">
        <v>2766.5</v>
      </c>
      <c r="J50" s="298">
        <v>2893.3</v>
      </c>
      <c r="K50" s="298">
        <v>2924.05</v>
      </c>
      <c r="L50" s="298">
        <v>2956.7000000000003</v>
      </c>
      <c r="M50" s="285">
        <v>2891.4</v>
      </c>
      <c r="N50" s="285">
        <v>2828</v>
      </c>
      <c r="O50" s="300">
        <v>619875</v>
      </c>
      <c r="P50" s="301">
        <v>-6.6629023150762287E-2</v>
      </c>
    </row>
    <row r="51" spans="1:16" ht="15">
      <c r="A51" s="263">
        <v>41</v>
      </c>
      <c r="B51" s="362" t="s">
        <v>49</v>
      </c>
      <c r="C51" s="463" t="s">
        <v>84</v>
      </c>
      <c r="D51" s="464">
        <v>44315</v>
      </c>
      <c r="E51" s="297">
        <v>1492.15</v>
      </c>
      <c r="F51" s="297">
        <v>1496.3999999999999</v>
      </c>
      <c r="G51" s="298">
        <v>1485.7999999999997</v>
      </c>
      <c r="H51" s="298">
        <v>1479.4499999999998</v>
      </c>
      <c r="I51" s="298">
        <v>1468.8499999999997</v>
      </c>
      <c r="J51" s="298">
        <v>1502.7499999999998</v>
      </c>
      <c r="K51" s="298">
        <v>1513.3499999999997</v>
      </c>
      <c r="L51" s="298">
        <v>1519.6999999999998</v>
      </c>
      <c r="M51" s="285">
        <v>1507</v>
      </c>
      <c r="N51" s="285">
        <v>1490.05</v>
      </c>
      <c r="O51" s="300">
        <v>4036200</v>
      </c>
      <c r="P51" s="301">
        <v>3.5746362493263878E-2</v>
      </c>
    </row>
    <row r="52" spans="1:16" ht="15">
      <c r="A52" s="263">
        <v>42</v>
      </c>
      <c r="B52" s="362" t="s">
        <v>39</v>
      </c>
      <c r="C52" s="463" t="s">
        <v>85</v>
      </c>
      <c r="D52" s="464">
        <v>44315</v>
      </c>
      <c r="E52" s="297">
        <v>564.04999999999995</v>
      </c>
      <c r="F52" s="297">
        <v>565.69999999999993</v>
      </c>
      <c r="G52" s="298">
        <v>558.39999999999986</v>
      </c>
      <c r="H52" s="298">
        <v>552.74999999999989</v>
      </c>
      <c r="I52" s="298">
        <v>545.44999999999982</v>
      </c>
      <c r="J52" s="298">
        <v>571.34999999999991</v>
      </c>
      <c r="K52" s="298">
        <v>578.64999999999986</v>
      </c>
      <c r="L52" s="298">
        <v>584.29999999999995</v>
      </c>
      <c r="M52" s="285">
        <v>573</v>
      </c>
      <c r="N52" s="285">
        <v>560.04999999999995</v>
      </c>
      <c r="O52" s="300">
        <v>6500517</v>
      </c>
      <c r="P52" s="301">
        <v>3.5865504358655043E-2</v>
      </c>
    </row>
    <row r="53" spans="1:16" ht="15">
      <c r="A53" s="263">
        <v>43</v>
      </c>
      <c r="B53" s="362" t="s">
        <v>53</v>
      </c>
      <c r="C53" s="463" t="s">
        <v>231</v>
      </c>
      <c r="D53" s="464">
        <v>44315</v>
      </c>
      <c r="E53" s="297">
        <v>168.45</v>
      </c>
      <c r="F53" s="297">
        <v>167.66666666666666</v>
      </c>
      <c r="G53" s="298">
        <v>165.08333333333331</v>
      </c>
      <c r="H53" s="298">
        <v>161.71666666666667</v>
      </c>
      <c r="I53" s="298">
        <v>159.13333333333333</v>
      </c>
      <c r="J53" s="298">
        <v>171.0333333333333</v>
      </c>
      <c r="K53" s="298">
        <v>173.61666666666662</v>
      </c>
      <c r="L53" s="298">
        <v>176.98333333333329</v>
      </c>
      <c r="M53" s="285">
        <v>170.25</v>
      </c>
      <c r="N53" s="285">
        <v>164.3</v>
      </c>
      <c r="O53" s="300">
        <v>6888200</v>
      </c>
      <c r="P53" s="301">
        <v>0.1506991196271362</v>
      </c>
    </row>
    <row r="54" spans="1:16" ht="15">
      <c r="A54" s="263">
        <v>44</v>
      </c>
      <c r="B54" s="362" t="s">
        <v>63</v>
      </c>
      <c r="C54" s="463" t="s">
        <v>86</v>
      </c>
      <c r="D54" s="464">
        <v>44315</v>
      </c>
      <c r="E54" s="297">
        <v>882.1</v>
      </c>
      <c r="F54" s="297">
        <v>889.61666666666679</v>
      </c>
      <c r="G54" s="298">
        <v>871.93333333333362</v>
      </c>
      <c r="H54" s="298">
        <v>861.76666666666688</v>
      </c>
      <c r="I54" s="298">
        <v>844.08333333333371</v>
      </c>
      <c r="J54" s="298">
        <v>899.78333333333353</v>
      </c>
      <c r="K54" s="298">
        <v>917.4666666666667</v>
      </c>
      <c r="L54" s="298">
        <v>927.63333333333344</v>
      </c>
      <c r="M54" s="285">
        <v>907.3</v>
      </c>
      <c r="N54" s="285">
        <v>879.45</v>
      </c>
      <c r="O54" s="300">
        <v>1524000</v>
      </c>
      <c r="P54" s="301">
        <v>-8.4354722422494588E-2</v>
      </c>
    </row>
    <row r="55" spans="1:16" ht="15">
      <c r="A55" s="263">
        <v>45</v>
      </c>
      <c r="B55" s="362" t="s">
        <v>49</v>
      </c>
      <c r="C55" s="463" t="s">
        <v>87</v>
      </c>
      <c r="D55" s="464">
        <v>44315</v>
      </c>
      <c r="E55" s="297">
        <v>540.6</v>
      </c>
      <c r="F55" s="297">
        <v>540.08333333333337</v>
      </c>
      <c r="G55" s="298">
        <v>535.51666666666677</v>
      </c>
      <c r="H55" s="298">
        <v>530.43333333333339</v>
      </c>
      <c r="I55" s="298">
        <v>525.86666666666679</v>
      </c>
      <c r="J55" s="298">
        <v>545.16666666666674</v>
      </c>
      <c r="K55" s="298">
        <v>549.73333333333335</v>
      </c>
      <c r="L55" s="298">
        <v>554.81666666666672</v>
      </c>
      <c r="M55" s="285">
        <v>544.65</v>
      </c>
      <c r="N55" s="285">
        <v>535</v>
      </c>
      <c r="O55" s="300">
        <v>11700000</v>
      </c>
      <c r="P55" s="301">
        <v>1.4964216005204945E-2</v>
      </c>
    </row>
    <row r="56" spans="1:16" ht="15">
      <c r="A56" s="263">
        <v>46</v>
      </c>
      <c r="B56" s="362" t="s">
        <v>841</v>
      </c>
      <c r="C56" s="463" t="s">
        <v>342</v>
      </c>
      <c r="D56" s="464">
        <v>44315</v>
      </c>
      <c r="E56" s="297">
        <v>1785.05</v>
      </c>
      <c r="F56" s="297">
        <v>1802.6499999999999</v>
      </c>
      <c r="G56" s="298">
        <v>1755.8999999999996</v>
      </c>
      <c r="H56" s="298">
        <v>1726.7499999999998</v>
      </c>
      <c r="I56" s="298">
        <v>1679.9999999999995</v>
      </c>
      <c r="J56" s="298">
        <v>1831.7999999999997</v>
      </c>
      <c r="K56" s="298">
        <v>1878.5500000000002</v>
      </c>
      <c r="L56" s="298">
        <v>1907.6999999999998</v>
      </c>
      <c r="M56" s="285">
        <v>1849.4</v>
      </c>
      <c r="N56" s="285">
        <v>1773.5</v>
      </c>
      <c r="O56" s="300">
        <v>1495500</v>
      </c>
      <c r="P56" s="301">
        <v>6.0544904137235112E-3</v>
      </c>
    </row>
    <row r="57" spans="1:16" ht="15">
      <c r="A57" s="263">
        <v>47</v>
      </c>
      <c r="B57" s="362" t="s">
        <v>51</v>
      </c>
      <c r="C57" s="463" t="s">
        <v>90</v>
      </c>
      <c r="D57" s="464">
        <v>44315</v>
      </c>
      <c r="E57" s="297">
        <v>3878.7</v>
      </c>
      <c r="F57" s="297">
        <v>3905.65</v>
      </c>
      <c r="G57" s="298">
        <v>3842.4</v>
      </c>
      <c r="H57" s="298">
        <v>3806.1</v>
      </c>
      <c r="I57" s="298">
        <v>3742.85</v>
      </c>
      <c r="J57" s="298">
        <v>3941.9500000000003</v>
      </c>
      <c r="K57" s="298">
        <v>4005.2000000000003</v>
      </c>
      <c r="L57" s="298">
        <v>4041.5000000000005</v>
      </c>
      <c r="M57" s="285">
        <v>3968.9</v>
      </c>
      <c r="N57" s="285">
        <v>3869.35</v>
      </c>
      <c r="O57" s="300">
        <v>2687000</v>
      </c>
      <c r="P57" s="301">
        <v>-3.0243972859823876E-2</v>
      </c>
    </row>
    <row r="58" spans="1:16" ht="15">
      <c r="A58" s="263">
        <v>48</v>
      </c>
      <c r="B58" s="362" t="s">
        <v>91</v>
      </c>
      <c r="C58" s="463" t="s">
        <v>92</v>
      </c>
      <c r="D58" s="464">
        <v>44315</v>
      </c>
      <c r="E58" s="297">
        <v>251.35</v>
      </c>
      <c r="F58" s="297">
        <v>252.54999999999998</v>
      </c>
      <c r="G58" s="298">
        <v>248.64999999999998</v>
      </c>
      <c r="H58" s="298">
        <v>245.95</v>
      </c>
      <c r="I58" s="298">
        <v>242.04999999999998</v>
      </c>
      <c r="J58" s="298">
        <v>255.24999999999997</v>
      </c>
      <c r="K58" s="298">
        <v>259.14999999999998</v>
      </c>
      <c r="L58" s="298">
        <v>261.84999999999997</v>
      </c>
      <c r="M58" s="285">
        <v>256.45</v>
      </c>
      <c r="N58" s="285">
        <v>249.85</v>
      </c>
      <c r="O58" s="300">
        <v>32270700</v>
      </c>
      <c r="P58" s="301">
        <v>-1.688951442646024E-2</v>
      </c>
    </row>
    <row r="59" spans="1:16" ht="15">
      <c r="A59" s="263">
        <v>49</v>
      </c>
      <c r="B59" s="362" t="s">
        <v>51</v>
      </c>
      <c r="C59" s="463" t="s">
        <v>93</v>
      </c>
      <c r="D59" s="464">
        <v>44315</v>
      </c>
      <c r="E59" s="297">
        <v>5055.2</v>
      </c>
      <c r="F59" s="297">
        <v>5069.25</v>
      </c>
      <c r="G59" s="298">
        <v>5021</v>
      </c>
      <c r="H59" s="298">
        <v>4986.8</v>
      </c>
      <c r="I59" s="298">
        <v>4938.55</v>
      </c>
      <c r="J59" s="298">
        <v>5103.45</v>
      </c>
      <c r="K59" s="298">
        <v>5151.7</v>
      </c>
      <c r="L59" s="298">
        <v>5185.8999999999996</v>
      </c>
      <c r="M59" s="285">
        <v>5117.5</v>
      </c>
      <c r="N59" s="285">
        <v>5035.05</v>
      </c>
      <c r="O59" s="300">
        <v>3495250</v>
      </c>
      <c r="P59" s="301">
        <v>-2.0343338448909668E-3</v>
      </c>
    </row>
    <row r="60" spans="1:16" ht="15">
      <c r="A60" s="263">
        <v>50</v>
      </c>
      <c r="B60" s="362" t="s">
        <v>43</v>
      </c>
      <c r="C60" s="463" t="s">
        <v>94</v>
      </c>
      <c r="D60" s="464">
        <v>44315</v>
      </c>
      <c r="E60" s="297">
        <v>2522.85</v>
      </c>
      <c r="F60" s="297">
        <v>2491.9500000000003</v>
      </c>
      <c r="G60" s="298">
        <v>2436.9000000000005</v>
      </c>
      <c r="H60" s="298">
        <v>2350.9500000000003</v>
      </c>
      <c r="I60" s="298">
        <v>2295.9000000000005</v>
      </c>
      <c r="J60" s="298">
        <v>2577.9000000000005</v>
      </c>
      <c r="K60" s="298">
        <v>2632.9500000000007</v>
      </c>
      <c r="L60" s="298">
        <v>2718.9000000000005</v>
      </c>
      <c r="M60" s="285">
        <v>2547</v>
      </c>
      <c r="N60" s="285">
        <v>2406</v>
      </c>
      <c r="O60" s="300">
        <v>3031000</v>
      </c>
      <c r="P60" s="301">
        <v>-6.3682560276786676E-2</v>
      </c>
    </row>
    <row r="61" spans="1:16" ht="15">
      <c r="A61" s="263">
        <v>51</v>
      </c>
      <c r="B61" s="362" t="s">
        <v>43</v>
      </c>
      <c r="C61" s="463" t="s">
        <v>96</v>
      </c>
      <c r="D61" s="464">
        <v>44315</v>
      </c>
      <c r="E61" s="297">
        <v>1147.4000000000001</v>
      </c>
      <c r="F61" s="297">
        <v>1152.2666666666667</v>
      </c>
      <c r="G61" s="298">
        <v>1129.7333333333333</v>
      </c>
      <c r="H61" s="298">
        <v>1112.0666666666666</v>
      </c>
      <c r="I61" s="298">
        <v>1089.5333333333333</v>
      </c>
      <c r="J61" s="298">
        <v>1169.9333333333334</v>
      </c>
      <c r="K61" s="298">
        <v>1192.4666666666667</v>
      </c>
      <c r="L61" s="298">
        <v>1210.1333333333334</v>
      </c>
      <c r="M61" s="285">
        <v>1174.8</v>
      </c>
      <c r="N61" s="285">
        <v>1134.5999999999999</v>
      </c>
      <c r="O61" s="300">
        <v>3102000</v>
      </c>
      <c r="P61" s="301">
        <v>5.2435155812651617E-2</v>
      </c>
    </row>
    <row r="62" spans="1:16" ht="15">
      <c r="A62" s="263">
        <v>52</v>
      </c>
      <c r="B62" s="362" t="s">
        <v>43</v>
      </c>
      <c r="C62" s="463" t="s">
        <v>97</v>
      </c>
      <c r="D62" s="464">
        <v>44315</v>
      </c>
      <c r="E62" s="297">
        <v>176.95</v>
      </c>
      <c r="F62" s="297">
        <v>176.43333333333331</v>
      </c>
      <c r="G62" s="298">
        <v>174.71666666666661</v>
      </c>
      <c r="H62" s="298">
        <v>172.48333333333329</v>
      </c>
      <c r="I62" s="298">
        <v>170.76666666666659</v>
      </c>
      <c r="J62" s="298">
        <v>178.66666666666663</v>
      </c>
      <c r="K62" s="298">
        <v>180.38333333333333</v>
      </c>
      <c r="L62" s="298">
        <v>182.61666666666665</v>
      </c>
      <c r="M62" s="285">
        <v>178.15</v>
      </c>
      <c r="N62" s="285">
        <v>174.2</v>
      </c>
      <c r="O62" s="300">
        <v>14464800</v>
      </c>
      <c r="P62" s="301">
        <v>-1.1075559931085405E-2</v>
      </c>
    </row>
    <row r="63" spans="1:16" ht="15">
      <c r="A63" s="263">
        <v>53</v>
      </c>
      <c r="B63" s="362" t="s">
        <v>53</v>
      </c>
      <c r="C63" s="463" t="s">
        <v>98</v>
      </c>
      <c r="D63" s="464">
        <v>44315</v>
      </c>
      <c r="E63" s="297">
        <v>77.900000000000006</v>
      </c>
      <c r="F63" s="297">
        <v>77.066666666666677</v>
      </c>
      <c r="G63" s="298">
        <v>75.933333333333351</v>
      </c>
      <c r="H63" s="298">
        <v>73.966666666666669</v>
      </c>
      <c r="I63" s="298">
        <v>72.833333333333343</v>
      </c>
      <c r="J63" s="298">
        <v>79.03333333333336</v>
      </c>
      <c r="K63" s="298">
        <v>80.166666666666686</v>
      </c>
      <c r="L63" s="298">
        <v>82.133333333333368</v>
      </c>
      <c r="M63" s="285">
        <v>78.2</v>
      </c>
      <c r="N63" s="285">
        <v>75.099999999999994</v>
      </c>
      <c r="O63" s="300">
        <v>69860000</v>
      </c>
      <c r="P63" s="301">
        <v>-3.0530113794060506E-2</v>
      </c>
    </row>
    <row r="64" spans="1:16" ht="15">
      <c r="A64" s="263">
        <v>54</v>
      </c>
      <c r="B64" s="382" t="s">
        <v>72</v>
      </c>
      <c r="C64" s="463" t="s">
        <v>99</v>
      </c>
      <c r="D64" s="464">
        <v>44315</v>
      </c>
      <c r="E64" s="297">
        <v>133.4</v>
      </c>
      <c r="F64" s="297">
        <v>133.20000000000002</v>
      </c>
      <c r="G64" s="298">
        <v>132.20000000000005</v>
      </c>
      <c r="H64" s="298">
        <v>131.00000000000003</v>
      </c>
      <c r="I64" s="298">
        <v>130.00000000000006</v>
      </c>
      <c r="J64" s="298">
        <v>134.40000000000003</v>
      </c>
      <c r="K64" s="298">
        <v>135.39999999999998</v>
      </c>
      <c r="L64" s="298">
        <v>136.60000000000002</v>
      </c>
      <c r="M64" s="285">
        <v>134.19999999999999</v>
      </c>
      <c r="N64" s="285">
        <v>132</v>
      </c>
      <c r="O64" s="300">
        <v>66874300</v>
      </c>
      <c r="P64" s="301">
        <v>0.10169832177670586</v>
      </c>
    </row>
    <row r="65" spans="1:16" ht="15">
      <c r="A65" s="263">
        <v>55</v>
      </c>
      <c r="B65" s="362" t="s">
        <v>51</v>
      </c>
      <c r="C65" s="463" t="s">
        <v>100</v>
      </c>
      <c r="D65" s="464">
        <v>44315</v>
      </c>
      <c r="E65" s="297">
        <v>563.45000000000005</v>
      </c>
      <c r="F65" s="297">
        <v>566.48333333333335</v>
      </c>
      <c r="G65" s="298">
        <v>556.9666666666667</v>
      </c>
      <c r="H65" s="298">
        <v>550.48333333333335</v>
      </c>
      <c r="I65" s="298">
        <v>540.9666666666667</v>
      </c>
      <c r="J65" s="298">
        <v>572.9666666666667</v>
      </c>
      <c r="K65" s="298">
        <v>582.48333333333335</v>
      </c>
      <c r="L65" s="298">
        <v>588.9666666666667</v>
      </c>
      <c r="M65" s="285">
        <v>576</v>
      </c>
      <c r="N65" s="285">
        <v>560</v>
      </c>
      <c r="O65" s="300">
        <v>8396150</v>
      </c>
      <c r="P65" s="301">
        <v>-7.5822784810126581E-2</v>
      </c>
    </row>
    <row r="66" spans="1:16" ht="15">
      <c r="A66" s="263">
        <v>56</v>
      </c>
      <c r="B66" s="362" t="s">
        <v>101</v>
      </c>
      <c r="C66" s="463" t="s">
        <v>102</v>
      </c>
      <c r="D66" s="464">
        <v>44315</v>
      </c>
      <c r="E66" s="297">
        <v>23.05</v>
      </c>
      <c r="F66" s="297">
        <v>23.183333333333337</v>
      </c>
      <c r="G66" s="298">
        <v>22.716666666666676</v>
      </c>
      <c r="H66" s="298">
        <v>22.38333333333334</v>
      </c>
      <c r="I66" s="298">
        <v>21.916666666666679</v>
      </c>
      <c r="J66" s="298">
        <v>23.516666666666673</v>
      </c>
      <c r="K66" s="298">
        <v>23.983333333333334</v>
      </c>
      <c r="L66" s="298">
        <v>24.31666666666667</v>
      </c>
      <c r="M66" s="285">
        <v>23.65</v>
      </c>
      <c r="N66" s="285">
        <v>22.85</v>
      </c>
      <c r="O66" s="300">
        <v>184432500</v>
      </c>
      <c r="P66" s="301">
        <v>0.1035271943995692</v>
      </c>
    </row>
    <row r="67" spans="1:16" ht="15">
      <c r="A67" s="263">
        <v>57</v>
      </c>
      <c r="B67" s="362" t="s">
        <v>49</v>
      </c>
      <c r="C67" s="463" t="s">
        <v>103</v>
      </c>
      <c r="D67" s="464">
        <v>44315</v>
      </c>
      <c r="E67" s="423">
        <v>711.9</v>
      </c>
      <c r="F67" s="423">
        <v>709.48333333333323</v>
      </c>
      <c r="G67" s="424">
        <v>704.51666666666642</v>
      </c>
      <c r="H67" s="424">
        <v>697.13333333333321</v>
      </c>
      <c r="I67" s="424">
        <v>692.1666666666664</v>
      </c>
      <c r="J67" s="424">
        <v>716.86666666666645</v>
      </c>
      <c r="K67" s="424">
        <v>721.83333333333337</v>
      </c>
      <c r="L67" s="424">
        <v>729.21666666666647</v>
      </c>
      <c r="M67" s="425">
        <v>714.45</v>
      </c>
      <c r="N67" s="425">
        <v>702.1</v>
      </c>
      <c r="O67" s="426">
        <v>5607000</v>
      </c>
      <c r="P67" s="427">
        <v>-2.2489539748953975E-2</v>
      </c>
    </row>
    <row r="68" spans="1:16" ht="15">
      <c r="A68" s="263">
        <v>58</v>
      </c>
      <c r="B68" s="362" t="s">
        <v>91</v>
      </c>
      <c r="C68" s="463" t="s">
        <v>244</v>
      </c>
      <c r="D68" s="464">
        <v>44315</v>
      </c>
      <c r="E68" s="297">
        <v>1356.25</v>
      </c>
      <c r="F68" s="297">
        <v>1364.5</v>
      </c>
      <c r="G68" s="298">
        <v>1337.15</v>
      </c>
      <c r="H68" s="298">
        <v>1318.0500000000002</v>
      </c>
      <c r="I68" s="298">
        <v>1290.7000000000003</v>
      </c>
      <c r="J68" s="298">
        <v>1383.6</v>
      </c>
      <c r="K68" s="298">
        <v>1410.9499999999998</v>
      </c>
      <c r="L68" s="298">
        <v>1430.0499999999997</v>
      </c>
      <c r="M68" s="285">
        <v>1391.85</v>
      </c>
      <c r="N68" s="285">
        <v>1345.4</v>
      </c>
      <c r="O68" s="300">
        <v>2091700</v>
      </c>
      <c r="P68" s="301">
        <v>7.9865771812080544E-2</v>
      </c>
    </row>
    <row r="69" spans="1:16" ht="15">
      <c r="A69" s="263">
        <v>59</v>
      </c>
      <c r="B69" s="382" t="s">
        <v>51</v>
      </c>
      <c r="C69" s="463" t="s">
        <v>367</v>
      </c>
      <c r="D69" s="464">
        <v>44315</v>
      </c>
      <c r="E69" s="297">
        <v>332.05</v>
      </c>
      <c r="F69" s="297">
        <v>333.7833333333333</v>
      </c>
      <c r="G69" s="298">
        <v>324.31666666666661</v>
      </c>
      <c r="H69" s="298">
        <v>316.58333333333331</v>
      </c>
      <c r="I69" s="298">
        <v>307.11666666666662</v>
      </c>
      <c r="J69" s="298">
        <v>341.51666666666659</v>
      </c>
      <c r="K69" s="298">
        <v>350.98333333333329</v>
      </c>
      <c r="L69" s="298">
        <v>358.71666666666658</v>
      </c>
      <c r="M69" s="285">
        <v>343.25</v>
      </c>
      <c r="N69" s="285">
        <v>326.05</v>
      </c>
      <c r="O69" s="300">
        <v>6514650</v>
      </c>
      <c r="P69" s="301">
        <v>2.362396492937165E-2</v>
      </c>
    </row>
    <row r="70" spans="1:16" ht="15">
      <c r="A70" s="263">
        <v>60</v>
      </c>
      <c r="B70" s="362" t="s">
        <v>37</v>
      </c>
      <c r="C70" s="463" t="s">
        <v>104</v>
      </c>
      <c r="D70" s="464">
        <v>44315</v>
      </c>
      <c r="E70" s="297">
        <v>1342.95</v>
      </c>
      <c r="F70" s="297">
        <v>1338.3333333333333</v>
      </c>
      <c r="G70" s="298">
        <v>1325.7166666666665</v>
      </c>
      <c r="H70" s="298">
        <v>1308.4833333333331</v>
      </c>
      <c r="I70" s="298">
        <v>1295.8666666666663</v>
      </c>
      <c r="J70" s="298">
        <v>1355.5666666666666</v>
      </c>
      <c r="K70" s="298">
        <v>1368.1833333333334</v>
      </c>
      <c r="L70" s="298">
        <v>1385.4166666666667</v>
      </c>
      <c r="M70" s="285">
        <v>1350.95</v>
      </c>
      <c r="N70" s="285">
        <v>1321.1</v>
      </c>
      <c r="O70" s="300">
        <v>16824500</v>
      </c>
      <c r="P70" s="301">
        <v>-1.3755081583783482E-2</v>
      </c>
    </row>
    <row r="71" spans="1:16" ht="15">
      <c r="A71" s="263">
        <v>61</v>
      </c>
      <c r="B71" s="362" t="s">
        <v>72</v>
      </c>
      <c r="C71" s="463" t="s">
        <v>372</v>
      </c>
      <c r="D71" s="464">
        <v>44315</v>
      </c>
      <c r="E71" s="297">
        <v>541.5</v>
      </c>
      <c r="F71" s="297">
        <v>542.56666666666672</v>
      </c>
      <c r="G71" s="298">
        <v>533.68333333333339</v>
      </c>
      <c r="H71" s="298">
        <v>525.86666666666667</v>
      </c>
      <c r="I71" s="298">
        <v>516.98333333333335</v>
      </c>
      <c r="J71" s="298">
        <v>550.38333333333344</v>
      </c>
      <c r="K71" s="298">
        <v>559.26666666666688</v>
      </c>
      <c r="L71" s="298">
        <v>567.08333333333348</v>
      </c>
      <c r="M71" s="285">
        <v>551.45000000000005</v>
      </c>
      <c r="N71" s="285">
        <v>534.75</v>
      </c>
      <c r="O71" s="300">
        <v>953750</v>
      </c>
      <c r="P71" s="301">
        <v>-5.0995024875621887E-2</v>
      </c>
    </row>
    <row r="72" spans="1:16" ht="15">
      <c r="A72" s="263">
        <v>62</v>
      </c>
      <c r="B72" s="362" t="s">
        <v>63</v>
      </c>
      <c r="C72" s="463" t="s">
        <v>105</v>
      </c>
      <c r="D72" s="464">
        <v>44315</v>
      </c>
      <c r="E72" s="297">
        <v>1019.6</v>
      </c>
      <c r="F72" s="297">
        <v>1027.5666666666666</v>
      </c>
      <c r="G72" s="298">
        <v>1008.0833333333333</v>
      </c>
      <c r="H72" s="298">
        <v>996.56666666666661</v>
      </c>
      <c r="I72" s="298">
        <v>977.08333333333326</v>
      </c>
      <c r="J72" s="298">
        <v>1039.0833333333333</v>
      </c>
      <c r="K72" s="298">
        <v>1058.5666666666668</v>
      </c>
      <c r="L72" s="298">
        <v>1070.0833333333333</v>
      </c>
      <c r="M72" s="285">
        <v>1047.05</v>
      </c>
      <c r="N72" s="285">
        <v>1016.05</v>
      </c>
      <c r="O72" s="300">
        <v>4949000</v>
      </c>
      <c r="P72" s="301">
        <v>-1.8250347153342592E-2</v>
      </c>
    </row>
    <row r="73" spans="1:16" ht="15">
      <c r="A73" s="263">
        <v>63</v>
      </c>
      <c r="B73" s="362" t="s">
        <v>106</v>
      </c>
      <c r="C73" s="463" t="s">
        <v>107</v>
      </c>
      <c r="D73" s="464">
        <v>44315</v>
      </c>
      <c r="E73" s="297">
        <v>910</v>
      </c>
      <c r="F73" s="297">
        <v>913.2166666666667</v>
      </c>
      <c r="G73" s="298">
        <v>905.23333333333335</v>
      </c>
      <c r="H73" s="298">
        <v>900.4666666666667</v>
      </c>
      <c r="I73" s="298">
        <v>892.48333333333335</v>
      </c>
      <c r="J73" s="298">
        <v>917.98333333333335</v>
      </c>
      <c r="K73" s="298">
        <v>925.9666666666667</v>
      </c>
      <c r="L73" s="298">
        <v>930.73333333333335</v>
      </c>
      <c r="M73" s="285">
        <v>921.2</v>
      </c>
      <c r="N73" s="285">
        <v>908.45</v>
      </c>
      <c r="O73" s="300">
        <v>24258500</v>
      </c>
      <c r="P73" s="301">
        <v>5.8458813108945969E-2</v>
      </c>
    </row>
    <row r="74" spans="1:16" ht="15">
      <c r="A74" s="263">
        <v>64</v>
      </c>
      <c r="B74" s="362" t="s">
        <v>56</v>
      </c>
      <c r="C74" s="463" t="s">
        <v>108</v>
      </c>
      <c r="D74" s="464">
        <v>44315</v>
      </c>
      <c r="E74" s="297">
        <v>2580.5500000000002</v>
      </c>
      <c r="F74" s="297">
        <v>2567.2833333333333</v>
      </c>
      <c r="G74" s="298">
        <v>2527.7666666666664</v>
      </c>
      <c r="H74" s="298">
        <v>2474.9833333333331</v>
      </c>
      <c r="I74" s="298">
        <v>2435.4666666666662</v>
      </c>
      <c r="J74" s="298">
        <v>2620.0666666666666</v>
      </c>
      <c r="K74" s="298">
        <v>2659.5833333333339</v>
      </c>
      <c r="L74" s="298">
        <v>2712.3666666666668</v>
      </c>
      <c r="M74" s="285">
        <v>2606.8000000000002</v>
      </c>
      <c r="N74" s="285">
        <v>2514.5</v>
      </c>
      <c r="O74" s="300">
        <v>15660600</v>
      </c>
      <c r="P74" s="301">
        <v>-9.5690117124703361E-4</v>
      </c>
    </row>
    <row r="75" spans="1:16" ht="15">
      <c r="A75" s="263">
        <v>65</v>
      </c>
      <c r="B75" s="362" t="s">
        <v>56</v>
      </c>
      <c r="C75" s="463" t="s">
        <v>248</v>
      </c>
      <c r="D75" s="464">
        <v>44315</v>
      </c>
      <c r="E75" s="297">
        <v>2806.85</v>
      </c>
      <c r="F75" s="297">
        <v>2809.3666666666663</v>
      </c>
      <c r="G75" s="298">
        <v>2767.5333333333328</v>
      </c>
      <c r="H75" s="298">
        <v>2728.2166666666667</v>
      </c>
      <c r="I75" s="298">
        <v>2686.3833333333332</v>
      </c>
      <c r="J75" s="298">
        <v>2848.6833333333325</v>
      </c>
      <c r="K75" s="298">
        <v>2890.5166666666655</v>
      </c>
      <c r="L75" s="298">
        <v>2929.8333333333321</v>
      </c>
      <c r="M75" s="285">
        <v>2851.2</v>
      </c>
      <c r="N75" s="285">
        <v>2770.05</v>
      </c>
      <c r="O75" s="300">
        <v>686000</v>
      </c>
      <c r="P75" s="301">
        <v>7.3888541014402009E-2</v>
      </c>
    </row>
    <row r="76" spans="1:16" ht="15">
      <c r="A76" s="263">
        <v>66</v>
      </c>
      <c r="B76" s="362" t="s">
        <v>53</v>
      </c>
      <c r="C76" t="s">
        <v>109</v>
      </c>
      <c r="D76" s="464">
        <v>44315</v>
      </c>
      <c r="E76" s="423">
        <v>1474.3</v>
      </c>
      <c r="F76" s="423">
        <v>1460.2833333333335</v>
      </c>
      <c r="G76" s="424">
        <v>1444.0166666666671</v>
      </c>
      <c r="H76" s="424">
        <v>1413.7333333333336</v>
      </c>
      <c r="I76" s="424">
        <v>1397.4666666666672</v>
      </c>
      <c r="J76" s="424">
        <v>1490.5666666666671</v>
      </c>
      <c r="K76" s="424">
        <v>1506.8333333333335</v>
      </c>
      <c r="L76" s="424">
        <v>1537.116666666667</v>
      </c>
      <c r="M76" s="425">
        <v>1476.55</v>
      </c>
      <c r="N76" s="425">
        <v>1430</v>
      </c>
      <c r="O76" s="426">
        <v>25865950</v>
      </c>
      <c r="P76" s="427">
        <v>-3.0189924318973872E-2</v>
      </c>
    </row>
    <row r="77" spans="1:16" ht="15">
      <c r="A77" s="263">
        <v>67</v>
      </c>
      <c r="B77" s="362" t="s">
        <v>56</v>
      </c>
      <c r="C77" s="463" t="s">
        <v>249</v>
      </c>
      <c r="D77" s="464">
        <v>44315</v>
      </c>
      <c r="E77" s="297">
        <v>672.55</v>
      </c>
      <c r="F77" s="297">
        <v>675.11666666666667</v>
      </c>
      <c r="G77" s="298">
        <v>668.13333333333333</v>
      </c>
      <c r="H77" s="298">
        <v>663.7166666666667</v>
      </c>
      <c r="I77" s="298">
        <v>656.73333333333335</v>
      </c>
      <c r="J77" s="298">
        <v>679.5333333333333</v>
      </c>
      <c r="K77" s="298">
        <v>686.51666666666665</v>
      </c>
      <c r="L77" s="298">
        <v>690.93333333333328</v>
      </c>
      <c r="M77" s="285">
        <v>682.1</v>
      </c>
      <c r="N77" s="285">
        <v>670.7</v>
      </c>
      <c r="O77" s="300">
        <v>13336400</v>
      </c>
      <c r="P77" s="301">
        <v>0.10168105406633349</v>
      </c>
    </row>
    <row r="78" spans="1:16" ht="15">
      <c r="A78" s="263">
        <v>68</v>
      </c>
      <c r="B78" s="382" t="s">
        <v>43</v>
      </c>
      <c r="C78" s="463" t="s">
        <v>110</v>
      </c>
      <c r="D78" s="464">
        <v>44315</v>
      </c>
      <c r="E78" s="297">
        <v>2935.1</v>
      </c>
      <c r="F78" s="297">
        <v>2954.2833333333333</v>
      </c>
      <c r="G78" s="298">
        <v>2891.5666666666666</v>
      </c>
      <c r="H78" s="298">
        <v>2848.0333333333333</v>
      </c>
      <c r="I78" s="298">
        <v>2785.3166666666666</v>
      </c>
      <c r="J78" s="298">
        <v>2997.8166666666666</v>
      </c>
      <c r="K78" s="298">
        <v>3060.5333333333328</v>
      </c>
      <c r="L78" s="298">
        <v>3104.0666666666666</v>
      </c>
      <c r="M78" s="285">
        <v>3017</v>
      </c>
      <c r="N78" s="285">
        <v>2910.75</v>
      </c>
      <c r="O78" s="300">
        <v>3723900</v>
      </c>
      <c r="P78" s="301">
        <v>-3.550893550893551E-2</v>
      </c>
    </row>
    <row r="79" spans="1:16" ht="15">
      <c r="A79" s="263">
        <v>69</v>
      </c>
      <c r="B79" s="362" t="s">
        <v>111</v>
      </c>
      <c r="C79" s="463" t="s">
        <v>112</v>
      </c>
      <c r="D79" s="464">
        <v>44315</v>
      </c>
      <c r="E79" s="297">
        <v>362.55</v>
      </c>
      <c r="F79" s="297">
        <v>362.88333333333338</v>
      </c>
      <c r="G79" s="298">
        <v>357.11666666666679</v>
      </c>
      <c r="H79" s="298">
        <v>351.68333333333339</v>
      </c>
      <c r="I79" s="298">
        <v>345.9166666666668</v>
      </c>
      <c r="J79" s="298">
        <v>368.31666666666678</v>
      </c>
      <c r="K79" s="298">
        <v>374.08333333333331</v>
      </c>
      <c r="L79" s="298">
        <v>379.51666666666677</v>
      </c>
      <c r="M79" s="285">
        <v>368.65</v>
      </c>
      <c r="N79" s="285">
        <v>357.45</v>
      </c>
      <c r="O79" s="300">
        <v>37246600</v>
      </c>
      <c r="P79" s="301">
        <v>-5.1882661996497374E-2</v>
      </c>
    </row>
    <row r="80" spans="1:16" ht="15">
      <c r="A80" s="263">
        <v>70</v>
      </c>
      <c r="B80" s="362" t="s">
        <v>72</v>
      </c>
      <c r="C80" s="463" t="s">
        <v>113</v>
      </c>
      <c r="D80" s="464">
        <v>44315</v>
      </c>
      <c r="E80" s="297">
        <v>231.7</v>
      </c>
      <c r="F80" s="297">
        <v>232.08333333333334</v>
      </c>
      <c r="G80" s="298">
        <v>230.76666666666668</v>
      </c>
      <c r="H80" s="298">
        <v>229.83333333333334</v>
      </c>
      <c r="I80" s="298">
        <v>228.51666666666668</v>
      </c>
      <c r="J80" s="298">
        <v>233.01666666666668</v>
      </c>
      <c r="K80" s="298">
        <v>234.33333333333334</v>
      </c>
      <c r="L80" s="298">
        <v>235.26666666666668</v>
      </c>
      <c r="M80" s="285">
        <v>233.4</v>
      </c>
      <c r="N80" s="285">
        <v>231.15</v>
      </c>
      <c r="O80" s="300">
        <v>24502500</v>
      </c>
      <c r="P80" s="301">
        <v>1.4760147601476014E-2</v>
      </c>
    </row>
    <row r="81" spans="1:16" ht="15">
      <c r="A81" s="263">
        <v>71</v>
      </c>
      <c r="B81" s="362" t="s">
        <v>49</v>
      </c>
      <c r="C81" s="463" t="s">
        <v>114</v>
      </c>
      <c r="D81" s="464">
        <v>44315</v>
      </c>
      <c r="E81" s="297">
        <v>2409.35</v>
      </c>
      <c r="F81" s="297">
        <v>2406.6166666666668</v>
      </c>
      <c r="G81" s="298">
        <v>2364.4833333333336</v>
      </c>
      <c r="H81" s="298">
        <v>2319.6166666666668</v>
      </c>
      <c r="I81" s="298">
        <v>2277.4833333333336</v>
      </c>
      <c r="J81" s="298">
        <v>2451.4833333333336</v>
      </c>
      <c r="K81" s="298">
        <v>2493.6166666666668</v>
      </c>
      <c r="L81" s="298">
        <v>2538.4833333333336</v>
      </c>
      <c r="M81" s="285">
        <v>2448.75</v>
      </c>
      <c r="N81" s="285">
        <v>2361.75</v>
      </c>
      <c r="O81" s="300">
        <v>7627800</v>
      </c>
      <c r="P81" s="301">
        <v>0.10706666086123569</v>
      </c>
    </row>
    <row r="82" spans="1:16" ht="15">
      <c r="A82" s="263">
        <v>72</v>
      </c>
      <c r="B82" s="362" t="s">
        <v>56</v>
      </c>
      <c r="C82" s="463" t="s">
        <v>115</v>
      </c>
      <c r="D82" s="464">
        <v>44315</v>
      </c>
      <c r="E82" s="297">
        <v>187.1</v>
      </c>
      <c r="F82" s="297">
        <v>187.76666666666665</v>
      </c>
      <c r="G82" s="298">
        <v>182.8833333333333</v>
      </c>
      <c r="H82" s="298">
        <v>178.66666666666666</v>
      </c>
      <c r="I82" s="298">
        <v>173.7833333333333</v>
      </c>
      <c r="J82" s="298">
        <v>191.98333333333329</v>
      </c>
      <c r="K82" s="298">
        <v>196.86666666666662</v>
      </c>
      <c r="L82" s="298">
        <v>201.08333333333329</v>
      </c>
      <c r="M82" s="285">
        <v>192.65</v>
      </c>
      <c r="N82" s="285">
        <v>183.55</v>
      </c>
      <c r="O82" s="300">
        <v>27772900</v>
      </c>
      <c r="P82" s="301">
        <v>6.6801619433198386E-2</v>
      </c>
    </row>
    <row r="83" spans="1:16" ht="15">
      <c r="A83" s="263">
        <v>73</v>
      </c>
      <c r="B83" s="362" t="s">
        <v>53</v>
      </c>
      <c r="C83" s="463" t="s">
        <v>116</v>
      </c>
      <c r="D83" s="464">
        <v>44315</v>
      </c>
      <c r="E83" s="297">
        <v>619.95000000000005</v>
      </c>
      <c r="F83" s="297">
        <v>613.6</v>
      </c>
      <c r="G83" s="298">
        <v>605.65000000000009</v>
      </c>
      <c r="H83" s="298">
        <v>591.35</v>
      </c>
      <c r="I83" s="298">
        <v>583.40000000000009</v>
      </c>
      <c r="J83" s="298">
        <v>627.90000000000009</v>
      </c>
      <c r="K83" s="298">
        <v>635.85000000000014</v>
      </c>
      <c r="L83" s="298">
        <v>650.15000000000009</v>
      </c>
      <c r="M83" s="285">
        <v>621.54999999999995</v>
      </c>
      <c r="N83" s="285">
        <v>599.29999999999995</v>
      </c>
      <c r="O83" s="300">
        <v>90266000</v>
      </c>
      <c r="P83" s="301">
        <v>1.1603359272671239E-2</v>
      </c>
    </row>
    <row r="84" spans="1:16" ht="15">
      <c r="A84" s="263">
        <v>74</v>
      </c>
      <c r="B84" s="362" t="s">
        <v>56</v>
      </c>
      <c r="C84" s="463" t="s">
        <v>252</v>
      </c>
      <c r="D84" s="464">
        <v>44315</v>
      </c>
      <c r="E84" s="297">
        <v>1424.85</v>
      </c>
      <c r="F84" s="297">
        <v>1432.8999999999999</v>
      </c>
      <c r="G84" s="298">
        <v>1414.7999999999997</v>
      </c>
      <c r="H84" s="298">
        <v>1404.7499999999998</v>
      </c>
      <c r="I84" s="298">
        <v>1386.6499999999996</v>
      </c>
      <c r="J84" s="298">
        <v>1442.9499999999998</v>
      </c>
      <c r="K84" s="298">
        <v>1461.0499999999997</v>
      </c>
      <c r="L84" s="298">
        <v>1471.1</v>
      </c>
      <c r="M84" s="285">
        <v>1451</v>
      </c>
      <c r="N84" s="285">
        <v>1422.85</v>
      </c>
      <c r="O84" s="300">
        <v>1180225</v>
      </c>
      <c r="P84" s="301">
        <v>1.2026239067055394E-2</v>
      </c>
    </row>
    <row r="85" spans="1:16" ht="15">
      <c r="A85" s="263">
        <v>75</v>
      </c>
      <c r="B85" s="362" t="s">
        <v>56</v>
      </c>
      <c r="C85" s="463" t="s">
        <v>117</v>
      </c>
      <c r="D85" s="464">
        <v>44315</v>
      </c>
      <c r="E85" s="297">
        <v>522.15</v>
      </c>
      <c r="F85" s="297">
        <v>526.36666666666667</v>
      </c>
      <c r="G85" s="298">
        <v>514.83333333333337</v>
      </c>
      <c r="H85" s="298">
        <v>507.51666666666665</v>
      </c>
      <c r="I85" s="298">
        <v>495.98333333333335</v>
      </c>
      <c r="J85" s="298">
        <v>533.68333333333339</v>
      </c>
      <c r="K85" s="298">
        <v>545.2166666666667</v>
      </c>
      <c r="L85" s="298">
        <v>552.53333333333342</v>
      </c>
      <c r="M85" s="285">
        <v>537.9</v>
      </c>
      <c r="N85" s="285">
        <v>519.04999999999995</v>
      </c>
      <c r="O85" s="300">
        <v>8748000</v>
      </c>
      <c r="P85" s="301">
        <v>-5.5546558704453443E-2</v>
      </c>
    </row>
    <row r="86" spans="1:16" ht="15">
      <c r="A86" s="263">
        <v>76</v>
      </c>
      <c r="B86" s="362" t="s">
        <v>67</v>
      </c>
      <c r="C86" s="463" t="s">
        <v>118</v>
      </c>
      <c r="D86" s="464">
        <v>44315</v>
      </c>
      <c r="E86" s="297">
        <v>8.65</v>
      </c>
      <c r="F86" s="297">
        <v>8.7000000000000011</v>
      </c>
      <c r="G86" s="298">
        <v>8.5500000000000025</v>
      </c>
      <c r="H86" s="298">
        <v>8.4500000000000011</v>
      </c>
      <c r="I86" s="298">
        <v>8.3000000000000025</v>
      </c>
      <c r="J86" s="298">
        <v>8.8000000000000025</v>
      </c>
      <c r="K86" s="298">
        <v>8.9500000000000011</v>
      </c>
      <c r="L86" s="298">
        <v>9.0500000000000025</v>
      </c>
      <c r="M86" s="285">
        <v>8.85</v>
      </c>
      <c r="N86" s="285">
        <v>8.6</v>
      </c>
      <c r="O86" s="300">
        <v>810390000</v>
      </c>
      <c r="P86" s="301">
        <v>7.612939208031233E-2</v>
      </c>
    </row>
    <row r="87" spans="1:16" ht="15">
      <c r="A87" s="263">
        <v>77</v>
      </c>
      <c r="B87" s="362" t="s">
        <v>53</v>
      </c>
      <c r="C87" s="463" t="s">
        <v>119</v>
      </c>
      <c r="D87" s="464">
        <v>44315</v>
      </c>
      <c r="E87" s="297">
        <v>54.7</v>
      </c>
      <c r="F87" s="297">
        <v>54.433333333333337</v>
      </c>
      <c r="G87" s="298">
        <v>53.866666666666674</v>
      </c>
      <c r="H87" s="298">
        <v>53.033333333333339</v>
      </c>
      <c r="I87" s="298">
        <v>52.466666666666676</v>
      </c>
      <c r="J87" s="298">
        <v>55.266666666666673</v>
      </c>
      <c r="K87" s="298">
        <v>55.833333333333336</v>
      </c>
      <c r="L87" s="298">
        <v>56.666666666666671</v>
      </c>
      <c r="M87" s="285">
        <v>55</v>
      </c>
      <c r="N87" s="285">
        <v>53.6</v>
      </c>
      <c r="O87" s="300">
        <v>194389000</v>
      </c>
      <c r="P87" s="301">
        <v>5.3439044481054368E-2</v>
      </c>
    </row>
    <row r="88" spans="1:16" ht="15">
      <c r="A88" s="263">
        <v>78</v>
      </c>
      <c r="B88" s="362" t="s">
        <v>72</v>
      </c>
      <c r="C88" s="463" t="s">
        <v>120</v>
      </c>
      <c r="D88" s="464">
        <v>44315</v>
      </c>
      <c r="E88" s="297">
        <v>510.85</v>
      </c>
      <c r="F88" s="297">
        <v>510.83333333333331</v>
      </c>
      <c r="G88" s="298">
        <v>506.91666666666663</v>
      </c>
      <c r="H88" s="298">
        <v>502.98333333333329</v>
      </c>
      <c r="I88" s="298">
        <v>499.06666666666661</v>
      </c>
      <c r="J88" s="298">
        <v>514.76666666666665</v>
      </c>
      <c r="K88" s="298">
        <v>518.68333333333328</v>
      </c>
      <c r="L88" s="298">
        <v>522.61666666666667</v>
      </c>
      <c r="M88" s="285">
        <v>514.75</v>
      </c>
      <c r="N88" s="285">
        <v>506.9</v>
      </c>
      <c r="O88" s="300">
        <v>5033875</v>
      </c>
      <c r="P88" s="301">
        <v>-5.9733912571273418E-3</v>
      </c>
    </row>
    <row r="89" spans="1:16" ht="15">
      <c r="A89" s="263">
        <v>79</v>
      </c>
      <c r="B89" s="362" t="s">
        <v>39</v>
      </c>
      <c r="C89" s="463" t="s">
        <v>121</v>
      </c>
      <c r="D89" s="464">
        <v>44315</v>
      </c>
      <c r="E89" s="297">
        <v>1644.4</v>
      </c>
      <c r="F89" s="297">
        <v>1643.1166666666668</v>
      </c>
      <c r="G89" s="298">
        <v>1631.2833333333335</v>
      </c>
      <c r="H89" s="298">
        <v>1618.1666666666667</v>
      </c>
      <c r="I89" s="298">
        <v>1606.3333333333335</v>
      </c>
      <c r="J89" s="298">
        <v>1656.2333333333336</v>
      </c>
      <c r="K89" s="298">
        <v>1668.0666666666666</v>
      </c>
      <c r="L89" s="298">
        <v>1681.1833333333336</v>
      </c>
      <c r="M89" s="285">
        <v>1654.95</v>
      </c>
      <c r="N89" s="285">
        <v>1630</v>
      </c>
      <c r="O89" s="300">
        <v>4929000</v>
      </c>
      <c r="P89" s="301">
        <v>7.8724056844903384E-3</v>
      </c>
    </row>
    <row r="90" spans="1:16" ht="15">
      <c r="A90" s="263">
        <v>80</v>
      </c>
      <c r="B90" s="362" t="s">
        <v>53</v>
      </c>
      <c r="C90" s="463" t="s">
        <v>122</v>
      </c>
      <c r="D90" s="464">
        <v>44315</v>
      </c>
      <c r="E90" s="297">
        <v>926.3</v>
      </c>
      <c r="F90" s="297">
        <v>915.01666666666677</v>
      </c>
      <c r="G90" s="298">
        <v>898.03333333333353</v>
      </c>
      <c r="H90" s="298">
        <v>869.76666666666677</v>
      </c>
      <c r="I90" s="298">
        <v>852.78333333333353</v>
      </c>
      <c r="J90" s="298">
        <v>943.28333333333353</v>
      </c>
      <c r="K90" s="298">
        <v>960.26666666666688</v>
      </c>
      <c r="L90" s="298">
        <v>988.53333333333353</v>
      </c>
      <c r="M90" s="285">
        <v>932</v>
      </c>
      <c r="N90" s="285">
        <v>886.75</v>
      </c>
      <c r="O90" s="300">
        <v>20282400</v>
      </c>
      <c r="P90" s="301">
        <v>1.7780938833570413E-3</v>
      </c>
    </row>
    <row r="91" spans="1:16" ht="15">
      <c r="A91" s="263">
        <v>81</v>
      </c>
      <c r="B91" s="362" t="s">
        <v>67</v>
      </c>
      <c r="C91" s="463" t="s">
        <v>826</v>
      </c>
      <c r="D91" s="464">
        <v>44315</v>
      </c>
      <c r="E91" s="297">
        <v>256</v>
      </c>
      <c r="F91" s="297">
        <v>254.78333333333333</v>
      </c>
      <c r="G91" s="298">
        <v>253.21666666666664</v>
      </c>
      <c r="H91" s="298">
        <v>250.43333333333331</v>
      </c>
      <c r="I91" s="298">
        <v>248.86666666666662</v>
      </c>
      <c r="J91" s="298">
        <v>257.56666666666666</v>
      </c>
      <c r="K91" s="298">
        <v>259.13333333333333</v>
      </c>
      <c r="L91" s="298">
        <v>261.91666666666669</v>
      </c>
      <c r="M91" s="285">
        <v>256.35000000000002</v>
      </c>
      <c r="N91" s="285">
        <v>252</v>
      </c>
      <c r="O91" s="300">
        <v>12409600</v>
      </c>
      <c r="P91" s="301">
        <v>-3.210307927495086E-2</v>
      </c>
    </row>
    <row r="92" spans="1:16" ht="15">
      <c r="A92" s="263">
        <v>82</v>
      </c>
      <c r="B92" s="362" t="s">
        <v>106</v>
      </c>
      <c r="C92" s="463" t="s">
        <v>124</v>
      </c>
      <c r="D92" s="464">
        <v>44315</v>
      </c>
      <c r="E92" s="423">
        <v>1353.55</v>
      </c>
      <c r="F92" s="423">
        <v>1351.9666666666665</v>
      </c>
      <c r="G92" s="424">
        <v>1346.083333333333</v>
      </c>
      <c r="H92" s="424">
        <v>1338.6166666666666</v>
      </c>
      <c r="I92" s="424">
        <v>1332.7333333333331</v>
      </c>
      <c r="J92" s="424">
        <v>1359.4333333333329</v>
      </c>
      <c r="K92" s="424">
        <v>1365.3166666666666</v>
      </c>
      <c r="L92" s="424">
        <v>1372.7833333333328</v>
      </c>
      <c r="M92" s="425">
        <v>1357.85</v>
      </c>
      <c r="N92" s="425">
        <v>1344.5</v>
      </c>
      <c r="O92" s="426">
        <v>32122800</v>
      </c>
      <c r="P92" s="427">
        <v>-8.0252328250685881E-4</v>
      </c>
    </row>
    <row r="93" spans="1:16" ht="15">
      <c r="A93" s="263">
        <v>83</v>
      </c>
      <c r="B93" s="362" t="s">
        <v>72</v>
      </c>
      <c r="C93" s="463" t="s">
        <v>125</v>
      </c>
      <c r="D93" s="464">
        <v>44315</v>
      </c>
      <c r="E93" s="297">
        <v>89.3</v>
      </c>
      <c r="F93" s="297">
        <v>89.2</v>
      </c>
      <c r="G93" s="298">
        <v>88.95</v>
      </c>
      <c r="H93" s="298">
        <v>88.6</v>
      </c>
      <c r="I93" s="298">
        <v>88.35</v>
      </c>
      <c r="J93" s="298">
        <v>89.550000000000011</v>
      </c>
      <c r="K93" s="298">
        <v>89.800000000000011</v>
      </c>
      <c r="L93" s="298">
        <v>90.15000000000002</v>
      </c>
      <c r="M93" s="285">
        <v>89.45</v>
      </c>
      <c r="N93" s="285">
        <v>88.85</v>
      </c>
      <c r="O93" s="300">
        <v>61282000</v>
      </c>
      <c r="P93" s="301">
        <v>-8.2053439932674097E-3</v>
      </c>
    </row>
    <row r="94" spans="1:16" ht="15">
      <c r="A94" s="263">
        <v>84</v>
      </c>
      <c r="B94" s="382" t="s">
        <v>39</v>
      </c>
      <c r="C94" s="463" t="s">
        <v>772</v>
      </c>
      <c r="D94" s="464">
        <v>44315</v>
      </c>
      <c r="E94" s="297">
        <v>1794.8</v>
      </c>
      <c r="F94" s="297">
        <v>1794.4499999999998</v>
      </c>
      <c r="G94" s="298">
        <v>1771.5499999999997</v>
      </c>
      <c r="H94" s="298">
        <v>1748.3</v>
      </c>
      <c r="I94" s="298">
        <v>1725.3999999999999</v>
      </c>
      <c r="J94" s="298">
        <v>1817.6999999999996</v>
      </c>
      <c r="K94" s="298">
        <v>1840.5999999999997</v>
      </c>
      <c r="L94" s="298">
        <v>1863.8499999999995</v>
      </c>
      <c r="M94" s="285">
        <v>1817.35</v>
      </c>
      <c r="N94" s="285">
        <v>1771.2</v>
      </c>
      <c r="O94" s="300">
        <v>1662050</v>
      </c>
      <c r="P94" s="301">
        <v>-4.5717484605336818E-2</v>
      </c>
    </row>
    <row r="95" spans="1:16" ht="15">
      <c r="A95" s="263">
        <v>85</v>
      </c>
      <c r="B95" s="362" t="s">
        <v>49</v>
      </c>
      <c r="C95" s="463" t="s">
        <v>126</v>
      </c>
      <c r="D95" s="464">
        <v>44315</v>
      </c>
      <c r="E95" s="297">
        <v>205.75</v>
      </c>
      <c r="F95" s="297">
        <v>206.06666666666669</v>
      </c>
      <c r="G95" s="298">
        <v>205.13333333333338</v>
      </c>
      <c r="H95" s="298">
        <v>204.51666666666668</v>
      </c>
      <c r="I95" s="298">
        <v>203.58333333333337</v>
      </c>
      <c r="J95" s="298">
        <v>206.68333333333339</v>
      </c>
      <c r="K95" s="298">
        <v>207.61666666666673</v>
      </c>
      <c r="L95" s="298">
        <v>208.23333333333341</v>
      </c>
      <c r="M95" s="285">
        <v>207</v>
      </c>
      <c r="N95" s="285">
        <v>205.45</v>
      </c>
      <c r="O95" s="300">
        <v>132697600</v>
      </c>
      <c r="P95" s="301">
        <v>-3.2635827093101921E-2</v>
      </c>
    </row>
    <row r="96" spans="1:16" ht="15">
      <c r="A96" s="263">
        <v>86</v>
      </c>
      <c r="B96" s="362" t="s">
        <v>111</v>
      </c>
      <c r="C96" s="463" t="s">
        <v>127</v>
      </c>
      <c r="D96" s="464">
        <v>44315</v>
      </c>
      <c r="E96" s="297">
        <v>444.7</v>
      </c>
      <c r="F96" s="297">
        <v>444.56666666666666</v>
      </c>
      <c r="G96" s="298">
        <v>435.63333333333333</v>
      </c>
      <c r="H96" s="298">
        <v>426.56666666666666</v>
      </c>
      <c r="I96" s="298">
        <v>417.63333333333333</v>
      </c>
      <c r="J96" s="298">
        <v>453.63333333333333</v>
      </c>
      <c r="K96" s="298">
        <v>462.56666666666661</v>
      </c>
      <c r="L96" s="298">
        <v>471.63333333333333</v>
      </c>
      <c r="M96" s="285">
        <v>453.5</v>
      </c>
      <c r="N96" s="285">
        <v>435.5</v>
      </c>
      <c r="O96" s="300">
        <v>33715000</v>
      </c>
      <c r="P96" s="301">
        <v>1.0490034467256106E-2</v>
      </c>
    </row>
    <row r="97" spans="1:16" ht="15">
      <c r="A97" s="263">
        <v>87</v>
      </c>
      <c r="B97" s="362" t="s">
        <v>111</v>
      </c>
      <c r="C97" s="463" t="s">
        <v>128</v>
      </c>
      <c r="D97" s="464">
        <v>44315</v>
      </c>
      <c r="E97" s="297">
        <v>663.55</v>
      </c>
      <c r="F97" s="297">
        <v>663.6</v>
      </c>
      <c r="G97" s="298">
        <v>650.1</v>
      </c>
      <c r="H97" s="298">
        <v>636.65</v>
      </c>
      <c r="I97" s="298">
        <v>623.15</v>
      </c>
      <c r="J97" s="298">
        <v>677.05000000000007</v>
      </c>
      <c r="K97" s="298">
        <v>690.55000000000007</v>
      </c>
      <c r="L97" s="298">
        <v>704.00000000000011</v>
      </c>
      <c r="M97" s="285">
        <v>677.1</v>
      </c>
      <c r="N97" s="285">
        <v>650.15</v>
      </c>
      <c r="O97" s="300">
        <v>37497600</v>
      </c>
      <c r="P97" s="301">
        <v>4.7749963825784976E-3</v>
      </c>
    </row>
    <row r="98" spans="1:16" ht="15">
      <c r="A98" s="263">
        <v>88</v>
      </c>
      <c r="B98" s="362" t="s">
        <v>39</v>
      </c>
      <c r="C98" s="463" t="s">
        <v>129</v>
      </c>
      <c r="D98" s="464">
        <v>44315</v>
      </c>
      <c r="E98" s="297">
        <v>2908.35</v>
      </c>
      <c r="F98" s="297">
        <v>2923.1166666666668</v>
      </c>
      <c r="G98" s="298">
        <v>2876.3333333333335</v>
      </c>
      <c r="H98" s="298">
        <v>2844.3166666666666</v>
      </c>
      <c r="I98" s="298">
        <v>2797.5333333333333</v>
      </c>
      <c r="J98" s="298">
        <v>2955.1333333333337</v>
      </c>
      <c r="K98" s="298">
        <v>3001.9166666666665</v>
      </c>
      <c r="L98" s="298">
        <v>3033.9333333333338</v>
      </c>
      <c r="M98" s="285">
        <v>2969.9</v>
      </c>
      <c r="N98" s="285">
        <v>2891.1</v>
      </c>
      <c r="O98" s="300">
        <v>1496250</v>
      </c>
      <c r="P98" s="301">
        <v>-1.0416666666666666E-2</v>
      </c>
    </row>
    <row r="99" spans="1:16" ht="15">
      <c r="A99" s="263">
        <v>89</v>
      </c>
      <c r="B99" s="362" t="s">
        <v>53</v>
      </c>
      <c r="C99" s="463" t="s">
        <v>131</v>
      </c>
      <c r="D99" s="464">
        <v>44315</v>
      </c>
      <c r="E99" s="297">
        <v>1810.25</v>
      </c>
      <c r="F99" s="297">
        <v>1795.6666666666667</v>
      </c>
      <c r="G99" s="298">
        <v>1767.4833333333336</v>
      </c>
      <c r="H99" s="298">
        <v>1724.7166666666669</v>
      </c>
      <c r="I99" s="298">
        <v>1696.5333333333338</v>
      </c>
      <c r="J99" s="298">
        <v>1838.4333333333334</v>
      </c>
      <c r="K99" s="298">
        <v>1866.6166666666663</v>
      </c>
      <c r="L99" s="298">
        <v>1909.3833333333332</v>
      </c>
      <c r="M99" s="285">
        <v>1823.85</v>
      </c>
      <c r="N99" s="285">
        <v>1752.9</v>
      </c>
      <c r="O99" s="300">
        <v>12876000</v>
      </c>
      <c r="P99" s="301">
        <v>2.4800229219063386E-2</v>
      </c>
    </row>
    <row r="100" spans="1:16" ht="15">
      <c r="A100" s="263">
        <v>90</v>
      </c>
      <c r="B100" s="362" t="s">
        <v>56</v>
      </c>
      <c r="C100" s="463" t="s">
        <v>132</v>
      </c>
      <c r="D100" s="464">
        <v>44315</v>
      </c>
      <c r="E100" s="297">
        <v>92.05</v>
      </c>
      <c r="F100" s="297">
        <v>91.2</v>
      </c>
      <c r="G100" s="298">
        <v>89.95</v>
      </c>
      <c r="H100" s="298">
        <v>87.85</v>
      </c>
      <c r="I100" s="298">
        <v>86.6</v>
      </c>
      <c r="J100" s="298">
        <v>93.300000000000011</v>
      </c>
      <c r="K100" s="298">
        <v>94.550000000000011</v>
      </c>
      <c r="L100" s="298">
        <v>96.65000000000002</v>
      </c>
      <c r="M100" s="285">
        <v>92.45</v>
      </c>
      <c r="N100" s="285">
        <v>89.1</v>
      </c>
      <c r="O100" s="300">
        <v>36151124</v>
      </c>
      <c r="P100" s="301">
        <v>-1.4789253142716292E-3</v>
      </c>
    </row>
    <row r="101" spans="1:16" ht="15">
      <c r="A101" s="263">
        <v>91</v>
      </c>
      <c r="B101" s="362" t="s">
        <v>39</v>
      </c>
      <c r="C101" s="463" t="s">
        <v>348</v>
      </c>
      <c r="D101" s="464">
        <v>44315</v>
      </c>
      <c r="E101" s="297">
        <v>2860.9</v>
      </c>
      <c r="F101" s="297">
        <v>2854.4499999999994</v>
      </c>
      <c r="G101" s="298">
        <v>2812.8999999999987</v>
      </c>
      <c r="H101" s="298">
        <v>2764.8999999999992</v>
      </c>
      <c r="I101" s="298">
        <v>2723.3499999999985</v>
      </c>
      <c r="J101" s="298">
        <v>2902.4499999999989</v>
      </c>
      <c r="K101" s="298">
        <v>2943.9999999999991</v>
      </c>
      <c r="L101" s="298">
        <v>2991.9999999999991</v>
      </c>
      <c r="M101" s="285">
        <v>2896</v>
      </c>
      <c r="N101" s="285">
        <v>2806.45</v>
      </c>
      <c r="O101" s="300">
        <v>484750</v>
      </c>
      <c r="P101" s="301">
        <v>-4.6237088047220855E-2</v>
      </c>
    </row>
    <row r="102" spans="1:16" ht="15">
      <c r="A102" s="263">
        <v>92</v>
      </c>
      <c r="B102" s="362" t="s">
        <v>56</v>
      </c>
      <c r="C102" s="463" t="s">
        <v>133</v>
      </c>
      <c r="D102" s="464">
        <v>44315</v>
      </c>
      <c r="E102" s="297">
        <v>414.65</v>
      </c>
      <c r="F102" s="297">
        <v>412.3</v>
      </c>
      <c r="G102" s="298">
        <v>405.85</v>
      </c>
      <c r="H102" s="298">
        <v>397.05</v>
      </c>
      <c r="I102" s="298">
        <v>390.6</v>
      </c>
      <c r="J102" s="298">
        <v>421.1</v>
      </c>
      <c r="K102" s="298">
        <v>427.54999999999995</v>
      </c>
      <c r="L102" s="298">
        <v>436.35</v>
      </c>
      <c r="M102" s="285">
        <v>418.75</v>
      </c>
      <c r="N102" s="285">
        <v>403.5</v>
      </c>
      <c r="O102" s="300">
        <v>6216000</v>
      </c>
      <c r="P102" s="301">
        <v>-9.9913119026933103E-2</v>
      </c>
    </row>
    <row r="103" spans="1:16" ht="15">
      <c r="A103" s="263">
        <v>93</v>
      </c>
      <c r="B103" s="362" t="s">
        <v>63</v>
      </c>
      <c r="C103" s="463" t="s">
        <v>134</v>
      </c>
      <c r="D103" s="464">
        <v>44315</v>
      </c>
      <c r="E103" s="297">
        <v>1378.85</v>
      </c>
      <c r="F103" s="297">
        <v>1382.6166666666668</v>
      </c>
      <c r="G103" s="298">
        <v>1367.1333333333337</v>
      </c>
      <c r="H103" s="298">
        <v>1355.416666666667</v>
      </c>
      <c r="I103" s="298">
        <v>1339.9333333333338</v>
      </c>
      <c r="J103" s="298">
        <v>1394.3333333333335</v>
      </c>
      <c r="K103" s="298">
        <v>1409.8166666666666</v>
      </c>
      <c r="L103" s="298">
        <v>1421.5333333333333</v>
      </c>
      <c r="M103" s="285">
        <v>1398.1</v>
      </c>
      <c r="N103" s="285">
        <v>1370.9</v>
      </c>
      <c r="O103" s="300">
        <v>15389300</v>
      </c>
      <c r="P103" s="301">
        <v>1.0098365560833303E-3</v>
      </c>
    </row>
    <row r="104" spans="1:16" ht="15">
      <c r="A104" s="263">
        <v>94</v>
      </c>
      <c r="B104" s="362" t="s">
        <v>106</v>
      </c>
      <c r="C104" s="463" t="s">
        <v>260</v>
      </c>
      <c r="D104" s="464">
        <v>44315</v>
      </c>
      <c r="E104" s="297">
        <v>3895.7</v>
      </c>
      <c r="F104" s="297">
        <v>3894.9666666666667</v>
      </c>
      <c r="G104" s="298">
        <v>3840.9333333333334</v>
      </c>
      <c r="H104" s="298">
        <v>3786.1666666666665</v>
      </c>
      <c r="I104" s="298">
        <v>3732.1333333333332</v>
      </c>
      <c r="J104" s="298">
        <v>3949.7333333333336</v>
      </c>
      <c r="K104" s="298">
        <v>4003.7666666666673</v>
      </c>
      <c r="L104" s="298">
        <v>4058.5333333333338</v>
      </c>
      <c r="M104" s="285">
        <v>3949</v>
      </c>
      <c r="N104" s="285">
        <v>3840.2</v>
      </c>
      <c r="O104" s="300">
        <v>471000</v>
      </c>
      <c r="P104" s="301">
        <v>7.5342465753424653E-2</v>
      </c>
    </row>
    <row r="105" spans="1:16" ht="15">
      <c r="A105" s="263">
        <v>95</v>
      </c>
      <c r="B105" s="362" t="s">
        <v>106</v>
      </c>
      <c r="C105" s="463" t="s">
        <v>259</v>
      </c>
      <c r="D105" s="464">
        <v>44315</v>
      </c>
      <c r="E105" s="297">
        <v>2631.1</v>
      </c>
      <c r="F105" s="297">
        <v>2637.0499999999997</v>
      </c>
      <c r="G105" s="298">
        <v>2606.5499999999993</v>
      </c>
      <c r="H105" s="298">
        <v>2581.9999999999995</v>
      </c>
      <c r="I105" s="298">
        <v>2551.4999999999991</v>
      </c>
      <c r="J105" s="298">
        <v>2661.5999999999995</v>
      </c>
      <c r="K105" s="298">
        <v>2692.1000000000004</v>
      </c>
      <c r="L105" s="298">
        <v>2716.6499999999996</v>
      </c>
      <c r="M105" s="285">
        <v>2667.55</v>
      </c>
      <c r="N105" s="285">
        <v>2612.5</v>
      </c>
      <c r="O105" s="300">
        <v>611200</v>
      </c>
      <c r="P105" s="301">
        <v>6.5179505054025796E-2</v>
      </c>
    </row>
    <row r="106" spans="1:16" ht="15">
      <c r="A106" s="263">
        <v>96</v>
      </c>
      <c r="B106" s="362" t="s">
        <v>51</v>
      </c>
      <c r="C106" s="463" t="s">
        <v>135</v>
      </c>
      <c r="D106" s="464">
        <v>44315</v>
      </c>
      <c r="E106" s="297">
        <v>1053.55</v>
      </c>
      <c r="F106" s="297">
        <v>1059.6499999999999</v>
      </c>
      <c r="G106" s="298">
        <v>1044.4499999999998</v>
      </c>
      <c r="H106" s="298">
        <v>1035.3499999999999</v>
      </c>
      <c r="I106" s="298">
        <v>1020.1499999999999</v>
      </c>
      <c r="J106" s="298">
        <v>1068.7499999999998</v>
      </c>
      <c r="K106" s="298">
        <v>1083.95</v>
      </c>
      <c r="L106" s="298">
        <v>1093.0499999999997</v>
      </c>
      <c r="M106" s="285">
        <v>1074.8499999999999</v>
      </c>
      <c r="N106" s="285">
        <v>1050.55</v>
      </c>
      <c r="O106" s="300">
        <v>9392500</v>
      </c>
      <c r="P106" s="301">
        <v>-1.5590200445434299E-2</v>
      </c>
    </row>
    <row r="107" spans="1:16" ht="15">
      <c r="A107" s="263">
        <v>97</v>
      </c>
      <c r="B107" s="362" t="s">
        <v>43</v>
      </c>
      <c r="C107" s="463" t="s">
        <v>136</v>
      </c>
      <c r="D107" s="464">
        <v>44315</v>
      </c>
      <c r="E107" s="297">
        <v>784.5</v>
      </c>
      <c r="F107" s="297">
        <v>787.85</v>
      </c>
      <c r="G107" s="298">
        <v>772.75</v>
      </c>
      <c r="H107" s="298">
        <v>761</v>
      </c>
      <c r="I107" s="298">
        <v>745.9</v>
      </c>
      <c r="J107" s="298">
        <v>799.6</v>
      </c>
      <c r="K107" s="298">
        <v>814.70000000000016</v>
      </c>
      <c r="L107" s="298">
        <v>826.45</v>
      </c>
      <c r="M107" s="285">
        <v>802.95</v>
      </c>
      <c r="N107" s="285">
        <v>776.1</v>
      </c>
      <c r="O107" s="300">
        <v>11978400</v>
      </c>
      <c r="P107" s="301">
        <v>4.3160204828090708E-2</v>
      </c>
    </row>
    <row r="108" spans="1:16" ht="15">
      <c r="A108" s="263">
        <v>98</v>
      </c>
      <c r="B108" s="362" t="s">
        <v>56</v>
      </c>
      <c r="C108" s="463" t="s">
        <v>137</v>
      </c>
      <c r="D108" s="464">
        <v>44315</v>
      </c>
      <c r="E108" s="297">
        <v>167.5</v>
      </c>
      <c r="F108" s="297">
        <v>167.11666666666667</v>
      </c>
      <c r="G108" s="298">
        <v>165.53333333333336</v>
      </c>
      <c r="H108" s="298">
        <v>163.56666666666669</v>
      </c>
      <c r="I108" s="298">
        <v>161.98333333333338</v>
      </c>
      <c r="J108" s="298">
        <v>169.08333333333334</v>
      </c>
      <c r="K108" s="298">
        <v>170.66666666666666</v>
      </c>
      <c r="L108" s="298">
        <v>172.63333333333333</v>
      </c>
      <c r="M108" s="285">
        <v>168.7</v>
      </c>
      <c r="N108" s="285">
        <v>165.15</v>
      </c>
      <c r="O108" s="300">
        <v>22448000</v>
      </c>
      <c r="P108" s="301">
        <v>4.6544933762978878E-3</v>
      </c>
    </row>
    <row r="109" spans="1:16" ht="15">
      <c r="A109" s="263">
        <v>99</v>
      </c>
      <c r="B109" s="362" t="s">
        <v>56</v>
      </c>
      <c r="C109" s="463" t="s">
        <v>138</v>
      </c>
      <c r="D109" s="464">
        <v>44315</v>
      </c>
      <c r="E109" s="297">
        <v>148.80000000000001</v>
      </c>
      <c r="F109" s="297">
        <v>148.61666666666667</v>
      </c>
      <c r="G109" s="298">
        <v>146.73333333333335</v>
      </c>
      <c r="H109" s="298">
        <v>144.66666666666669</v>
      </c>
      <c r="I109" s="298">
        <v>142.78333333333336</v>
      </c>
      <c r="J109" s="298">
        <v>150.68333333333334</v>
      </c>
      <c r="K109" s="298">
        <v>152.56666666666666</v>
      </c>
      <c r="L109" s="298">
        <v>154.63333333333333</v>
      </c>
      <c r="M109" s="285">
        <v>150.5</v>
      </c>
      <c r="N109" s="285">
        <v>146.55000000000001</v>
      </c>
      <c r="O109" s="300">
        <v>26922000</v>
      </c>
      <c r="P109" s="301">
        <v>-1.665570896340127E-2</v>
      </c>
    </row>
    <row r="110" spans="1:16" ht="15">
      <c r="A110" s="263">
        <v>100</v>
      </c>
      <c r="B110" s="362" t="s">
        <v>49</v>
      </c>
      <c r="C110" s="463" t="s">
        <v>139</v>
      </c>
      <c r="D110" s="464">
        <v>44315</v>
      </c>
      <c r="E110" s="297">
        <v>411.15</v>
      </c>
      <c r="F110" s="297">
        <v>411.68333333333334</v>
      </c>
      <c r="G110" s="298">
        <v>408.91666666666669</v>
      </c>
      <c r="H110" s="298">
        <v>406.68333333333334</v>
      </c>
      <c r="I110" s="298">
        <v>403.91666666666669</v>
      </c>
      <c r="J110" s="298">
        <v>413.91666666666669</v>
      </c>
      <c r="K110" s="298">
        <v>416.68333333333334</v>
      </c>
      <c r="L110" s="298">
        <v>418.91666666666669</v>
      </c>
      <c r="M110" s="285">
        <v>414.45</v>
      </c>
      <c r="N110" s="285">
        <v>409.45</v>
      </c>
      <c r="O110" s="300">
        <v>7704000</v>
      </c>
      <c r="P110" s="301">
        <v>-9.5140138853175623E-3</v>
      </c>
    </row>
    <row r="111" spans="1:16" ht="15">
      <c r="A111" s="263">
        <v>101</v>
      </c>
      <c r="B111" s="362" t="s">
        <v>43</v>
      </c>
      <c r="C111" s="463" t="s">
        <v>140</v>
      </c>
      <c r="D111" s="464">
        <v>44315</v>
      </c>
      <c r="E111" s="297">
        <v>6578.5</v>
      </c>
      <c r="F111" s="297">
        <v>6596.8499999999995</v>
      </c>
      <c r="G111" s="298">
        <v>6535.1999999999989</v>
      </c>
      <c r="H111" s="298">
        <v>6491.9</v>
      </c>
      <c r="I111" s="298">
        <v>6430.2499999999991</v>
      </c>
      <c r="J111" s="298">
        <v>6640.1499999999987</v>
      </c>
      <c r="K111" s="298">
        <v>6701.7999999999984</v>
      </c>
      <c r="L111" s="298">
        <v>6745.0999999999985</v>
      </c>
      <c r="M111" s="285">
        <v>6658.5</v>
      </c>
      <c r="N111" s="285">
        <v>6553.55</v>
      </c>
      <c r="O111" s="300">
        <v>2955700</v>
      </c>
      <c r="P111" s="301">
        <v>-2.0837474325846417E-2</v>
      </c>
    </row>
    <row r="112" spans="1:16" ht="15">
      <c r="A112" s="263">
        <v>102</v>
      </c>
      <c r="B112" s="362" t="s">
        <v>49</v>
      </c>
      <c r="C112" s="463" t="s">
        <v>141</v>
      </c>
      <c r="D112" s="464">
        <v>44315</v>
      </c>
      <c r="E112" s="297">
        <v>535.70000000000005</v>
      </c>
      <c r="F112" s="297">
        <v>531.53333333333342</v>
      </c>
      <c r="G112" s="298">
        <v>526.21666666666681</v>
      </c>
      <c r="H112" s="298">
        <v>516.73333333333335</v>
      </c>
      <c r="I112" s="298">
        <v>511.41666666666674</v>
      </c>
      <c r="J112" s="298">
        <v>541.01666666666688</v>
      </c>
      <c r="K112" s="298">
        <v>546.33333333333348</v>
      </c>
      <c r="L112" s="298">
        <v>555.81666666666695</v>
      </c>
      <c r="M112" s="285">
        <v>536.85</v>
      </c>
      <c r="N112" s="285">
        <v>522.04999999999995</v>
      </c>
      <c r="O112" s="300">
        <v>13941250</v>
      </c>
      <c r="P112" s="301">
        <v>-4.3742188894840203E-3</v>
      </c>
    </row>
    <row r="113" spans="1:16" ht="15">
      <c r="A113" s="263">
        <v>103</v>
      </c>
      <c r="B113" s="362" t="s">
        <v>56</v>
      </c>
      <c r="C113" s="463" t="s">
        <v>142</v>
      </c>
      <c r="D113" s="464">
        <v>44315</v>
      </c>
      <c r="E113" s="297">
        <v>918.7</v>
      </c>
      <c r="F113" s="297">
        <v>914.2166666666667</v>
      </c>
      <c r="G113" s="298">
        <v>896.43333333333339</v>
      </c>
      <c r="H113" s="298">
        <v>874.16666666666674</v>
      </c>
      <c r="I113" s="298">
        <v>856.38333333333344</v>
      </c>
      <c r="J113" s="298">
        <v>936.48333333333335</v>
      </c>
      <c r="K113" s="298">
        <v>954.26666666666665</v>
      </c>
      <c r="L113" s="298">
        <v>976.5333333333333</v>
      </c>
      <c r="M113" s="285">
        <v>932</v>
      </c>
      <c r="N113" s="285">
        <v>891.95</v>
      </c>
      <c r="O113" s="300">
        <v>2332200</v>
      </c>
      <c r="P113" s="301">
        <v>-8.291873963515755E-3</v>
      </c>
    </row>
    <row r="114" spans="1:16" ht="15">
      <c r="A114" s="263">
        <v>104</v>
      </c>
      <c r="B114" s="362" t="s">
        <v>72</v>
      </c>
      <c r="C114" s="463" t="s">
        <v>143</v>
      </c>
      <c r="D114" s="464">
        <v>44315</v>
      </c>
      <c r="E114" s="297">
        <v>1106.55</v>
      </c>
      <c r="F114" s="297">
        <v>1110.7333333333333</v>
      </c>
      <c r="G114" s="298">
        <v>1096.6166666666668</v>
      </c>
      <c r="H114" s="298">
        <v>1086.6833333333334</v>
      </c>
      <c r="I114" s="298">
        <v>1072.5666666666668</v>
      </c>
      <c r="J114" s="298">
        <v>1120.6666666666667</v>
      </c>
      <c r="K114" s="298">
        <v>1134.7833333333331</v>
      </c>
      <c r="L114" s="298">
        <v>1144.7166666666667</v>
      </c>
      <c r="M114" s="285">
        <v>1124.8499999999999</v>
      </c>
      <c r="N114" s="285">
        <v>1100.8</v>
      </c>
      <c r="O114" s="300">
        <v>1546200</v>
      </c>
      <c r="P114" s="301">
        <v>-2.3863636363636365E-2</v>
      </c>
    </row>
    <row r="115" spans="1:16" ht="15">
      <c r="A115" s="263">
        <v>105</v>
      </c>
      <c r="B115" s="362" t="s">
        <v>106</v>
      </c>
      <c r="C115" s="463" t="s">
        <v>144</v>
      </c>
      <c r="D115" s="464">
        <v>44315</v>
      </c>
      <c r="E115" s="297">
        <v>2126</v>
      </c>
      <c r="F115" s="297">
        <v>2109.6833333333334</v>
      </c>
      <c r="G115" s="298">
        <v>2089.3666666666668</v>
      </c>
      <c r="H115" s="298">
        <v>2052.7333333333336</v>
      </c>
      <c r="I115" s="298">
        <v>2032.416666666667</v>
      </c>
      <c r="J115" s="298">
        <v>2146.3166666666666</v>
      </c>
      <c r="K115" s="298">
        <v>2166.6333333333332</v>
      </c>
      <c r="L115" s="298">
        <v>2203.2666666666664</v>
      </c>
      <c r="M115" s="285">
        <v>2130</v>
      </c>
      <c r="N115" s="285">
        <v>2073.0500000000002</v>
      </c>
      <c r="O115" s="300">
        <v>2395200</v>
      </c>
      <c r="P115" s="301">
        <v>-1.7394158188382015E-2</v>
      </c>
    </row>
    <row r="116" spans="1:16" ht="15">
      <c r="A116" s="263">
        <v>106</v>
      </c>
      <c r="B116" s="362" t="s">
        <v>43</v>
      </c>
      <c r="C116" s="463" t="s">
        <v>145</v>
      </c>
      <c r="D116" s="464">
        <v>44315</v>
      </c>
      <c r="E116" s="297">
        <v>221.5</v>
      </c>
      <c r="F116" s="297">
        <v>221.56666666666669</v>
      </c>
      <c r="G116" s="298">
        <v>216.63333333333338</v>
      </c>
      <c r="H116" s="298">
        <v>211.76666666666668</v>
      </c>
      <c r="I116" s="298">
        <v>206.83333333333337</v>
      </c>
      <c r="J116" s="298">
        <v>226.43333333333339</v>
      </c>
      <c r="K116" s="298">
        <v>231.36666666666673</v>
      </c>
      <c r="L116" s="298">
        <v>236.23333333333341</v>
      </c>
      <c r="M116" s="285">
        <v>226.5</v>
      </c>
      <c r="N116" s="285">
        <v>216.7</v>
      </c>
      <c r="O116" s="300">
        <v>33425000</v>
      </c>
      <c r="P116" s="301">
        <v>8.2766439909297052E-2</v>
      </c>
    </row>
    <row r="117" spans="1:16" ht="15">
      <c r="A117" s="263">
        <v>107</v>
      </c>
      <c r="B117" s="362" t="s">
        <v>106</v>
      </c>
      <c r="C117" s="463" t="s">
        <v>262</v>
      </c>
      <c r="D117" s="464">
        <v>44315</v>
      </c>
      <c r="E117" s="297">
        <v>1746.9</v>
      </c>
      <c r="F117" s="297">
        <v>1736.6666666666667</v>
      </c>
      <c r="G117" s="298">
        <v>1716.2833333333335</v>
      </c>
      <c r="H117" s="298">
        <v>1685.6666666666667</v>
      </c>
      <c r="I117" s="298">
        <v>1665.2833333333335</v>
      </c>
      <c r="J117" s="298">
        <v>1767.2833333333335</v>
      </c>
      <c r="K117" s="298">
        <v>1787.6666666666667</v>
      </c>
      <c r="L117" s="298">
        <v>1818.2833333333335</v>
      </c>
      <c r="M117" s="285">
        <v>1757.05</v>
      </c>
      <c r="N117" s="285">
        <v>1706.05</v>
      </c>
      <c r="O117" s="300">
        <v>511550</v>
      </c>
      <c r="P117" s="301">
        <v>-7.0289427052569409E-2</v>
      </c>
    </row>
    <row r="118" spans="1:16" ht="15">
      <c r="A118" s="263">
        <v>108</v>
      </c>
      <c r="B118" s="362" t="s">
        <v>43</v>
      </c>
      <c r="C118" s="463" t="s">
        <v>146</v>
      </c>
      <c r="D118" s="464">
        <v>44315</v>
      </c>
      <c r="E118" s="297">
        <v>78187.149999999994</v>
      </c>
      <c r="F118" s="297">
        <v>78569.116666666654</v>
      </c>
      <c r="G118" s="298">
        <v>77658.233333333308</v>
      </c>
      <c r="H118" s="298">
        <v>77129.316666666651</v>
      </c>
      <c r="I118" s="298">
        <v>76218.433333333305</v>
      </c>
      <c r="J118" s="298">
        <v>79098.033333333311</v>
      </c>
      <c r="K118" s="298">
        <v>80008.916666666642</v>
      </c>
      <c r="L118" s="298">
        <v>80537.833333333314</v>
      </c>
      <c r="M118" s="285">
        <v>79480</v>
      </c>
      <c r="N118" s="285">
        <v>78040.2</v>
      </c>
      <c r="O118" s="300">
        <v>46800</v>
      </c>
      <c r="P118" s="301">
        <v>3.6774479397430219E-2</v>
      </c>
    </row>
    <row r="119" spans="1:16" ht="15">
      <c r="A119" s="263">
        <v>109</v>
      </c>
      <c r="B119" s="362" t="s">
        <v>56</v>
      </c>
      <c r="C119" s="463" t="s">
        <v>147</v>
      </c>
      <c r="D119" s="464">
        <v>44315</v>
      </c>
      <c r="E119" s="297">
        <v>1181.25</v>
      </c>
      <c r="F119" s="297">
        <v>1182.1833333333334</v>
      </c>
      <c r="G119" s="298">
        <v>1175.0166666666669</v>
      </c>
      <c r="H119" s="298">
        <v>1168.7833333333335</v>
      </c>
      <c r="I119" s="298">
        <v>1161.616666666667</v>
      </c>
      <c r="J119" s="298">
        <v>1188.4166666666667</v>
      </c>
      <c r="K119" s="298">
        <v>1195.5833333333333</v>
      </c>
      <c r="L119" s="298">
        <v>1201.8166666666666</v>
      </c>
      <c r="M119" s="285">
        <v>1189.3499999999999</v>
      </c>
      <c r="N119" s="285">
        <v>1175.95</v>
      </c>
      <c r="O119" s="300">
        <v>3080250</v>
      </c>
      <c r="P119" s="301">
        <v>-7.7286003145360591E-2</v>
      </c>
    </row>
    <row r="120" spans="1:16" ht="15">
      <c r="A120" s="263">
        <v>110</v>
      </c>
      <c r="B120" s="362" t="s">
        <v>39</v>
      </c>
      <c r="C120" s="463" t="s">
        <v>790</v>
      </c>
      <c r="D120" s="464">
        <v>44315</v>
      </c>
      <c r="E120" s="297">
        <v>341.9</v>
      </c>
      <c r="F120" s="297">
        <v>342.75</v>
      </c>
      <c r="G120" s="298">
        <v>334.4</v>
      </c>
      <c r="H120" s="298">
        <v>326.89999999999998</v>
      </c>
      <c r="I120" s="298">
        <v>318.54999999999995</v>
      </c>
      <c r="J120" s="298">
        <v>350.25</v>
      </c>
      <c r="K120" s="298">
        <v>358.6</v>
      </c>
      <c r="L120" s="298">
        <v>366.1</v>
      </c>
      <c r="M120" s="285">
        <v>351.1</v>
      </c>
      <c r="N120" s="285">
        <v>335.25</v>
      </c>
      <c r="O120" s="300">
        <v>2219200</v>
      </c>
      <c r="P120" s="301">
        <v>-0.15939393939393939</v>
      </c>
    </row>
    <row r="121" spans="1:16" ht="15">
      <c r="A121" s="263">
        <v>111</v>
      </c>
      <c r="B121" s="362" t="s">
        <v>111</v>
      </c>
      <c r="C121" s="463" t="s">
        <v>148</v>
      </c>
      <c r="D121" s="464">
        <v>44315</v>
      </c>
      <c r="E121" s="297">
        <v>61.05</v>
      </c>
      <c r="F121" s="297">
        <v>60.93333333333333</v>
      </c>
      <c r="G121" s="298">
        <v>59.966666666666661</v>
      </c>
      <c r="H121" s="298">
        <v>58.883333333333333</v>
      </c>
      <c r="I121" s="298">
        <v>57.916666666666664</v>
      </c>
      <c r="J121" s="298">
        <v>62.016666666666659</v>
      </c>
      <c r="K121" s="298">
        <v>62.983333333333327</v>
      </c>
      <c r="L121" s="298">
        <v>64.066666666666663</v>
      </c>
      <c r="M121" s="285">
        <v>61.9</v>
      </c>
      <c r="N121" s="285">
        <v>59.85</v>
      </c>
      <c r="O121" s="300">
        <v>92803000</v>
      </c>
      <c r="P121" s="301">
        <v>-5.7818432861580948E-2</v>
      </c>
    </row>
    <row r="122" spans="1:16" ht="15">
      <c r="A122" s="263">
        <v>112</v>
      </c>
      <c r="B122" s="362" t="s">
        <v>39</v>
      </c>
      <c r="C122" s="463" t="s">
        <v>256</v>
      </c>
      <c r="D122" s="464">
        <v>44315</v>
      </c>
      <c r="E122" s="297">
        <v>5014.1499999999996</v>
      </c>
      <c r="F122" s="297">
        <v>5024.6666666666661</v>
      </c>
      <c r="G122" s="298">
        <v>4954.3833333333323</v>
      </c>
      <c r="H122" s="298">
        <v>4894.6166666666659</v>
      </c>
      <c r="I122" s="298">
        <v>4824.3333333333321</v>
      </c>
      <c r="J122" s="298">
        <v>5084.4333333333325</v>
      </c>
      <c r="K122" s="298">
        <v>5154.7166666666653</v>
      </c>
      <c r="L122" s="298">
        <v>5214.4833333333327</v>
      </c>
      <c r="M122" s="285">
        <v>5094.95</v>
      </c>
      <c r="N122" s="285">
        <v>4964.8999999999996</v>
      </c>
      <c r="O122" s="300">
        <v>1550500</v>
      </c>
      <c r="P122" s="301">
        <v>7.767158992180713E-2</v>
      </c>
    </row>
    <row r="123" spans="1:16" ht="15">
      <c r="A123" s="263">
        <v>113</v>
      </c>
      <c r="B123" s="362" t="s">
        <v>841</v>
      </c>
      <c r="C123" s="463" t="s">
        <v>450</v>
      </c>
      <c r="D123" s="464">
        <v>44315</v>
      </c>
      <c r="E123" s="297">
        <v>3352.5</v>
      </c>
      <c r="F123" s="297">
        <v>3414.4500000000003</v>
      </c>
      <c r="G123" s="298">
        <v>3270.9000000000005</v>
      </c>
      <c r="H123" s="298">
        <v>3189.3</v>
      </c>
      <c r="I123" s="298">
        <v>3045.7500000000005</v>
      </c>
      <c r="J123" s="298">
        <v>3496.0500000000006</v>
      </c>
      <c r="K123" s="298">
        <v>3639.6000000000008</v>
      </c>
      <c r="L123" s="298">
        <v>3721.2000000000007</v>
      </c>
      <c r="M123" s="285">
        <v>3558</v>
      </c>
      <c r="N123" s="285">
        <v>3332.85</v>
      </c>
      <c r="O123" s="300">
        <v>448650</v>
      </c>
      <c r="P123" s="301">
        <v>6.6310160427807491E-2</v>
      </c>
    </row>
    <row r="124" spans="1:16" ht="15">
      <c r="A124" s="263">
        <v>114</v>
      </c>
      <c r="B124" s="362" t="s">
        <v>49</v>
      </c>
      <c r="C124" s="463" t="s">
        <v>151</v>
      </c>
      <c r="D124" s="464">
        <v>44315</v>
      </c>
      <c r="E124" s="297">
        <v>16581.7</v>
      </c>
      <c r="F124" s="297">
        <v>16638.616666666669</v>
      </c>
      <c r="G124" s="298">
        <v>16501.283333333336</v>
      </c>
      <c r="H124" s="298">
        <v>16420.866666666669</v>
      </c>
      <c r="I124" s="298">
        <v>16283.533333333336</v>
      </c>
      <c r="J124" s="298">
        <v>16719.033333333336</v>
      </c>
      <c r="K124" s="298">
        <v>16856.366666666665</v>
      </c>
      <c r="L124" s="298">
        <v>16936.783333333336</v>
      </c>
      <c r="M124" s="285">
        <v>16775.95</v>
      </c>
      <c r="N124" s="285">
        <v>16558.2</v>
      </c>
      <c r="O124" s="300">
        <v>350650</v>
      </c>
      <c r="P124" s="301">
        <v>8.1085247417912745E-2</v>
      </c>
    </row>
    <row r="125" spans="1:16" ht="15">
      <c r="A125" s="263">
        <v>115</v>
      </c>
      <c r="B125" s="362" t="s">
        <v>111</v>
      </c>
      <c r="C125" s="463" t="s">
        <v>152</v>
      </c>
      <c r="D125" s="464">
        <v>44315</v>
      </c>
      <c r="E125" s="297">
        <v>148</v>
      </c>
      <c r="F125" s="297">
        <v>147.41666666666666</v>
      </c>
      <c r="G125" s="298">
        <v>145.98333333333332</v>
      </c>
      <c r="H125" s="298">
        <v>143.96666666666667</v>
      </c>
      <c r="I125" s="298">
        <v>142.53333333333333</v>
      </c>
      <c r="J125" s="298">
        <v>149.43333333333331</v>
      </c>
      <c r="K125" s="298">
        <v>150.86666666666665</v>
      </c>
      <c r="L125" s="298">
        <v>152.8833333333333</v>
      </c>
      <c r="M125" s="285">
        <v>148.85</v>
      </c>
      <c r="N125" s="285">
        <v>145.4</v>
      </c>
      <c r="O125" s="300">
        <v>54169500</v>
      </c>
      <c r="P125" s="301">
        <v>-1.2096774193548387E-2</v>
      </c>
    </row>
    <row r="126" spans="1:16" ht="15">
      <c r="A126" s="263">
        <v>116</v>
      </c>
      <c r="B126" s="362" t="s">
        <v>42</v>
      </c>
      <c r="C126" s="463" t="s">
        <v>153</v>
      </c>
      <c r="D126" s="464">
        <v>44315</v>
      </c>
      <c r="E126" s="297">
        <v>103.5</v>
      </c>
      <c r="F126" s="297">
        <v>103.01666666666667</v>
      </c>
      <c r="G126" s="298">
        <v>102.28333333333333</v>
      </c>
      <c r="H126" s="298">
        <v>101.06666666666666</v>
      </c>
      <c r="I126" s="298">
        <v>100.33333333333333</v>
      </c>
      <c r="J126" s="298">
        <v>104.23333333333333</v>
      </c>
      <c r="K126" s="298">
        <v>104.96666666666665</v>
      </c>
      <c r="L126" s="298">
        <v>106.18333333333334</v>
      </c>
      <c r="M126" s="285">
        <v>103.75</v>
      </c>
      <c r="N126" s="285">
        <v>101.8</v>
      </c>
      <c r="O126" s="300">
        <v>78175500</v>
      </c>
      <c r="P126" s="301">
        <v>-2.0287163368812058E-2</v>
      </c>
    </row>
    <row r="127" spans="1:16" ht="15">
      <c r="A127" s="263">
        <v>117</v>
      </c>
      <c r="B127" s="362" t="s">
        <v>72</v>
      </c>
      <c r="C127" s="463" t="s">
        <v>155</v>
      </c>
      <c r="D127" s="464">
        <v>44315</v>
      </c>
      <c r="E127" s="297">
        <v>103.95</v>
      </c>
      <c r="F127" s="297">
        <v>103.91666666666667</v>
      </c>
      <c r="G127" s="298">
        <v>103.23333333333335</v>
      </c>
      <c r="H127" s="298">
        <v>102.51666666666668</v>
      </c>
      <c r="I127" s="298">
        <v>101.83333333333336</v>
      </c>
      <c r="J127" s="298">
        <v>104.63333333333334</v>
      </c>
      <c r="K127" s="298">
        <v>105.31666666666665</v>
      </c>
      <c r="L127" s="298">
        <v>106.03333333333333</v>
      </c>
      <c r="M127" s="285">
        <v>104.6</v>
      </c>
      <c r="N127" s="285">
        <v>103.2</v>
      </c>
      <c r="O127" s="300">
        <v>44583000</v>
      </c>
      <c r="P127" s="301">
        <v>-2.65635507733692E-2</v>
      </c>
    </row>
    <row r="128" spans="1:16" ht="15">
      <c r="A128" s="263">
        <v>118</v>
      </c>
      <c r="B128" s="362" t="s">
        <v>78</v>
      </c>
      <c r="C128" s="463" t="s">
        <v>156</v>
      </c>
      <c r="D128" s="464">
        <v>44315</v>
      </c>
      <c r="E128" s="297">
        <v>30084.55</v>
      </c>
      <c r="F128" s="297">
        <v>30371.416666666668</v>
      </c>
      <c r="G128" s="298">
        <v>29679.933333333334</v>
      </c>
      <c r="H128" s="298">
        <v>29275.316666666666</v>
      </c>
      <c r="I128" s="298">
        <v>28583.833333333332</v>
      </c>
      <c r="J128" s="298">
        <v>30776.033333333336</v>
      </c>
      <c r="K128" s="298">
        <v>31467.516666666666</v>
      </c>
      <c r="L128" s="298">
        <v>31872.133333333339</v>
      </c>
      <c r="M128" s="285">
        <v>31062.9</v>
      </c>
      <c r="N128" s="285">
        <v>29966.799999999999</v>
      </c>
      <c r="O128" s="300">
        <v>74100</v>
      </c>
      <c r="P128" s="301">
        <v>3.1315240083507306E-2</v>
      </c>
    </row>
    <row r="129" spans="1:16" ht="15">
      <c r="A129" s="263">
        <v>119</v>
      </c>
      <c r="B129" s="382" t="s">
        <v>51</v>
      </c>
      <c r="C129" s="463" t="s">
        <v>157</v>
      </c>
      <c r="D129" s="464">
        <v>44315</v>
      </c>
      <c r="E129" s="297">
        <v>1706.65</v>
      </c>
      <c r="F129" s="297">
        <v>1701.05</v>
      </c>
      <c r="G129" s="298">
        <v>1670.85</v>
      </c>
      <c r="H129" s="298">
        <v>1635.05</v>
      </c>
      <c r="I129" s="298">
        <v>1604.85</v>
      </c>
      <c r="J129" s="298">
        <v>1736.85</v>
      </c>
      <c r="K129" s="298">
        <v>1767.0500000000002</v>
      </c>
      <c r="L129" s="298">
        <v>1802.85</v>
      </c>
      <c r="M129" s="285">
        <v>1731.25</v>
      </c>
      <c r="N129" s="285">
        <v>1665.25</v>
      </c>
      <c r="O129" s="300">
        <v>3726250</v>
      </c>
      <c r="P129" s="301">
        <v>-4.3754410726887794E-2</v>
      </c>
    </row>
    <row r="130" spans="1:16" ht="15">
      <c r="A130" s="263">
        <v>120</v>
      </c>
      <c r="B130" s="362" t="s">
        <v>72</v>
      </c>
      <c r="C130" s="463" t="s">
        <v>158</v>
      </c>
      <c r="D130" s="464">
        <v>44315</v>
      </c>
      <c r="E130" s="297">
        <v>237.55</v>
      </c>
      <c r="F130" s="297">
        <v>238.1</v>
      </c>
      <c r="G130" s="298">
        <v>235.7</v>
      </c>
      <c r="H130" s="298">
        <v>233.85</v>
      </c>
      <c r="I130" s="298">
        <v>231.45</v>
      </c>
      <c r="J130" s="298">
        <v>239.95</v>
      </c>
      <c r="K130" s="298">
        <v>242.35000000000002</v>
      </c>
      <c r="L130" s="298">
        <v>244.2</v>
      </c>
      <c r="M130" s="285">
        <v>240.5</v>
      </c>
      <c r="N130" s="285">
        <v>236.25</v>
      </c>
      <c r="O130" s="300">
        <v>18147000</v>
      </c>
      <c r="P130" s="301">
        <v>6.1543579507651368E-3</v>
      </c>
    </row>
    <row r="131" spans="1:16" ht="15">
      <c r="A131" s="263">
        <v>121</v>
      </c>
      <c r="B131" s="362" t="s">
        <v>56</v>
      </c>
      <c r="C131" s="463" t="s">
        <v>159</v>
      </c>
      <c r="D131" s="464">
        <v>44315</v>
      </c>
      <c r="E131" s="297">
        <v>108.2</v>
      </c>
      <c r="F131" s="297">
        <v>108.56666666666666</v>
      </c>
      <c r="G131" s="298">
        <v>107.58333333333333</v>
      </c>
      <c r="H131" s="298">
        <v>106.96666666666667</v>
      </c>
      <c r="I131" s="298">
        <v>105.98333333333333</v>
      </c>
      <c r="J131" s="298">
        <v>109.18333333333332</v>
      </c>
      <c r="K131" s="298">
        <v>110.16666666666667</v>
      </c>
      <c r="L131" s="298">
        <v>110.78333333333332</v>
      </c>
      <c r="M131" s="285">
        <v>109.55</v>
      </c>
      <c r="N131" s="285">
        <v>107.95</v>
      </c>
      <c r="O131" s="300">
        <v>38539200</v>
      </c>
      <c r="P131" s="301">
        <v>2.9041626331074541E-3</v>
      </c>
    </row>
    <row r="132" spans="1:16" ht="15">
      <c r="A132" s="263">
        <v>122</v>
      </c>
      <c r="B132" s="362" t="s">
        <v>51</v>
      </c>
      <c r="C132" s="463" t="s">
        <v>269</v>
      </c>
      <c r="D132" s="464">
        <v>44315</v>
      </c>
      <c r="E132" s="297">
        <v>5147.8999999999996</v>
      </c>
      <c r="F132" s="297">
        <v>5164.7</v>
      </c>
      <c r="G132" s="298">
        <v>5120.8499999999995</v>
      </c>
      <c r="H132" s="298">
        <v>5093.7999999999993</v>
      </c>
      <c r="I132" s="298">
        <v>5049.9499999999989</v>
      </c>
      <c r="J132" s="298">
        <v>5191.75</v>
      </c>
      <c r="K132" s="298">
        <v>5235.6000000000004</v>
      </c>
      <c r="L132" s="298">
        <v>5262.6500000000005</v>
      </c>
      <c r="M132" s="285">
        <v>5208.55</v>
      </c>
      <c r="N132" s="285">
        <v>5137.6499999999996</v>
      </c>
      <c r="O132" s="300">
        <v>281875</v>
      </c>
      <c r="P132" s="301">
        <v>-5.2933392148213501E-3</v>
      </c>
    </row>
    <row r="133" spans="1:16" ht="15">
      <c r="A133" s="263">
        <v>123</v>
      </c>
      <c r="B133" s="362" t="s">
        <v>49</v>
      </c>
      <c r="C133" s="463" t="s">
        <v>160</v>
      </c>
      <c r="D133" s="464">
        <v>44315</v>
      </c>
      <c r="E133" s="297">
        <v>1879</v>
      </c>
      <c r="F133" s="297">
        <v>1866.3833333333332</v>
      </c>
      <c r="G133" s="298">
        <v>1844.6666666666665</v>
      </c>
      <c r="H133" s="298">
        <v>1810.3333333333333</v>
      </c>
      <c r="I133" s="298">
        <v>1788.6166666666666</v>
      </c>
      <c r="J133" s="298">
        <v>1900.7166666666665</v>
      </c>
      <c r="K133" s="298">
        <v>1922.4333333333332</v>
      </c>
      <c r="L133" s="298">
        <v>1956.7666666666664</v>
      </c>
      <c r="M133" s="285">
        <v>1888.1</v>
      </c>
      <c r="N133" s="285">
        <v>1832.05</v>
      </c>
      <c r="O133" s="300">
        <v>2009500</v>
      </c>
      <c r="P133" s="301">
        <v>7.2681704260651632E-3</v>
      </c>
    </row>
    <row r="134" spans="1:16" ht="15">
      <c r="A134" s="263">
        <v>124</v>
      </c>
      <c r="B134" s="362" t="s">
        <v>841</v>
      </c>
      <c r="C134" s="463" t="s">
        <v>267</v>
      </c>
      <c r="D134" s="464">
        <v>44315</v>
      </c>
      <c r="E134" s="297">
        <v>2562.15</v>
      </c>
      <c r="F134" s="297">
        <v>2577.2333333333336</v>
      </c>
      <c r="G134" s="298">
        <v>2527.666666666667</v>
      </c>
      <c r="H134" s="298">
        <v>2493.1833333333334</v>
      </c>
      <c r="I134" s="298">
        <v>2443.6166666666668</v>
      </c>
      <c r="J134" s="298">
        <v>2611.7166666666672</v>
      </c>
      <c r="K134" s="298">
        <v>2661.2833333333338</v>
      </c>
      <c r="L134" s="298">
        <v>2695.7666666666673</v>
      </c>
      <c r="M134" s="285">
        <v>2626.8</v>
      </c>
      <c r="N134" s="285">
        <v>2542.75</v>
      </c>
      <c r="O134" s="300">
        <v>458500</v>
      </c>
      <c r="P134" s="301">
        <v>-5.9004617752693687E-2</v>
      </c>
    </row>
    <row r="135" spans="1:16" ht="15">
      <c r="A135" s="263">
        <v>125</v>
      </c>
      <c r="B135" s="362" t="s">
        <v>53</v>
      </c>
      <c r="C135" s="463" t="s">
        <v>161</v>
      </c>
      <c r="D135" s="464">
        <v>44315</v>
      </c>
      <c r="E135" s="297">
        <v>35.65</v>
      </c>
      <c r="F135" s="297">
        <v>35.499999999999993</v>
      </c>
      <c r="G135" s="298">
        <v>35.199999999999989</v>
      </c>
      <c r="H135" s="298">
        <v>34.749999999999993</v>
      </c>
      <c r="I135" s="298">
        <v>34.449999999999989</v>
      </c>
      <c r="J135" s="298">
        <v>35.949999999999989</v>
      </c>
      <c r="K135" s="298">
        <v>36.249999999999986</v>
      </c>
      <c r="L135" s="298">
        <v>36.699999999999989</v>
      </c>
      <c r="M135" s="285">
        <v>35.799999999999997</v>
      </c>
      <c r="N135" s="285">
        <v>35.049999999999997</v>
      </c>
      <c r="O135" s="300">
        <v>221744000</v>
      </c>
      <c r="P135" s="301">
        <v>-2.0634584128330153E-2</v>
      </c>
    </row>
    <row r="136" spans="1:16" ht="15">
      <c r="A136" s="263">
        <v>126</v>
      </c>
      <c r="B136" s="362" t="s">
        <v>42</v>
      </c>
      <c r="C136" s="463" t="s">
        <v>162</v>
      </c>
      <c r="D136" s="464">
        <v>44315</v>
      </c>
      <c r="E136" s="297">
        <v>220.65</v>
      </c>
      <c r="F136" s="297">
        <v>219.4666666666667</v>
      </c>
      <c r="G136" s="298">
        <v>217.38333333333338</v>
      </c>
      <c r="H136" s="298">
        <v>214.11666666666667</v>
      </c>
      <c r="I136" s="298">
        <v>212.03333333333336</v>
      </c>
      <c r="J136" s="298">
        <v>222.73333333333341</v>
      </c>
      <c r="K136" s="298">
        <v>224.81666666666672</v>
      </c>
      <c r="L136" s="298">
        <v>228.08333333333343</v>
      </c>
      <c r="M136" s="285">
        <v>221.55</v>
      </c>
      <c r="N136" s="285">
        <v>216.2</v>
      </c>
      <c r="O136" s="300">
        <v>26420000</v>
      </c>
      <c r="P136" s="301">
        <v>6.877022653721683E-2</v>
      </c>
    </row>
    <row r="137" spans="1:16" ht="15">
      <c r="A137" s="263">
        <v>127</v>
      </c>
      <c r="B137" s="362" t="s">
        <v>88</v>
      </c>
      <c r="C137" s="463" t="s">
        <v>163</v>
      </c>
      <c r="D137" s="464">
        <v>44315</v>
      </c>
      <c r="E137" s="297">
        <v>1204.25</v>
      </c>
      <c r="F137" s="297">
        <v>1197.8500000000001</v>
      </c>
      <c r="G137" s="298">
        <v>1185.7000000000003</v>
      </c>
      <c r="H137" s="298">
        <v>1167.1500000000001</v>
      </c>
      <c r="I137" s="298">
        <v>1155.0000000000002</v>
      </c>
      <c r="J137" s="298">
        <v>1216.4000000000003</v>
      </c>
      <c r="K137" s="298">
        <v>1228.5500000000004</v>
      </c>
      <c r="L137" s="298">
        <v>1247.1000000000004</v>
      </c>
      <c r="M137" s="285">
        <v>1210</v>
      </c>
      <c r="N137" s="285">
        <v>1179.3</v>
      </c>
      <c r="O137" s="300">
        <v>2931214</v>
      </c>
      <c r="P137" s="301">
        <v>-7.3220949684725256E-2</v>
      </c>
    </row>
    <row r="138" spans="1:16" ht="15">
      <c r="A138" s="263">
        <v>128</v>
      </c>
      <c r="B138" s="362" t="s">
        <v>37</v>
      </c>
      <c r="C138" s="463" t="s">
        <v>164</v>
      </c>
      <c r="D138" s="464">
        <v>44315</v>
      </c>
      <c r="E138" s="297">
        <v>978.3</v>
      </c>
      <c r="F138" s="297">
        <v>973.35</v>
      </c>
      <c r="G138" s="298">
        <v>963.95</v>
      </c>
      <c r="H138" s="298">
        <v>949.6</v>
      </c>
      <c r="I138" s="298">
        <v>940.2</v>
      </c>
      <c r="J138" s="298">
        <v>987.7</v>
      </c>
      <c r="K138" s="298">
        <v>997.09999999999991</v>
      </c>
      <c r="L138" s="298">
        <v>1011.45</v>
      </c>
      <c r="M138" s="285">
        <v>982.75</v>
      </c>
      <c r="N138" s="285">
        <v>959</v>
      </c>
      <c r="O138" s="300">
        <v>1826650</v>
      </c>
      <c r="P138" s="301">
        <v>-2.760180995475113E-2</v>
      </c>
    </row>
    <row r="139" spans="1:16" ht="15">
      <c r="A139" s="263">
        <v>129</v>
      </c>
      <c r="B139" s="362" t="s">
        <v>53</v>
      </c>
      <c r="C139" s="463" t="s">
        <v>165</v>
      </c>
      <c r="D139" s="464">
        <v>44315</v>
      </c>
      <c r="E139" s="297">
        <v>193.6</v>
      </c>
      <c r="F139" s="297">
        <v>191.75</v>
      </c>
      <c r="G139" s="298">
        <v>188.65</v>
      </c>
      <c r="H139" s="298">
        <v>183.70000000000002</v>
      </c>
      <c r="I139" s="298">
        <v>180.60000000000002</v>
      </c>
      <c r="J139" s="298">
        <v>196.7</v>
      </c>
      <c r="K139" s="298">
        <v>199.8</v>
      </c>
      <c r="L139" s="298">
        <v>204.74999999999997</v>
      </c>
      <c r="M139" s="285">
        <v>194.85</v>
      </c>
      <c r="N139" s="285">
        <v>186.8</v>
      </c>
      <c r="O139" s="300">
        <v>25024100</v>
      </c>
      <c r="P139" s="301">
        <v>-7.2449747393313987E-2</v>
      </c>
    </row>
    <row r="140" spans="1:16" ht="15">
      <c r="A140" s="263">
        <v>130</v>
      </c>
      <c r="B140" s="362" t="s">
        <v>42</v>
      </c>
      <c r="C140" s="463" t="s">
        <v>166</v>
      </c>
      <c r="D140" s="464">
        <v>44315</v>
      </c>
      <c r="E140" s="297">
        <v>128.80000000000001</v>
      </c>
      <c r="F140" s="297">
        <v>128.83333333333334</v>
      </c>
      <c r="G140" s="298">
        <v>127.81666666666669</v>
      </c>
      <c r="H140" s="298">
        <v>126.83333333333334</v>
      </c>
      <c r="I140" s="298">
        <v>125.81666666666669</v>
      </c>
      <c r="J140" s="298">
        <v>129.81666666666669</v>
      </c>
      <c r="K140" s="298">
        <v>130.83333333333334</v>
      </c>
      <c r="L140" s="298">
        <v>131.81666666666669</v>
      </c>
      <c r="M140" s="285">
        <v>129.85</v>
      </c>
      <c r="N140" s="285">
        <v>127.85</v>
      </c>
      <c r="O140" s="300">
        <v>21618000</v>
      </c>
      <c r="P140" s="301">
        <v>2.8546959748786755E-2</v>
      </c>
    </row>
    <row r="141" spans="1:16" ht="15">
      <c r="A141" s="263">
        <v>131</v>
      </c>
      <c r="B141" s="362" t="s">
        <v>72</v>
      </c>
      <c r="C141" s="463" t="s">
        <v>167</v>
      </c>
      <c r="D141" s="464">
        <v>44315</v>
      </c>
      <c r="E141" s="297">
        <v>1995.85</v>
      </c>
      <c r="F141" s="297">
        <v>1993.7833333333335</v>
      </c>
      <c r="G141" s="298">
        <v>1980.9666666666672</v>
      </c>
      <c r="H141" s="298">
        <v>1966.0833333333337</v>
      </c>
      <c r="I141" s="298">
        <v>1953.2666666666673</v>
      </c>
      <c r="J141" s="298">
        <v>2008.666666666667</v>
      </c>
      <c r="K141" s="298">
        <v>2021.4833333333331</v>
      </c>
      <c r="L141" s="298">
        <v>2036.3666666666668</v>
      </c>
      <c r="M141" s="285">
        <v>2006.6</v>
      </c>
      <c r="N141" s="285">
        <v>1978.9</v>
      </c>
      <c r="O141" s="300">
        <v>29121750</v>
      </c>
      <c r="P141" s="301">
        <v>1.1470399249778581E-2</v>
      </c>
    </row>
    <row r="142" spans="1:16" ht="15">
      <c r="A142" s="263">
        <v>132</v>
      </c>
      <c r="B142" s="362" t="s">
        <v>111</v>
      </c>
      <c r="C142" s="463" t="s">
        <v>168</v>
      </c>
      <c r="D142" s="464">
        <v>44315</v>
      </c>
      <c r="E142" s="297">
        <v>103.15</v>
      </c>
      <c r="F142" s="297">
        <v>101.98333333333333</v>
      </c>
      <c r="G142" s="298">
        <v>100.21666666666667</v>
      </c>
      <c r="H142" s="298">
        <v>97.283333333333331</v>
      </c>
      <c r="I142" s="298">
        <v>95.516666666666666</v>
      </c>
      <c r="J142" s="298">
        <v>104.91666666666667</v>
      </c>
      <c r="K142" s="298">
        <v>106.68333333333335</v>
      </c>
      <c r="L142" s="298">
        <v>109.61666666666667</v>
      </c>
      <c r="M142" s="285">
        <v>103.75</v>
      </c>
      <c r="N142" s="285">
        <v>99.05</v>
      </c>
      <c r="O142" s="300">
        <v>150575000</v>
      </c>
      <c r="P142" s="301">
        <v>-5.1466187911430282E-2</v>
      </c>
    </row>
    <row r="143" spans="1:16" ht="15">
      <c r="A143" s="263">
        <v>133</v>
      </c>
      <c r="B143" s="362" t="s">
        <v>56</v>
      </c>
      <c r="C143" s="463" t="s">
        <v>274</v>
      </c>
      <c r="D143" s="464">
        <v>44315</v>
      </c>
      <c r="E143" s="297">
        <v>929.9</v>
      </c>
      <c r="F143" s="297">
        <v>926.26666666666677</v>
      </c>
      <c r="G143" s="298">
        <v>919.93333333333351</v>
      </c>
      <c r="H143" s="298">
        <v>909.9666666666667</v>
      </c>
      <c r="I143" s="298">
        <v>903.63333333333344</v>
      </c>
      <c r="J143" s="298">
        <v>936.23333333333358</v>
      </c>
      <c r="K143" s="298">
        <v>942.56666666666683</v>
      </c>
      <c r="L143" s="298">
        <v>952.53333333333364</v>
      </c>
      <c r="M143" s="285">
        <v>932.6</v>
      </c>
      <c r="N143" s="285">
        <v>916.3</v>
      </c>
      <c r="O143" s="300">
        <v>5047500</v>
      </c>
      <c r="P143" s="301">
        <v>-2.1944484813253888E-2</v>
      </c>
    </row>
    <row r="144" spans="1:16" ht="15">
      <c r="A144" s="263">
        <v>134</v>
      </c>
      <c r="B144" s="362" t="s">
        <v>53</v>
      </c>
      <c r="C144" s="463" t="s">
        <v>169</v>
      </c>
      <c r="D144" s="464">
        <v>44315</v>
      </c>
      <c r="E144" s="297">
        <v>363.25</v>
      </c>
      <c r="F144" s="297">
        <v>361.23333333333335</v>
      </c>
      <c r="G144" s="298">
        <v>358.11666666666667</v>
      </c>
      <c r="H144" s="298">
        <v>352.98333333333335</v>
      </c>
      <c r="I144" s="298">
        <v>349.86666666666667</v>
      </c>
      <c r="J144" s="298">
        <v>366.36666666666667</v>
      </c>
      <c r="K144" s="298">
        <v>369.48333333333335</v>
      </c>
      <c r="L144" s="298">
        <v>374.61666666666667</v>
      </c>
      <c r="M144" s="285">
        <v>364.35</v>
      </c>
      <c r="N144" s="285">
        <v>356.1</v>
      </c>
      <c r="O144" s="300">
        <v>102606000</v>
      </c>
      <c r="P144" s="301">
        <v>-1.6137847711647443E-2</v>
      </c>
    </row>
    <row r="145" spans="1:16" ht="15">
      <c r="A145" s="263">
        <v>135</v>
      </c>
      <c r="B145" s="362" t="s">
        <v>37</v>
      </c>
      <c r="C145" s="463" t="s">
        <v>170</v>
      </c>
      <c r="D145" s="464">
        <v>44315</v>
      </c>
      <c r="E145" s="297">
        <v>28746.85</v>
      </c>
      <c r="F145" s="297">
        <v>28603.683333333334</v>
      </c>
      <c r="G145" s="298">
        <v>28357.366666666669</v>
      </c>
      <c r="H145" s="298">
        <v>27967.883333333335</v>
      </c>
      <c r="I145" s="298">
        <v>27721.566666666669</v>
      </c>
      <c r="J145" s="298">
        <v>28993.166666666668</v>
      </c>
      <c r="K145" s="298">
        <v>29239.483333333334</v>
      </c>
      <c r="L145" s="298">
        <v>29628.966666666667</v>
      </c>
      <c r="M145" s="285">
        <v>28850</v>
      </c>
      <c r="N145" s="285">
        <v>28214.2</v>
      </c>
      <c r="O145" s="300">
        <v>182300</v>
      </c>
      <c r="P145" s="301">
        <v>-6.1035281998454802E-2</v>
      </c>
    </row>
    <row r="146" spans="1:16" ht="15">
      <c r="A146" s="263">
        <v>136</v>
      </c>
      <c r="B146" s="362" t="s">
        <v>63</v>
      </c>
      <c r="C146" s="463" t="s">
        <v>171</v>
      </c>
      <c r="D146" s="464">
        <v>44315</v>
      </c>
      <c r="E146" s="297">
        <v>1869.85</v>
      </c>
      <c r="F146" s="297">
        <v>1860.6000000000001</v>
      </c>
      <c r="G146" s="298">
        <v>1836.7000000000003</v>
      </c>
      <c r="H146" s="298">
        <v>1803.5500000000002</v>
      </c>
      <c r="I146" s="298">
        <v>1779.6500000000003</v>
      </c>
      <c r="J146" s="298">
        <v>1893.7500000000002</v>
      </c>
      <c r="K146" s="298">
        <v>1917.6500000000003</v>
      </c>
      <c r="L146" s="298">
        <v>1950.8000000000002</v>
      </c>
      <c r="M146" s="285">
        <v>1884.5</v>
      </c>
      <c r="N146" s="285">
        <v>1827.45</v>
      </c>
      <c r="O146" s="300">
        <v>899250</v>
      </c>
      <c r="P146" s="301">
        <v>-3.7102473498233215E-2</v>
      </c>
    </row>
    <row r="147" spans="1:16" ht="15">
      <c r="A147" s="263">
        <v>137</v>
      </c>
      <c r="B147" s="362" t="s">
        <v>78</v>
      </c>
      <c r="C147" s="463" t="s">
        <v>172</v>
      </c>
      <c r="D147" s="464">
        <v>44315</v>
      </c>
      <c r="E147" s="297">
        <v>6401.55</v>
      </c>
      <c r="F147" s="297">
        <v>6433.9000000000005</v>
      </c>
      <c r="G147" s="298">
        <v>6334.6000000000013</v>
      </c>
      <c r="H147" s="298">
        <v>6267.6500000000005</v>
      </c>
      <c r="I147" s="298">
        <v>6168.3500000000013</v>
      </c>
      <c r="J147" s="298">
        <v>6500.8500000000013</v>
      </c>
      <c r="K147" s="298">
        <v>6600.1500000000005</v>
      </c>
      <c r="L147" s="298">
        <v>6667.1000000000013</v>
      </c>
      <c r="M147" s="285">
        <v>6533.2</v>
      </c>
      <c r="N147" s="285">
        <v>6366.95</v>
      </c>
      <c r="O147" s="300">
        <v>498875</v>
      </c>
      <c r="P147" s="301">
        <v>-4.7721307563827246E-2</v>
      </c>
    </row>
    <row r="148" spans="1:16" ht="15">
      <c r="A148" s="263">
        <v>138</v>
      </c>
      <c r="B148" s="362" t="s">
        <v>56</v>
      </c>
      <c r="C148" s="463" t="s">
        <v>173</v>
      </c>
      <c r="D148" s="464">
        <v>44315</v>
      </c>
      <c r="E148" s="297">
        <v>1405.6</v>
      </c>
      <c r="F148" s="297">
        <v>1383.0833333333333</v>
      </c>
      <c r="G148" s="298">
        <v>1350.6666666666665</v>
      </c>
      <c r="H148" s="298">
        <v>1295.7333333333333</v>
      </c>
      <c r="I148" s="298">
        <v>1263.3166666666666</v>
      </c>
      <c r="J148" s="298">
        <v>1438.0166666666664</v>
      </c>
      <c r="K148" s="298">
        <v>1470.4333333333329</v>
      </c>
      <c r="L148" s="298">
        <v>1525.3666666666663</v>
      </c>
      <c r="M148" s="285">
        <v>1415.5</v>
      </c>
      <c r="N148" s="285">
        <v>1328.15</v>
      </c>
      <c r="O148" s="300">
        <v>4952000</v>
      </c>
      <c r="P148" s="301">
        <v>0.16419033289448937</v>
      </c>
    </row>
    <row r="149" spans="1:16" ht="15">
      <c r="A149" s="263">
        <v>139</v>
      </c>
      <c r="B149" s="362" t="s">
        <v>51</v>
      </c>
      <c r="C149" s="463" t="s">
        <v>175</v>
      </c>
      <c r="D149" s="464">
        <v>44315</v>
      </c>
      <c r="E149" s="297">
        <v>642.29999999999995</v>
      </c>
      <c r="F149" s="297">
        <v>642.28333333333342</v>
      </c>
      <c r="G149" s="298">
        <v>637.46666666666681</v>
      </c>
      <c r="H149" s="298">
        <v>632.63333333333344</v>
      </c>
      <c r="I149" s="298">
        <v>627.81666666666683</v>
      </c>
      <c r="J149" s="298">
        <v>647.11666666666679</v>
      </c>
      <c r="K149" s="298">
        <v>651.93333333333339</v>
      </c>
      <c r="L149" s="298">
        <v>656.76666666666677</v>
      </c>
      <c r="M149" s="285">
        <v>647.1</v>
      </c>
      <c r="N149" s="285">
        <v>637.45000000000005</v>
      </c>
      <c r="O149" s="300">
        <v>40649000</v>
      </c>
      <c r="P149" s="301">
        <v>-1.8888963979184971E-2</v>
      </c>
    </row>
    <row r="150" spans="1:16" ht="15">
      <c r="A150" s="263">
        <v>140</v>
      </c>
      <c r="B150" s="362" t="s">
        <v>88</v>
      </c>
      <c r="C150" s="463" t="s">
        <v>176</v>
      </c>
      <c r="D150" s="464">
        <v>44315</v>
      </c>
      <c r="E150" s="297">
        <v>504.55</v>
      </c>
      <c r="F150" s="297">
        <v>502.01666666666665</v>
      </c>
      <c r="G150" s="298">
        <v>492.5333333333333</v>
      </c>
      <c r="H150" s="298">
        <v>480.51666666666665</v>
      </c>
      <c r="I150" s="298">
        <v>471.0333333333333</v>
      </c>
      <c r="J150" s="298">
        <v>514.0333333333333</v>
      </c>
      <c r="K150" s="298">
        <v>523.51666666666665</v>
      </c>
      <c r="L150" s="298">
        <v>535.5333333333333</v>
      </c>
      <c r="M150" s="285">
        <v>511.5</v>
      </c>
      <c r="N150" s="285">
        <v>490</v>
      </c>
      <c r="O150" s="300">
        <v>12985500</v>
      </c>
      <c r="P150" s="301">
        <v>5.4317379125563267E-2</v>
      </c>
    </row>
    <row r="151" spans="1:16" ht="15">
      <c r="A151" s="263">
        <v>141</v>
      </c>
      <c r="B151" s="362" t="s">
        <v>841</v>
      </c>
      <c r="C151" s="463" t="s">
        <v>177</v>
      </c>
      <c r="D151" s="464">
        <v>44315</v>
      </c>
      <c r="E151" s="297">
        <v>763.85</v>
      </c>
      <c r="F151" s="297">
        <v>766.18333333333339</v>
      </c>
      <c r="G151" s="298">
        <v>756.66666666666674</v>
      </c>
      <c r="H151" s="298">
        <v>749.48333333333335</v>
      </c>
      <c r="I151" s="298">
        <v>739.9666666666667</v>
      </c>
      <c r="J151" s="298">
        <v>773.36666666666679</v>
      </c>
      <c r="K151" s="298">
        <v>782.88333333333344</v>
      </c>
      <c r="L151" s="298">
        <v>790.06666666666683</v>
      </c>
      <c r="M151" s="285">
        <v>775.7</v>
      </c>
      <c r="N151" s="285">
        <v>759</v>
      </c>
      <c r="O151" s="300">
        <v>9970000</v>
      </c>
      <c r="P151" s="301">
        <v>-1.0912698412698412E-2</v>
      </c>
    </row>
    <row r="152" spans="1:16" ht="15">
      <c r="A152" s="263">
        <v>142</v>
      </c>
      <c r="B152" s="362" t="s">
        <v>49</v>
      </c>
      <c r="C152" s="463" t="s">
        <v>804</v>
      </c>
      <c r="D152" s="464">
        <v>44315</v>
      </c>
      <c r="E152" s="297">
        <v>676.85</v>
      </c>
      <c r="F152" s="297">
        <v>681.2833333333333</v>
      </c>
      <c r="G152" s="298">
        <v>670.56666666666661</v>
      </c>
      <c r="H152" s="298">
        <v>664.2833333333333</v>
      </c>
      <c r="I152" s="298">
        <v>653.56666666666661</v>
      </c>
      <c r="J152" s="298">
        <v>687.56666666666661</v>
      </c>
      <c r="K152" s="298">
        <v>698.2833333333333</v>
      </c>
      <c r="L152" s="298">
        <v>704.56666666666661</v>
      </c>
      <c r="M152" s="285">
        <v>692</v>
      </c>
      <c r="N152" s="285">
        <v>675</v>
      </c>
      <c r="O152" s="300">
        <v>18809550</v>
      </c>
      <c r="P152" s="301">
        <v>1.1323219859185598E-2</v>
      </c>
    </row>
    <row r="153" spans="1:16" ht="15">
      <c r="A153" s="263">
        <v>143</v>
      </c>
      <c r="B153" s="362" t="s">
        <v>43</v>
      </c>
      <c r="C153" s="463" t="s">
        <v>179</v>
      </c>
      <c r="D153" s="464">
        <v>44315</v>
      </c>
      <c r="E153" s="297">
        <v>306</v>
      </c>
      <c r="F153" s="297">
        <v>306.51666666666671</v>
      </c>
      <c r="G153" s="298">
        <v>303.33333333333343</v>
      </c>
      <c r="H153" s="298">
        <v>300.66666666666674</v>
      </c>
      <c r="I153" s="298">
        <v>297.48333333333346</v>
      </c>
      <c r="J153" s="298">
        <v>309.18333333333339</v>
      </c>
      <c r="K153" s="298">
        <v>312.36666666666667</v>
      </c>
      <c r="L153" s="298">
        <v>315.03333333333336</v>
      </c>
      <c r="M153" s="285">
        <v>309.7</v>
      </c>
      <c r="N153" s="285">
        <v>303.85000000000002</v>
      </c>
      <c r="O153" s="300">
        <v>101209200</v>
      </c>
      <c r="P153" s="301">
        <v>-3.6473823017788001E-3</v>
      </c>
    </row>
    <row r="154" spans="1:16" ht="15">
      <c r="A154" s="263">
        <v>144</v>
      </c>
      <c r="B154" s="362" t="s">
        <v>42</v>
      </c>
      <c r="C154" s="463" t="s">
        <v>181</v>
      </c>
      <c r="D154" s="464">
        <v>44315</v>
      </c>
      <c r="E154" s="297">
        <v>98.1</v>
      </c>
      <c r="F154" s="297">
        <v>98.350000000000009</v>
      </c>
      <c r="G154" s="298">
        <v>97.550000000000011</v>
      </c>
      <c r="H154" s="298">
        <v>97</v>
      </c>
      <c r="I154" s="298">
        <v>96.2</v>
      </c>
      <c r="J154" s="298">
        <v>98.90000000000002</v>
      </c>
      <c r="K154" s="298">
        <v>99.7</v>
      </c>
      <c r="L154" s="298">
        <v>100.25000000000003</v>
      </c>
      <c r="M154" s="285">
        <v>99.15</v>
      </c>
      <c r="N154" s="285">
        <v>97.8</v>
      </c>
      <c r="O154" s="300">
        <v>134001000</v>
      </c>
      <c r="P154" s="301">
        <v>3.020238713025428E-2</v>
      </c>
    </row>
    <row r="155" spans="1:16" ht="15">
      <c r="A155" s="263">
        <v>145</v>
      </c>
      <c r="B155" s="362" t="s">
        <v>111</v>
      </c>
      <c r="C155" s="463" t="s">
        <v>182</v>
      </c>
      <c r="D155" s="464">
        <v>44315</v>
      </c>
      <c r="E155" s="297">
        <v>972.1</v>
      </c>
      <c r="F155" s="297">
        <v>973.08333333333337</v>
      </c>
      <c r="G155" s="298">
        <v>961.16666666666674</v>
      </c>
      <c r="H155" s="298">
        <v>950.23333333333335</v>
      </c>
      <c r="I155" s="298">
        <v>938.31666666666672</v>
      </c>
      <c r="J155" s="298">
        <v>984.01666666666677</v>
      </c>
      <c r="K155" s="298">
        <v>995.93333333333351</v>
      </c>
      <c r="L155" s="298">
        <v>1006.8666666666668</v>
      </c>
      <c r="M155" s="285">
        <v>985</v>
      </c>
      <c r="N155" s="285">
        <v>962.15</v>
      </c>
      <c r="O155" s="300">
        <v>53102900</v>
      </c>
      <c r="P155" s="301">
        <v>-1.9154080447137879E-2</v>
      </c>
    </row>
    <row r="156" spans="1:16" ht="15">
      <c r="A156" s="263">
        <v>146</v>
      </c>
      <c r="B156" s="362" t="s">
        <v>106</v>
      </c>
      <c r="C156" s="463" t="s">
        <v>183</v>
      </c>
      <c r="D156" s="464">
        <v>44315</v>
      </c>
      <c r="E156" s="297">
        <v>3127.7</v>
      </c>
      <c r="F156" s="297">
        <v>3129.7166666666667</v>
      </c>
      <c r="G156" s="298">
        <v>3111.8833333333332</v>
      </c>
      <c r="H156" s="298">
        <v>3096.0666666666666</v>
      </c>
      <c r="I156" s="298">
        <v>3078.2333333333331</v>
      </c>
      <c r="J156" s="298">
        <v>3145.5333333333333</v>
      </c>
      <c r="K156" s="298">
        <v>3163.3666666666663</v>
      </c>
      <c r="L156" s="298">
        <v>3179.1833333333334</v>
      </c>
      <c r="M156" s="285">
        <v>3147.55</v>
      </c>
      <c r="N156" s="285">
        <v>3113.9</v>
      </c>
      <c r="O156" s="300">
        <v>7580700</v>
      </c>
      <c r="P156" s="301">
        <v>-1.9022477580651422E-2</v>
      </c>
    </row>
    <row r="157" spans="1:16" ht="15">
      <c r="A157" s="263">
        <v>147</v>
      </c>
      <c r="B157" s="362" t="s">
        <v>106</v>
      </c>
      <c r="C157" s="463" t="s">
        <v>184</v>
      </c>
      <c r="D157" s="464">
        <v>44315</v>
      </c>
      <c r="E157" s="297">
        <v>976.15</v>
      </c>
      <c r="F157" s="297">
        <v>974.35</v>
      </c>
      <c r="G157" s="298">
        <v>968.95</v>
      </c>
      <c r="H157" s="298">
        <v>961.75</v>
      </c>
      <c r="I157" s="298">
        <v>956.35</v>
      </c>
      <c r="J157" s="298">
        <v>981.55000000000007</v>
      </c>
      <c r="K157" s="298">
        <v>986.94999999999993</v>
      </c>
      <c r="L157" s="298">
        <v>994.15000000000009</v>
      </c>
      <c r="M157" s="285">
        <v>979.75</v>
      </c>
      <c r="N157" s="285">
        <v>967.15</v>
      </c>
      <c r="O157" s="300">
        <v>12212400</v>
      </c>
      <c r="P157" s="301">
        <v>-1.3952136420889449E-2</v>
      </c>
    </row>
    <row r="158" spans="1:16" ht="15">
      <c r="A158" s="263">
        <v>148</v>
      </c>
      <c r="B158" s="362" t="s">
        <v>49</v>
      </c>
      <c r="C158" s="463" t="s">
        <v>185</v>
      </c>
      <c r="D158" s="464">
        <v>44315</v>
      </c>
      <c r="E158" s="297">
        <v>1507.35</v>
      </c>
      <c r="F158" s="297">
        <v>1503.8666666666668</v>
      </c>
      <c r="G158" s="298">
        <v>1493.5333333333335</v>
      </c>
      <c r="H158" s="298">
        <v>1479.7166666666667</v>
      </c>
      <c r="I158" s="298">
        <v>1469.3833333333334</v>
      </c>
      <c r="J158" s="298">
        <v>1517.6833333333336</v>
      </c>
      <c r="K158" s="298">
        <v>1528.0166666666667</v>
      </c>
      <c r="L158" s="298">
        <v>1541.8333333333337</v>
      </c>
      <c r="M158" s="285">
        <v>1514.2</v>
      </c>
      <c r="N158" s="285">
        <v>1490.05</v>
      </c>
      <c r="O158" s="300">
        <v>6283500</v>
      </c>
      <c r="P158" s="301">
        <v>-5.1062819142619637E-3</v>
      </c>
    </row>
    <row r="159" spans="1:16" ht="15">
      <c r="A159" s="263">
        <v>149</v>
      </c>
      <c r="B159" s="362" t="s">
        <v>51</v>
      </c>
      <c r="C159" s="463" t="s">
        <v>186</v>
      </c>
      <c r="D159" s="464">
        <v>44315</v>
      </c>
      <c r="E159" s="297">
        <v>2501.35</v>
      </c>
      <c r="F159" s="297">
        <v>2515.7666666666669</v>
      </c>
      <c r="G159" s="298">
        <v>2481.5333333333338</v>
      </c>
      <c r="H159" s="298">
        <v>2461.7166666666667</v>
      </c>
      <c r="I159" s="298">
        <v>2427.4833333333336</v>
      </c>
      <c r="J159" s="298">
        <v>2535.5833333333339</v>
      </c>
      <c r="K159" s="298">
        <v>2569.8166666666666</v>
      </c>
      <c r="L159" s="298">
        <v>2589.6333333333341</v>
      </c>
      <c r="M159" s="285">
        <v>2550</v>
      </c>
      <c r="N159" s="285">
        <v>2495.9499999999998</v>
      </c>
      <c r="O159" s="300">
        <v>1082000</v>
      </c>
      <c r="P159" s="301">
        <v>9.3283582089552231E-3</v>
      </c>
    </row>
    <row r="160" spans="1:16" ht="15">
      <c r="A160" s="263">
        <v>150</v>
      </c>
      <c r="B160" s="362" t="s">
        <v>42</v>
      </c>
      <c r="C160" s="463" t="s">
        <v>187</v>
      </c>
      <c r="D160" s="464">
        <v>44315</v>
      </c>
      <c r="E160" s="297">
        <v>393.35</v>
      </c>
      <c r="F160" s="297">
        <v>392.93333333333339</v>
      </c>
      <c r="G160" s="298">
        <v>390.51666666666677</v>
      </c>
      <c r="H160" s="298">
        <v>387.68333333333339</v>
      </c>
      <c r="I160" s="298">
        <v>385.26666666666677</v>
      </c>
      <c r="J160" s="298">
        <v>395.76666666666677</v>
      </c>
      <c r="K160" s="298">
        <v>398.18333333333339</v>
      </c>
      <c r="L160" s="298">
        <v>401.01666666666677</v>
      </c>
      <c r="M160" s="285">
        <v>395.35</v>
      </c>
      <c r="N160" s="285">
        <v>390.1</v>
      </c>
      <c r="O160" s="300">
        <v>2187000</v>
      </c>
      <c r="P160" s="301">
        <v>3.2577903682719546E-2</v>
      </c>
    </row>
    <row r="161" spans="1:16" ht="15">
      <c r="A161" s="263">
        <v>151</v>
      </c>
      <c r="B161" s="362" t="s">
        <v>39</v>
      </c>
      <c r="C161" s="463" t="s">
        <v>510</v>
      </c>
      <c r="D161" s="464">
        <v>44315</v>
      </c>
      <c r="E161" s="297">
        <v>772.15</v>
      </c>
      <c r="F161" s="297">
        <v>775.6</v>
      </c>
      <c r="G161" s="298">
        <v>761</v>
      </c>
      <c r="H161" s="298">
        <v>749.85</v>
      </c>
      <c r="I161" s="298">
        <v>735.25</v>
      </c>
      <c r="J161" s="298">
        <v>786.75</v>
      </c>
      <c r="K161" s="298">
        <v>801.35000000000014</v>
      </c>
      <c r="L161" s="298">
        <v>812.5</v>
      </c>
      <c r="M161" s="285">
        <v>790.2</v>
      </c>
      <c r="N161" s="285">
        <v>764.45</v>
      </c>
      <c r="O161" s="300">
        <v>1140425</v>
      </c>
      <c r="P161" s="301">
        <v>-2.4798512089274645E-2</v>
      </c>
    </row>
    <row r="162" spans="1:16" ht="15">
      <c r="A162" s="263">
        <v>152</v>
      </c>
      <c r="B162" s="362" t="s">
        <v>43</v>
      </c>
      <c r="C162" s="463" t="s">
        <v>188</v>
      </c>
      <c r="D162" s="464">
        <v>44315</v>
      </c>
      <c r="E162" s="297">
        <v>646.4</v>
      </c>
      <c r="F162" s="297">
        <v>634.73333333333323</v>
      </c>
      <c r="G162" s="298">
        <v>609.76666666666642</v>
      </c>
      <c r="H162" s="298">
        <v>573.13333333333321</v>
      </c>
      <c r="I162" s="298">
        <v>548.1666666666664</v>
      </c>
      <c r="J162" s="298">
        <v>671.36666666666645</v>
      </c>
      <c r="K162" s="298">
        <v>696.33333333333337</v>
      </c>
      <c r="L162" s="298">
        <v>732.96666666666647</v>
      </c>
      <c r="M162" s="285">
        <v>659.7</v>
      </c>
      <c r="N162" s="285">
        <v>598.1</v>
      </c>
      <c r="O162" s="300">
        <v>7008400</v>
      </c>
      <c r="P162" s="301">
        <v>0.35590465872156013</v>
      </c>
    </row>
    <row r="163" spans="1:16" ht="15">
      <c r="A163" s="263">
        <v>153</v>
      </c>
      <c r="B163" s="362" t="s">
        <v>49</v>
      </c>
      <c r="C163" s="463" t="s">
        <v>189</v>
      </c>
      <c r="D163" s="464">
        <v>44315</v>
      </c>
      <c r="E163" s="297">
        <v>1206.3499999999999</v>
      </c>
      <c r="F163" s="297">
        <v>1198.05</v>
      </c>
      <c r="G163" s="298">
        <v>1176.4499999999998</v>
      </c>
      <c r="H163" s="298">
        <v>1146.55</v>
      </c>
      <c r="I163" s="298">
        <v>1124.9499999999998</v>
      </c>
      <c r="J163" s="298">
        <v>1227.9499999999998</v>
      </c>
      <c r="K163" s="298">
        <v>1249.5499999999997</v>
      </c>
      <c r="L163" s="298">
        <v>1279.4499999999998</v>
      </c>
      <c r="M163" s="285">
        <v>1219.6500000000001</v>
      </c>
      <c r="N163" s="285">
        <v>1168.1500000000001</v>
      </c>
      <c r="O163" s="300">
        <v>1257900</v>
      </c>
      <c r="P163" s="301">
        <v>-0.17907720420283235</v>
      </c>
    </row>
    <row r="164" spans="1:16" ht="15">
      <c r="A164" s="263">
        <v>154</v>
      </c>
      <c r="B164" s="362" t="s">
        <v>37</v>
      </c>
      <c r="C164" s="463" t="s">
        <v>191</v>
      </c>
      <c r="D164" s="464">
        <v>44315</v>
      </c>
      <c r="E164" s="297">
        <v>6367.1</v>
      </c>
      <c r="F164" s="297">
        <v>6353.6333333333341</v>
      </c>
      <c r="G164" s="298">
        <v>6292.6166666666686</v>
      </c>
      <c r="H164" s="298">
        <v>6218.1333333333341</v>
      </c>
      <c r="I164" s="298">
        <v>6157.1166666666686</v>
      </c>
      <c r="J164" s="298">
        <v>6428.1166666666686</v>
      </c>
      <c r="K164" s="298">
        <v>6489.1333333333332</v>
      </c>
      <c r="L164" s="298">
        <v>6563.6166666666686</v>
      </c>
      <c r="M164" s="285">
        <v>6414.65</v>
      </c>
      <c r="N164" s="285">
        <v>6279.15</v>
      </c>
      <c r="O164" s="300">
        <v>2559200</v>
      </c>
      <c r="P164" s="301">
        <v>-1.4251598490100917E-2</v>
      </c>
    </row>
    <row r="165" spans="1:16" ht="15">
      <c r="A165" s="263">
        <v>155</v>
      </c>
      <c r="B165" s="362" t="s">
        <v>841</v>
      </c>
      <c r="C165" s="463" t="s">
        <v>193</v>
      </c>
      <c r="D165" s="464">
        <v>44315</v>
      </c>
      <c r="E165" s="297">
        <v>607.65</v>
      </c>
      <c r="F165" s="297">
        <v>607.44999999999993</v>
      </c>
      <c r="G165" s="298">
        <v>601.79999999999984</v>
      </c>
      <c r="H165" s="298">
        <v>595.94999999999993</v>
      </c>
      <c r="I165" s="298">
        <v>590.29999999999984</v>
      </c>
      <c r="J165" s="298">
        <v>613.29999999999984</v>
      </c>
      <c r="K165" s="298">
        <v>618.94999999999993</v>
      </c>
      <c r="L165" s="298">
        <v>624.79999999999984</v>
      </c>
      <c r="M165" s="285">
        <v>613.1</v>
      </c>
      <c r="N165" s="285">
        <v>601.6</v>
      </c>
      <c r="O165" s="300">
        <v>23051600</v>
      </c>
      <c r="P165" s="301">
        <v>-4.5075125208681135E-2</v>
      </c>
    </row>
    <row r="166" spans="1:16" ht="15">
      <c r="A166" s="263">
        <v>156</v>
      </c>
      <c r="B166" s="362" t="s">
        <v>111</v>
      </c>
      <c r="C166" s="463" t="s">
        <v>194</v>
      </c>
      <c r="D166" s="464">
        <v>44315</v>
      </c>
      <c r="E166" s="297">
        <v>243.85</v>
      </c>
      <c r="F166" s="297">
        <v>243.64999999999998</v>
      </c>
      <c r="G166" s="298">
        <v>239.59999999999997</v>
      </c>
      <c r="H166" s="298">
        <v>235.35</v>
      </c>
      <c r="I166" s="298">
        <v>231.29999999999998</v>
      </c>
      <c r="J166" s="298">
        <v>247.89999999999995</v>
      </c>
      <c r="K166" s="298">
        <v>251.94999999999996</v>
      </c>
      <c r="L166" s="298">
        <v>256.19999999999993</v>
      </c>
      <c r="M166" s="285">
        <v>247.7</v>
      </c>
      <c r="N166" s="285">
        <v>239.4</v>
      </c>
      <c r="O166" s="300">
        <v>89825600</v>
      </c>
      <c r="P166" s="301">
        <v>-2.0750253464008109E-2</v>
      </c>
    </row>
    <row r="167" spans="1:16" ht="15">
      <c r="A167" s="263">
        <v>157</v>
      </c>
      <c r="B167" s="362" t="s">
        <v>63</v>
      </c>
      <c r="C167" s="463" t="s">
        <v>195</v>
      </c>
      <c r="D167" s="464">
        <v>44315</v>
      </c>
      <c r="E167" s="297">
        <v>961.95</v>
      </c>
      <c r="F167" s="297">
        <v>968.6</v>
      </c>
      <c r="G167" s="298">
        <v>950.30000000000007</v>
      </c>
      <c r="H167" s="298">
        <v>938.65000000000009</v>
      </c>
      <c r="I167" s="298">
        <v>920.35000000000014</v>
      </c>
      <c r="J167" s="298">
        <v>980.25</v>
      </c>
      <c r="K167" s="298">
        <v>998.55</v>
      </c>
      <c r="L167" s="298">
        <v>1010.1999999999999</v>
      </c>
      <c r="M167" s="285">
        <v>986.9</v>
      </c>
      <c r="N167" s="285">
        <v>956.95</v>
      </c>
      <c r="O167" s="300">
        <v>4012000</v>
      </c>
      <c r="P167" s="301">
        <v>1.9308943089430895E-2</v>
      </c>
    </row>
    <row r="168" spans="1:16" ht="15">
      <c r="A168" s="263">
        <v>158</v>
      </c>
      <c r="B168" s="362" t="s">
        <v>106</v>
      </c>
      <c r="C168" s="463" t="s">
        <v>196</v>
      </c>
      <c r="D168" s="464">
        <v>44315</v>
      </c>
      <c r="E168" s="297">
        <v>489</v>
      </c>
      <c r="F168" s="297">
        <v>487.76666666666665</v>
      </c>
      <c r="G168" s="298">
        <v>482.5333333333333</v>
      </c>
      <c r="H168" s="298">
        <v>476.06666666666666</v>
      </c>
      <c r="I168" s="298">
        <v>470.83333333333331</v>
      </c>
      <c r="J168" s="298">
        <v>494.23333333333329</v>
      </c>
      <c r="K168" s="298">
        <v>499.46666666666664</v>
      </c>
      <c r="L168" s="298">
        <v>505.93333333333328</v>
      </c>
      <c r="M168" s="285">
        <v>493</v>
      </c>
      <c r="N168" s="285">
        <v>481.3</v>
      </c>
      <c r="O168" s="300">
        <v>40064000</v>
      </c>
      <c r="P168" s="301">
        <v>-3.5364820093997995E-2</v>
      </c>
    </row>
    <row r="169" spans="1:16" ht="15">
      <c r="A169" s="263">
        <v>159</v>
      </c>
      <c r="B169" s="362" t="s">
        <v>88</v>
      </c>
      <c r="C169" s="463" t="s">
        <v>198</v>
      </c>
      <c r="D169" s="464">
        <v>44315</v>
      </c>
      <c r="E169" s="297">
        <v>189.5</v>
      </c>
      <c r="F169" s="297">
        <v>189.25</v>
      </c>
      <c r="G169" s="298">
        <v>187.5</v>
      </c>
      <c r="H169" s="298">
        <v>185.5</v>
      </c>
      <c r="I169" s="298">
        <v>183.75</v>
      </c>
      <c r="J169" s="298">
        <v>191.25</v>
      </c>
      <c r="K169" s="298">
        <v>193</v>
      </c>
      <c r="L169" s="298">
        <v>195</v>
      </c>
      <c r="M169" s="285">
        <v>191</v>
      </c>
      <c r="N169" s="285">
        <v>187.25</v>
      </c>
      <c r="O169" s="300">
        <v>66477000</v>
      </c>
      <c r="P169" s="301">
        <v>6.083995459704881E-3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L16" sqref="L1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44315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260"/>
      <c r="L8" s="268"/>
      <c r="M8" s="268"/>
    </row>
    <row r="9" spans="1:15" ht="36" customHeight="1">
      <c r="A9" s="584"/>
      <c r="B9" s="586"/>
      <c r="C9" s="591" t="s">
        <v>23</v>
      </c>
      <c r="D9" s="59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14864.55</v>
      </c>
      <c r="D10" s="284">
        <v>14816.583333333334</v>
      </c>
      <c r="E10" s="284">
        <v>14742.916666666668</v>
      </c>
      <c r="F10" s="284">
        <v>14621.283333333335</v>
      </c>
      <c r="G10" s="284">
        <v>14547.616666666669</v>
      </c>
      <c r="H10" s="284">
        <v>14938.216666666667</v>
      </c>
      <c r="I10" s="284">
        <v>15011.883333333335</v>
      </c>
      <c r="J10" s="284">
        <v>15133.516666666666</v>
      </c>
      <c r="K10" s="283">
        <v>14890.25</v>
      </c>
      <c r="L10" s="283">
        <v>14694.95</v>
      </c>
      <c r="M10" s="288"/>
    </row>
    <row r="11" spans="1:15">
      <c r="A11" s="282">
        <v>2</v>
      </c>
      <c r="B11" s="263" t="s">
        <v>216</v>
      </c>
      <c r="C11" s="285">
        <v>33722.800000000003</v>
      </c>
      <c r="D11" s="265">
        <v>33446.933333333334</v>
      </c>
      <c r="E11" s="265">
        <v>33116.166666666672</v>
      </c>
      <c r="F11" s="265">
        <v>32509.53333333334</v>
      </c>
      <c r="G11" s="265">
        <v>32178.766666666677</v>
      </c>
      <c r="H11" s="265">
        <v>34053.566666666666</v>
      </c>
      <c r="I11" s="265">
        <v>34384.333333333328</v>
      </c>
      <c r="J11" s="265">
        <v>34990.96666666666</v>
      </c>
      <c r="K11" s="285">
        <v>33777.699999999997</v>
      </c>
      <c r="L11" s="285">
        <v>32840.300000000003</v>
      </c>
      <c r="M11" s="288"/>
    </row>
    <row r="12" spans="1:15">
      <c r="A12" s="282">
        <v>3</v>
      </c>
      <c r="B12" s="271" t="s">
        <v>217</v>
      </c>
      <c r="C12" s="285">
        <v>1784</v>
      </c>
      <c r="D12" s="265">
        <v>1779.9833333333333</v>
      </c>
      <c r="E12" s="265">
        <v>1773.5666666666666</v>
      </c>
      <c r="F12" s="265">
        <v>1763.1333333333332</v>
      </c>
      <c r="G12" s="265">
        <v>1756.7166666666665</v>
      </c>
      <c r="H12" s="265">
        <v>1790.4166666666667</v>
      </c>
      <c r="I12" s="265">
        <v>1796.8333333333333</v>
      </c>
      <c r="J12" s="265">
        <v>1807.2666666666669</v>
      </c>
      <c r="K12" s="285">
        <v>1786.4</v>
      </c>
      <c r="L12" s="285">
        <v>1769.55</v>
      </c>
      <c r="M12" s="288"/>
    </row>
    <row r="13" spans="1:15">
      <c r="A13" s="282">
        <v>4</v>
      </c>
      <c r="B13" s="263" t="s">
        <v>218</v>
      </c>
      <c r="C13" s="285">
        <v>4065.65</v>
      </c>
      <c r="D13" s="265">
        <v>4063.75</v>
      </c>
      <c r="E13" s="265">
        <v>4049.55</v>
      </c>
      <c r="F13" s="265">
        <v>4033.4500000000003</v>
      </c>
      <c r="G13" s="265">
        <v>4019.2500000000005</v>
      </c>
      <c r="H13" s="265">
        <v>4079.85</v>
      </c>
      <c r="I13" s="265">
        <v>4094.0499999999997</v>
      </c>
      <c r="J13" s="265">
        <v>4110.1499999999996</v>
      </c>
      <c r="K13" s="285">
        <v>4077.95</v>
      </c>
      <c r="L13" s="285">
        <v>4047.65</v>
      </c>
      <c r="M13" s="288"/>
    </row>
    <row r="14" spans="1:15">
      <c r="A14" s="282">
        <v>5</v>
      </c>
      <c r="B14" s="263" t="s">
        <v>219</v>
      </c>
      <c r="C14" s="285">
        <v>25962.1</v>
      </c>
      <c r="D14" s="265">
        <v>25911.916666666668</v>
      </c>
      <c r="E14" s="265">
        <v>25831.333333333336</v>
      </c>
      <c r="F14" s="265">
        <v>25700.566666666669</v>
      </c>
      <c r="G14" s="265">
        <v>25619.983333333337</v>
      </c>
      <c r="H14" s="265">
        <v>26042.683333333334</v>
      </c>
      <c r="I14" s="265">
        <v>26123.26666666667</v>
      </c>
      <c r="J14" s="265">
        <v>26254.033333333333</v>
      </c>
      <c r="K14" s="285">
        <v>25992.5</v>
      </c>
      <c r="L14" s="285">
        <v>25781.15</v>
      </c>
      <c r="M14" s="288"/>
    </row>
    <row r="15" spans="1:15">
      <c r="A15" s="282">
        <v>6</v>
      </c>
      <c r="B15" s="263" t="s">
        <v>220</v>
      </c>
      <c r="C15" s="285">
        <v>3113.65</v>
      </c>
      <c r="D15" s="265">
        <v>3109.9166666666665</v>
      </c>
      <c r="E15" s="265">
        <v>3099.833333333333</v>
      </c>
      <c r="F15" s="265">
        <v>3086.0166666666664</v>
      </c>
      <c r="G15" s="265">
        <v>3075.9333333333329</v>
      </c>
      <c r="H15" s="265">
        <v>3123.7333333333331</v>
      </c>
      <c r="I15" s="265">
        <v>3133.8166666666662</v>
      </c>
      <c r="J15" s="265">
        <v>3147.6333333333332</v>
      </c>
      <c r="K15" s="285">
        <v>3120</v>
      </c>
      <c r="L15" s="285">
        <v>3096.1</v>
      </c>
      <c r="M15" s="288"/>
    </row>
    <row r="16" spans="1:15">
      <c r="A16" s="282">
        <v>7</v>
      </c>
      <c r="B16" s="263" t="s">
        <v>221</v>
      </c>
      <c r="C16" s="285">
        <v>6773.55</v>
      </c>
      <c r="D16" s="265">
        <v>6749.75</v>
      </c>
      <c r="E16" s="265">
        <v>6714.4</v>
      </c>
      <c r="F16" s="265">
        <v>6655.25</v>
      </c>
      <c r="G16" s="265">
        <v>6619.9</v>
      </c>
      <c r="H16" s="265">
        <v>6808.9</v>
      </c>
      <c r="I16" s="265">
        <v>6844.25</v>
      </c>
      <c r="J16" s="265">
        <v>6903.4</v>
      </c>
      <c r="K16" s="285">
        <v>6785.1</v>
      </c>
      <c r="L16" s="285">
        <v>6690.6</v>
      </c>
      <c r="M16" s="288"/>
    </row>
    <row r="17" spans="1:13">
      <c r="A17" s="282">
        <v>8</v>
      </c>
      <c r="B17" s="263" t="s">
        <v>38</v>
      </c>
      <c r="C17" s="263">
        <v>1872.15</v>
      </c>
      <c r="D17" s="265">
        <v>1869.0333333333335</v>
      </c>
      <c r="E17" s="265">
        <v>1853.116666666667</v>
      </c>
      <c r="F17" s="265">
        <v>1834.0833333333335</v>
      </c>
      <c r="G17" s="265">
        <v>1818.166666666667</v>
      </c>
      <c r="H17" s="265">
        <v>1888.0666666666671</v>
      </c>
      <c r="I17" s="265">
        <v>1903.9833333333336</v>
      </c>
      <c r="J17" s="265">
        <v>1923.0166666666671</v>
      </c>
      <c r="K17" s="263">
        <v>1884.95</v>
      </c>
      <c r="L17" s="263">
        <v>1850</v>
      </c>
      <c r="M17" s="263">
        <v>8.7940699999999996</v>
      </c>
    </row>
    <row r="18" spans="1:13">
      <c r="A18" s="282">
        <v>9</v>
      </c>
      <c r="B18" s="263" t="s">
        <v>222</v>
      </c>
      <c r="C18" s="263">
        <v>1148.8</v>
      </c>
      <c r="D18" s="265">
        <v>1126.4833333333333</v>
      </c>
      <c r="E18" s="265">
        <v>1093.9666666666667</v>
      </c>
      <c r="F18" s="265">
        <v>1039.1333333333334</v>
      </c>
      <c r="G18" s="265">
        <v>1006.6166666666668</v>
      </c>
      <c r="H18" s="265">
        <v>1181.3166666666666</v>
      </c>
      <c r="I18" s="265">
        <v>1213.8333333333335</v>
      </c>
      <c r="J18" s="265">
        <v>1268.6666666666665</v>
      </c>
      <c r="K18" s="263">
        <v>1159</v>
      </c>
      <c r="L18" s="263">
        <v>1071.6500000000001</v>
      </c>
      <c r="M18" s="263">
        <v>21.43197</v>
      </c>
    </row>
    <row r="19" spans="1:13">
      <c r="A19" s="282">
        <v>10</v>
      </c>
      <c r="B19" s="263" t="s">
        <v>735</v>
      </c>
      <c r="C19" s="264">
        <v>1539.2</v>
      </c>
      <c r="D19" s="265">
        <v>1556.9333333333334</v>
      </c>
      <c r="E19" s="265">
        <v>1517.2666666666669</v>
      </c>
      <c r="F19" s="265">
        <v>1495.3333333333335</v>
      </c>
      <c r="G19" s="265">
        <v>1455.666666666667</v>
      </c>
      <c r="H19" s="265">
        <v>1578.8666666666668</v>
      </c>
      <c r="I19" s="265">
        <v>1618.5333333333333</v>
      </c>
      <c r="J19" s="265">
        <v>1640.4666666666667</v>
      </c>
      <c r="K19" s="263">
        <v>1596.6</v>
      </c>
      <c r="L19" s="263">
        <v>1535</v>
      </c>
      <c r="M19" s="263">
        <v>6.4146900000000002</v>
      </c>
    </row>
    <row r="20" spans="1:13">
      <c r="A20" s="282">
        <v>11</v>
      </c>
      <c r="B20" s="263" t="s">
        <v>288</v>
      </c>
      <c r="C20" s="263">
        <v>15172.9</v>
      </c>
      <c r="D20" s="265">
        <v>15185.833333333334</v>
      </c>
      <c r="E20" s="265">
        <v>15091.666666666668</v>
      </c>
      <c r="F20" s="265">
        <v>15010.433333333334</v>
      </c>
      <c r="G20" s="265">
        <v>14916.266666666668</v>
      </c>
      <c r="H20" s="265">
        <v>15267.066666666668</v>
      </c>
      <c r="I20" s="265">
        <v>15361.233333333335</v>
      </c>
      <c r="J20" s="265">
        <v>15442.466666666667</v>
      </c>
      <c r="K20" s="263">
        <v>15280</v>
      </c>
      <c r="L20" s="263">
        <v>15104.6</v>
      </c>
      <c r="M20" s="263">
        <v>7.306E-2</v>
      </c>
    </row>
    <row r="21" spans="1:13">
      <c r="A21" s="282">
        <v>12</v>
      </c>
      <c r="B21" s="263" t="s">
        <v>40</v>
      </c>
      <c r="C21" s="263">
        <v>1185.2</v>
      </c>
      <c r="D21" s="265">
        <v>1193.3</v>
      </c>
      <c r="E21" s="265">
        <v>1172.6499999999999</v>
      </c>
      <c r="F21" s="265">
        <v>1160.0999999999999</v>
      </c>
      <c r="G21" s="265">
        <v>1139.4499999999998</v>
      </c>
      <c r="H21" s="265">
        <v>1205.8499999999999</v>
      </c>
      <c r="I21" s="265">
        <v>1226.5</v>
      </c>
      <c r="J21" s="265">
        <v>1239.05</v>
      </c>
      <c r="K21" s="263">
        <v>1213.95</v>
      </c>
      <c r="L21" s="263">
        <v>1180.75</v>
      </c>
      <c r="M21" s="263">
        <v>50.201509999999999</v>
      </c>
    </row>
    <row r="22" spans="1:13">
      <c r="A22" s="282">
        <v>13</v>
      </c>
      <c r="B22" s="263" t="s">
        <v>289</v>
      </c>
      <c r="C22" s="263">
        <v>1054.7</v>
      </c>
      <c r="D22" s="265">
        <v>1054.7666666666667</v>
      </c>
      <c r="E22" s="265">
        <v>1044.5333333333333</v>
      </c>
      <c r="F22" s="265">
        <v>1034.3666666666666</v>
      </c>
      <c r="G22" s="265">
        <v>1024.1333333333332</v>
      </c>
      <c r="H22" s="265">
        <v>1064.9333333333334</v>
      </c>
      <c r="I22" s="265">
        <v>1075.1666666666665</v>
      </c>
      <c r="J22" s="265">
        <v>1085.3333333333335</v>
      </c>
      <c r="K22" s="263">
        <v>1065</v>
      </c>
      <c r="L22" s="263">
        <v>1044.5999999999999</v>
      </c>
      <c r="M22" s="263">
        <v>2.73943</v>
      </c>
    </row>
    <row r="23" spans="1:13">
      <c r="A23" s="282">
        <v>14</v>
      </c>
      <c r="B23" s="263" t="s">
        <v>41</v>
      </c>
      <c r="C23" s="263">
        <v>746.25</v>
      </c>
      <c r="D23" s="265">
        <v>749.11666666666667</v>
      </c>
      <c r="E23" s="265">
        <v>738.23333333333335</v>
      </c>
      <c r="F23" s="265">
        <v>730.2166666666667</v>
      </c>
      <c r="G23" s="265">
        <v>719.33333333333337</v>
      </c>
      <c r="H23" s="265">
        <v>757.13333333333333</v>
      </c>
      <c r="I23" s="265">
        <v>768.01666666666677</v>
      </c>
      <c r="J23" s="265">
        <v>776.0333333333333</v>
      </c>
      <c r="K23" s="263">
        <v>760</v>
      </c>
      <c r="L23" s="263">
        <v>741.1</v>
      </c>
      <c r="M23" s="263">
        <v>111.56977000000001</v>
      </c>
    </row>
    <row r="24" spans="1:13">
      <c r="A24" s="282">
        <v>15</v>
      </c>
      <c r="B24" s="263" t="s">
        <v>831</v>
      </c>
      <c r="C24" s="263">
        <v>1154.95</v>
      </c>
      <c r="D24" s="265">
        <v>1162.25</v>
      </c>
      <c r="E24" s="265">
        <v>1144.5</v>
      </c>
      <c r="F24" s="265">
        <v>1134.05</v>
      </c>
      <c r="G24" s="265">
        <v>1116.3</v>
      </c>
      <c r="H24" s="265">
        <v>1172.7</v>
      </c>
      <c r="I24" s="265">
        <v>1190.45</v>
      </c>
      <c r="J24" s="265">
        <v>1200.9000000000001</v>
      </c>
      <c r="K24" s="263">
        <v>1180</v>
      </c>
      <c r="L24" s="263">
        <v>1151.8</v>
      </c>
      <c r="M24" s="263">
        <v>14.2896</v>
      </c>
    </row>
    <row r="25" spans="1:13">
      <c r="A25" s="282">
        <v>16</v>
      </c>
      <c r="B25" s="263" t="s">
        <v>290</v>
      </c>
      <c r="C25" s="263">
        <v>1056.55</v>
      </c>
      <c r="D25" s="265">
        <v>1055.9333333333334</v>
      </c>
      <c r="E25" s="265">
        <v>1046.8666666666668</v>
      </c>
      <c r="F25" s="265">
        <v>1037.1833333333334</v>
      </c>
      <c r="G25" s="265">
        <v>1028.1166666666668</v>
      </c>
      <c r="H25" s="265">
        <v>1065.6166666666668</v>
      </c>
      <c r="I25" s="265">
        <v>1074.6833333333334</v>
      </c>
      <c r="J25" s="265">
        <v>1084.3666666666668</v>
      </c>
      <c r="K25" s="263">
        <v>1065</v>
      </c>
      <c r="L25" s="263">
        <v>1046.25</v>
      </c>
      <c r="M25" s="263">
        <v>9.4230699999999992</v>
      </c>
    </row>
    <row r="26" spans="1:13">
      <c r="A26" s="282">
        <v>17</v>
      </c>
      <c r="B26" s="263" t="s">
        <v>223</v>
      </c>
      <c r="C26" s="263">
        <v>118.5</v>
      </c>
      <c r="D26" s="265">
        <v>118.75</v>
      </c>
      <c r="E26" s="265">
        <v>116.9</v>
      </c>
      <c r="F26" s="265">
        <v>115.30000000000001</v>
      </c>
      <c r="G26" s="265">
        <v>113.45000000000002</v>
      </c>
      <c r="H26" s="265">
        <v>120.35</v>
      </c>
      <c r="I26" s="265">
        <v>122.19999999999999</v>
      </c>
      <c r="J26" s="265">
        <v>123.79999999999998</v>
      </c>
      <c r="K26" s="263">
        <v>120.6</v>
      </c>
      <c r="L26" s="263">
        <v>117.15</v>
      </c>
      <c r="M26" s="263">
        <v>23.486550000000001</v>
      </c>
    </row>
    <row r="27" spans="1:13">
      <c r="A27" s="282">
        <v>18</v>
      </c>
      <c r="B27" s="263" t="s">
        <v>224</v>
      </c>
      <c r="C27" s="263">
        <v>179.75</v>
      </c>
      <c r="D27" s="265">
        <v>180.95000000000002</v>
      </c>
      <c r="E27" s="265">
        <v>177.20000000000005</v>
      </c>
      <c r="F27" s="265">
        <v>174.65000000000003</v>
      </c>
      <c r="G27" s="265">
        <v>170.90000000000006</v>
      </c>
      <c r="H27" s="265">
        <v>183.50000000000003</v>
      </c>
      <c r="I27" s="265">
        <v>187.24999999999997</v>
      </c>
      <c r="J27" s="265">
        <v>189.8</v>
      </c>
      <c r="K27" s="263">
        <v>184.7</v>
      </c>
      <c r="L27" s="263">
        <v>178.4</v>
      </c>
      <c r="M27" s="263">
        <v>18.35941</v>
      </c>
    </row>
    <row r="28" spans="1:13">
      <c r="A28" s="282">
        <v>19</v>
      </c>
      <c r="B28" s="263" t="s">
        <v>225</v>
      </c>
      <c r="C28" s="263">
        <v>1824.2</v>
      </c>
      <c r="D28" s="265">
        <v>1831.0500000000002</v>
      </c>
      <c r="E28" s="265">
        <v>1802.2000000000003</v>
      </c>
      <c r="F28" s="265">
        <v>1780.2</v>
      </c>
      <c r="G28" s="265">
        <v>1751.3500000000001</v>
      </c>
      <c r="H28" s="265">
        <v>1853.0500000000004</v>
      </c>
      <c r="I28" s="265">
        <v>1881.9000000000003</v>
      </c>
      <c r="J28" s="265">
        <v>1903.9000000000005</v>
      </c>
      <c r="K28" s="263">
        <v>1859.9</v>
      </c>
      <c r="L28" s="263">
        <v>1809.05</v>
      </c>
      <c r="M28" s="263">
        <v>1.40988</v>
      </c>
    </row>
    <row r="29" spans="1:13">
      <c r="A29" s="282">
        <v>20</v>
      </c>
      <c r="B29" s="263" t="s">
        <v>294</v>
      </c>
      <c r="C29" s="263">
        <v>987.4</v>
      </c>
      <c r="D29" s="265">
        <v>992.73333333333323</v>
      </c>
      <c r="E29" s="265">
        <v>977.51666666666642</v>
      </c>
      <c r="F29" s="265">
        <v>967.63333333333321</v>
      </c>
      <c r="G29" s="265">
        <v>952.4166666666664</v>
      </c>
      <c r="H29" s="265">
        <v>1002.6166666666664</v>
      </c>
      <c r="I29" s="265">
        <v>1017.8333333333334</v>
      </c>
      <c r="J29" s="265">
        <v>1027.7166666666665</v>
      </c>
      <c r="K29" s="263">
        <v>1007.95</v>
      </c>
      <c r="L29" s="263">
        <v>982.85</v>
      </c>
      <c r="M29" s="263">
        <v>4.1549699999999996</v>
      </c>
    </row>
    <row r="30" spans="1:13">
      <c r="A30" s="282">
        <v>21</v>
      </c>
      <c r="B30" s="263" t="s">
        <v>226</v>
      </c>
      <c r="C30" s="263">
        <v>2774.75</v>
      </c>
      <c r="D30" s="265">
        <v>2777.4</v>
      </c>
      <c r="E30" s="265">
        <v>2754.8500000000004</v>
      </c>
      <c r="F30" s="265">
        <v>2734.9500000000003</v>
      </c>
      <c r="G30" s="265">
        <v>2712.4000000000005</v>
      </c>
      <c r="H30" s="265">
        <v>2797.3</v>
      </c>
      <c r="I30" s="265">
        <v>2819.8500000000004</v>
      </c>
      <c r="J30" s="265">
        <v>2839.75</v>
      </c>
      <c r="K30" s="263">
        <v>2799.95</v>
      </c>
      <c r="L30" s="263">
        <v>2757.5</v>
      </c>
      <c r="M30" s="263">
        <v>1.3210500000000001</v>
      </c>
    </row>
    <row r="31" spans="1:13">
      <c r="A31" s="282">
        <v>22</v>
      </c>
      <c r="B31" s="263" t="s">
        <v>44</v>
      </c>
      <c r="C31" s="263">
        <v>813.15</v>
      </c>
      <c r="D31" s="265">
        <v>811.5333333333333</v>
      </c>
      <c r="E31" s="265">
        <v>806.11666666666656</v>
      </c>
      <c r="F31" s="265">
        <v>799.08333333333326</v>
      </c>
      <c r="G31" s="265">
        <v>793.66666666666652</v>
      </c>
      <c r="H31" s="265">
        <v>818.56666666666661</v>
      </c>
      <c r="I31" s="265">
        <v>823.98333333333335</v>
      </c>
      <c r="J31" s="265">
        <v>831.01666666666665</v>
      </c>
      <c r="K31" s="263">
        <v>816.95</v>
      </c>
      <c r="L31" s="263">
        <v>804.5</v>
      </c>
      <c r="M31" s="263">
        <v>10.794409999999999</v>
      </c>
    </row>
    <row r="32" spans="1:13">
      <c r="A32" s="282">
        <v>23</v>
      </c>
      <c r="B32" s="263" t="s">
        <v>45</v>
      </c>
      <c r="C32" s="263">
        <v>308.85000000000002</v>
      </c>
      <c r="D32" s="265">
        <v>308.2</v>
      </c>
      <c r="E32" s="265">
        <v>305.14999999999998</v>
      </c>
      <c r="F32" s="265">
        <v>301.45</v>
      </c>
      <c r="G32" s="265">
        <v>298.39999999999998</v>
      </c>
      <c r="H32" s="265">
        <v>311.89999999999998</v>
      </c>
      <c r="I32" s="265">
        <v>314.95000000000005</v>
      </c>
      <c r="J32" s="265">
        <v>318.64999999999998</v>
      </c>
      <c r="K32" s="263">
        <v>311.25</v>
      </c>
      <c r="L32" s="263">
        <v>304.5</v>
      </c>
      <c r="M32" s="263">
        <v>43.126840000000001</v>
      </c>
    </row>
    <row r="33" spans="1:13">
      <c r="A33" s="282">
        <v>24</v>
      </c>
      <c r="B33" s="263" t="s">
        <v>46</v>
      </c>
      <c r="C33" s="263">
        <v>3199.25</v>
      </c>
      <c r="D33" s="265">
        <v>3210.2833333333333</v>
      </c>
      <c r="E33" s="265">
        <v>3171.5666666666666</v>
      </c>
      <c r="F33" s="265">
        <v>3143.8833333333332</v>
      </c>
      <c r="G33" s="265">
        <v>3105.1666666666665</v>
      </c>
      <c r="H33" s="265">
        <v>3237.9666666666667</v>
      </c>
      <c r="I33" s="265">
        <v>3276.6833333333329</v>
      </c>
      <c r="J33" s="265">
        <v>3304.3666666666668</v>
      </c>
      <c r="K33" s="263">
        <v>3249</v>
      </c>
      <c r="L33" s="263">
        <v>3182.6</v>
      </c>
      <c r="M33" s="263">
        <v>5.7582399999999998</v>
      </c>
    </row>
    <row r="34" spans="1:13">
      <c r="A34" s="282">
        <v>25</v>
      </c>
      <c r="B34" s="263" t="s">
        <v>47</v>
      </c>
      <c r="C34" s="263">
        <v>212.75</v>
      </c>
      <c r="D34" s="265">
        <v>210.26666666666665</v>
      </c>
      <c r="E34" s="265">
        <v>206.23333333333329</v>
      </c>
      <c r="F34" s="265">
        <v>199.71666666666664</v>
      </c>
      <c r="G34" s="265">
        <v>195.68333333333328</v>
      </c>
      <c r="H34" s="265">
        <v>216.7833333333333</v>
      </c>
      <c r="I34" s="265">
        <v>220.81666666666666</v>
      </c>
      <c r="J34" s="265">
        <v>227.33333333333331</v>
      </c>
      <c r="K34" s="263">
        <v>214.3</v>
      </c>
      <c r="L34" s="263">
        <v>203.75</v>
      </c>
      <c r="M34" s="263">
        <v>107.98496</v>
      </c>
    </row>
    <row r="35" spans="1:13">
      <c r="A35" s="282">
        <v>26</v>
      </c>
      <c r="B35" s="263" t="s">
        <v>48</v>
      </c>
      <c r="C35" s="263">
        <v>116.95</v>
      </c>
      <c r="D35" s="265">
        <v>117.01666666666667</v>
      </c>
      <c r="E35" s="265">
        <v>114.73333333333333</v>
      </c>
      <c r="F35" s="265">
        <v>112.51666666666667</v>
      </c>
      <c r="G35" s="265">
        <v>110.23333333333333</v>
      </c>
      <c r="H35" s="265">
        <v>119.23333333333333</v>
      </c>
      <c r="I35" s="265">
        <v>121.51666666666667</v>
      </c>
      <c r="J35" s="265">
        <v>123.73333333333333</v>
      </c>
      <c r="K35" s="263">
        <v>119.3</v>
      </c>
      <c r="L35" s="263">
        <v>114.8</v>
      </c>
      <c r="M35" s="263">
        <v>224.62352999999999</v>
      </c>
    </row>
    <row r="36" spans="1:13">
      <c r="A36" s="282">
        <v>27</v>
      </c>
      <c r="B36" s="263" t="s">
        <v>50</v>
      </c>
      <c r="C36" s="263">
        <v>2614.5500000000002</v>
      </c>
      <c r="D36" s="265">
        <v>2603.2666666666669</v>
      </c>
      <c r="E36" s="265">
        <v>2586.2833333333338</v>
      </c>
      <c r="F36" s="265">
        <v>2558.0166666666669</v>
      </c>
      <c r="G36" s="265">
        <v>2541.0333333333338</v>
      </c>
      <c r="H36" s="265">
        <v>2631.5333333333338</v>
      </c>
      <c r="I36" s="265">
        <v>2648.5166666666664</v>
      </c>
      <c r="J36" s="265">
        <v>2676.7833333333338</v>
      </c>
      <c r="K36" s="263">
        <v>2620.25</v>
      </c>
      <c r="L36" s="263">
        <v>2575</v>
      </c>
      <c r="M36" s="263">
        <v>10.655609999999999</v>
      </c>
    </row>
    <row r="37" spans="1:13">
      <c r="A37" s="282">
        <v>28</v>
      </c>
      <c r="B37" s="263" t="s">
        <v>52</v>
      </c>
      <c r="C37" s="263">
        <v>963</v>
      </c>
      <c r="D37" s="265">
        <v>967.68333333333339</v>
      </c>
      <c r="E37" s="265">
        <v>954.36666666666679</v>
      </c>
      <c r="F37" s="265">
        <v>945.73333333333335</v>
      </c>
      <c r="G37" s="265">
        <v>932.41666666666674</v>
      </c>
      <c r="H37" s="265">
        <v>976.31666666666683</v>
      </c>
      <c r="I37" s="265">
        <v>989.63333333333344</v>
      </c>
      <c r="J37" s="265">
        <v>998.26666666666688</v>
      </c>
      <c r="K37" s="263">
        <v>981</v>
      </c>
      <c r="L37" s="263">
        <v>959.05</v>
      </c>
      <c r="M37" s="263">
        <v>14.51281</v>
      </c>
    </row>
    <row r="38" spans="1:13">
      <c r="A38" s="282">
        <v>29</v>
      </c>
      <c r="B38" s="263" t="s">
        <v>227</v>
      </c>
      <c r="C38" s="263">
        <v>2936.8</v>
      </c>
      <c r="D38" s="265">
        <v>2913.8166666666671</v>
      </c>
      <c r="E38" s="265">
        <v>2873.9333333333343</v>
      </c>
      <c r="F38" s="265">
        <v>2811.0666666666671</v>
      </c>
      <c r="G38" s="265">
        <v>2771.1833333333343</v>
      </c>
      <c r="H38" s="265">
        <v>2976.6833333333343</v>
      </c>
      <c r="I38" s="265">
        <v>3016.5666666666666</v>
      </c>
      <c r="J38" s="265">
        <v>3079.4333333333343</v>
      </c>
      <c r="K38" s="263">
        <v>2953.7</v>
      </c>
      <c r="L38" s="263">
        <v>2850.95</v>
      </c>
      <c r="M38" s="263">
        <v>5.4297800000000001</v>
      </c>
    </row>
    <row r="39" spans="1:13">
      <c r="A39" s="282">
        <v>30</v>
      </c>
      <c r="B39" s="263" t="s">
        <v>54</v>
      </c>
      <c r="C39" s="263">
        <v>708.15</v>
      </c>
      <c r="D39" s="265">
        <v>702.93333333333339</v>
      </c>
      <c r="E39" s="265">
        <v>693.36666666666679</v>
      </c>
      <c r="F39" s="265">
        <v>678.58333333333337</v>
      </c>
      <c r="G39" s="265">
        <v>669.01666666666677</v>
      </c>
      <c r="H39" s="265">
        <v>717.71666666666681</v>
      </c>
      <c r="I39" s="265">
        <v>727.28333333333342</v>
      </c>
      <c r="J39" s="265">
        <v>742.06666666666683</v>
      </c>
      <c r="K39" s="263">
        <v>712.5</v>
      </c>
      <c r="L39" s="263">
        <v>688.15</v>
      </c>
      <c r="M39" s="263">
        <v>540.60586999999998</v>
      </c>
    </row>
    <row r="40" spans="1:13">
      <c r="A40" s="282">
        <v>31</v>
      </c>
      <c r="B40" s="263" t="s">
        <v>55</v>
      </c>
      <c r="C40" s="263">
        <v>3889.75</v>
      </c>
      <c r="D40" s="265">
        <v>3883.5833333333335</v>
      </c>
      <c r="E40" s="265">
        <v>3813.166666666667</v>
      </c>
      <c r="F40" s="265">
        <v>3736.5833333333335</v>
      </c>
      <c r="G40" s="265">
        <v>3666.166666666667</v>
      </c>
      <c r="H40" s="265">
        <v>3960.166666666667</v>
      </c>
      <c r="I40" s="265">
        <v>4030.5833333333339</v>
      </c>
      <c r="J40" s="265">
        <v>4107.166666666667</v>
      </c>
      <c r="K40" s="263">
        <v>3954</v>
      </c>
      <c r="L40" s="263">
        <v>3807</v>
      </c>
      <c r="M40" s="263">
        <v>12.529579999999999</v>
      </c>
    </row>
    <row r="41" spans="1:13">
      <c r="A41" s="282">
        <v>32</v>
      </c>
      <c r="B41" s="263" t="s">
        <v>58</v>
      </c>
      <c r="C41" s="263">
        <v>5280.9</v>
      </c>
      <c r="D41" s="265">
        <v>5168.6333333333332</v>
      </c>
      <c r="E41" s="265">
        <v>5027.2666666666664</v>
      </c>
      <c r="F41" s="265">
        <v>4773.6333333333332</v>
      </c>
      <c r="G41" s="265">
        <v>4632.2666666666664</v>
      </c>
      <c r="H41" s="265">
        <v>5422.2666666666664</v>
      </c>
      <c r="I41" s="265">
        <v>5563.6333333333332</v>
      </c>
      <c r="J41" s="265">
        <v>5817.2666666666664</v>
      </c>
      <c r="K41" s="263">
        <v>5310</v>
      </c>
      <c r="L41" s="263">
        <v>4915</v>
      </c>
      <c r="M41" s="263">
        <v>85.764539999999997</v>
      </c>
    </row>
    <row r="42" spans="1:13">
      <c r="A42" s="282">
        <v>33</v>
      </c>
      <c r="B42" s="263" t="s">
        <v>57</v>
      </c>
      <c r="C42" s="263">
        <v>10489.3</v>
      </c>
      <c r="D42" s="265">
        <v>10418.800000000001</v>
      </c>
      <c r="E42" s="265">
        <v>10221.650000000001</v>
      </c>
      <c r="F42" s="265">
        <v>9954</v>
      </c>
      <c r="G42" s="265">
        <v>9756.85</v>
      </c>
      <c r="H42" s="265">
        <v>10686.450000000003</v>
      </c>
      <c r="I42" s="265">
        <v>10883.6</v>
      </c>
      <c r="J42" s="265">
        <v>11151.250000000004</v>
      </c>
      <c r="K42" s="263">
        <v>10615.95</v>
      </c>
      <c r="L42" s="263">
        <v>10151.15</v>
      </c>
      <c r="M42" s="263">
        <v>11.138809999999999</v>
      </c>
    </row>
    <row r="43" spans="1:13">
      <c r="A43" s="282">
        <v>34</v>
      </c>
      <c r="B43" s="263" t="s">
        <v>228</v>
      </c>
      <c r="C43" s="263">
        <v>3457.9</v>
      </c>
      <c r="D43" s="265">
        <v>3456.1333333333332</v>
      </c>
      <c r="E43" s="265">
        <v>3412.2666666666664</v>
      </c>
      <c r="F43" s="265">
        <v>3366.6333333333332</v>
      </c>
      <c r="G43" s="265">
        <v>3322.7666666666664</v>
      </c>
      <c r="H43" s="265">
        <v>3501.7666666666664</v>
      </c>
      <c r="I43" s="265">
        <v>3545.6333333333332</v>
      </c>
      <c r="J43" s="265">
        <v>3591.2666666666664</v>
      </c>
      <c r="K43" s="263">
        <v>3500</v>
      </c>
      <c r="L43" s="263">
        <v>3410.5</v>
      </c>
      <c r="M43" s="263">
        <v>0.30801000000000001</v>
      </c>
    </row>
    <row r="44" spans="1:13">
      <c r="A44" s="282">
        <v>35</v>
      </c>
      <c r="B44" s="263" t="s">
        <v>59</v>
      </c>
      <c r="C44" s="263">
        <v>1759.4</v>
      </c>
      <c r="D44" s="265">
        <v>1748.1666666666667</v>
      </c>
      <c r="E44" s="265">
        <v>1727.3333333333335</v>
      </c>
      <c r="F44" s="265">
        <v>1695.2666666666667</v>
      </c>
      <c r="G44" s="265">
        <v>1674.4333333333334</v>
      </c>
      <c r="H44" s="265">
        <v>1780.2333333333336</v>
      </c>
      <c r="I44" s="265">
        <v>1801.0666666666671</v>
      </c>
      <c r="J44" s="265">
        <v>1833.1333333333337</v>
      </c>
      <c r="K44" s="263">
        <v>1769</v>
      </c>
      <c r="L44" s="263">
        <v>1716.1</v>
      </c>
      <c r="M44" s="263">
        <v>4.6640300000000003</v>
      </c>
    </row>
    <row r="45" spans="1:13">
      <c r="A45" s="282">
        <v>36</v>
      </c>
      <c r="B45" s="263" t="s">
        <v>229</v>
      </c>
      <c r="C45" s="263">
        <v>328.5</v>
      </c>
      <c r="D45" s="265">
        <v>324.26666666666665</v>
      </c>
      <c r="E45" s="265">
        <v>318.0333333333333</v>
      </c>
      <c r="F45" s="265">
        <v>307.56666666666666</v>
      </c>
      <c r="G45" s="265">
        <v>301.33333333333331</v>
      </c>
      <c r="H45" s="265">
        <v>334.73333333333329</v>
      </c>
      <c r="I45" s="265">
        <v>340.96666666666664</v>
      </c>
      <c r="J45" s="265">
        <v>351.43333333333328</v>
      </c>
      <c r="K45" s="263">
        <v>330.5</v>
      </c>
      <c r="L45" s="263">
        <v>313.8</v>
      </c>
      <c r="M45" s="263">
        <v>108.20189999999999</v>
      </c>
    </row>
    <row r="46" spans="1:13">
      <c r="A46" s="282">
        <v>37</v>
      </c>
      <c r="B46" s="263" t="s">
        <v>60</v>
      </c>
      <c r="C46" s="263">
        <v>67.75</v>
      </c>
      <c r="D46" s="265">
        <v>67.216666666666669</v>
      </c>
      <c r="E46" s="265">
        <v>66.283333333333331</v>
      </c>
      <c r="F46" s="265">
        <v>64.816666666666663</v>
      </c>
      <c r="G46" s="265">
        <v>63.883333333333326</v>
      </c>
      <c r="H46" s="265">
        <v>68.683333333333337</v>
      </c>
      <c r="I46" s="265">
        <v>69.616666666666674</v>
      </c>
      <c r="J46" s="265">
        <v>71.083333333333343</v>
      </c>
      <c r="K46" s="263">
        <v>68.150000000000006</v>
      </c>
      <c r="L46" s="263">
        <v>65.75</v>
      </c>
      <c r="M46" s="263">
        <v>479.54928999999998</v>
      </c>
    </row>
    <row r="47" spans="1:13">
      <c r="A47" s="282">
        <v>38</v>
      </c>
      <c r="B47" s="263" t="s">
        <v>61</v>
      </c>
      <c r="C47" s="263">
        <v>68.150000000000006</v>
      </c>
      <c r="D47" s="265">
        <v>67.716666666666669</v>
      </c>
      <c r="E47" s="265">
        <v>66.933333333333337</v>
      </c>
      <c r="F47" s="265">
        <v>65.716666666666669</v>
      </c>
      <c r="G47" s="265">
        <v>64.933333333333337</v>
      </c>
      <c r="H47" s="265">
        <v>68.933333333333337</v>
      </c>
      <c r="I47" s="265">
        <v>69.716666666666669</v>
      </c>
      <c r="J47" s="265">
        <v>70.933333333333337</v>
      </c>
      <c r="K47" s="263">
        <v>68.5</v>
      </c>
      <c r="L47" s="263">
        <v>66.5</v>
      </c>
      <c r="M47" s="263">
        <v>52.779400000000003</v>
      </c>
    </row>
    <row r="48" spans="1:13">
      <c r="A48" s="282">
        <v>39</v>
      </c>
      <c r="B48" s="263" t="s">
        <v>62</v>
      </c>
      <c r="C48" s="263">
        <v>1348.95</v>
      </c>
      <c r="D48" s="265">
        <v>1353.65</v>
      </c>
      <c r="E48" s="265">
        <v>1340.7000000000003</v>
      </c>
      <c r="F48" s="265">
        <v>1332.4500000000003</v>
      </c>
      <c r="G48" s="265">
        <v>1319.5000000000005</v>
      </c>
      <c r="H48" s="265">
        <v>1361.9</v>
      </c>
      <c r="I48" s="265">
        <v>1374.85</v>
      </c>
      <c r="J48" s="265">
        <v>1383.1</v>
      </c>
      <c r="K48" s="263">
        <v>1366.6</v>
      </c>
      <c r="L48" s="263">
        <v>1345.4</v>
      </c>
      <c r="M48" s="263">
        <v>4.8937600000000003</v>
      </c>
    </row>
    <row r="49" spans="1:13">
      <c r="A49" s="282">
        <v>40</v>
      </c>
      <c r="B49" s="263" t="s">
        <v>65</v>
      </c>
      <c r="C49" s="263">
        <v>717.8</v>
      </c>
      <c r="D49" s="265">
        <v>717.15</v>
      </c>
      <c r="E49" s="265">
        <v>711.9</v>
      </c>
      <c r="F49" s="265">
        <v>706</v>
      </c>
      <c r="G49" s="265">
        <v>700.75</v>
      </c>
      <c r="H49" s="265">
        <v>723.05</v>
      </c>
      <c r="I49" s="265">
        <v>728.3</v>
      </c>
      <c r="J49" s="265">
        <v>734.19999999999993</v>
      </c>
      <c r="K49" s="263">
        <v>722.4</v>
      </c>
      <c r="L49" s="263">
        <v>711.25</v>
      </c>
      <c r="M49" s="263">
        <v>7.2065099999999997</v>
      </c>
    </row>
    <row r="50" spans="1:13">
      <c r="A50" s="282">
        <v>41</v>
      </c>
      <c r="B50" s="263" t="s">
        <v>64</v>
      </c>
      <c r="C50" s="263">
        <v>128.80000000000001</v>
      </c>
      <c r="D50" s="265">
        <v>129.18333333333334</v>
      </c>
      <c r="E50" s="265">
        <v>127.81666666666666</v>
      </c>
      <c r="F50" s="265">
        <v>126.83333333333331</v>
      </c>
      <c r="G50" s="265">
        <v>125.46666666666664</v>
      </c>
      <c r="H50" s="265">
        <v>130.16666666666669</v>
      </c>
      <c r="I50" s="265">
        <v>131.53333333333336</v>
      </c>
      <c r="J50" s="265">
        <v>132.51666666666671</v>
      </c>
      <c r="K50" s="263">
        <v>130.55000000000001</v>
      </c>
      <c r="L50" s="263">
        <v>128.19999999999999</v>
      </c>
      <c r="M50" s="263">
        <v>64.647769999999994</v>
      </c>
    </row>
    <row r="51" spans="1:13">
      <c r="A51" s="282">
        <v>42</v>
      </c>
      <c r="B51" s="263" t="s">
        <v>66</v>
      </c>
      <c r="C51" s="263">
        <v>592.45000000000005</v>
      </c>
      <c r="D51" s="265">
        <v>595.26666666666665</v>
      </c>
      <c r="E51" s="265">
        <v>584.38333333333333</v>
      </c>
      <c r="F51" s="265">
        <v>576.31666666666672</v>
      </c>
      <c r="G51" s="265">
        <v>565.43333333333339</v>
      </c>
      <c r="H51" s="265">
        <v>603.33333333333326</v>
      </c>
      <c r="I51" s="265">
        <v>614.21666666666647</v>
      </c>
      <c r="J51" s="265">
        <v>622.28333333333319</v>
      </c>
      <c r="K51" s="263">
        <v>606.15</v>
      </c>
      <c r="L51" s="263">
        <v>587.20000000000005</v>
      </c>
      <c r="M51" s="263">
        <v>25.0626</v>
      </c>
    </row>
    <row r="52" spans="1:13">
      <c r="A52" s="282">
        <v>43</v>
      </c>
      <c r="B52" s="263" t="s">
        <v>69</v>
      </c>
      <c r="C52" s="263">
        <v>48.1</v>
      </c>
      <c r="D52" s="265">
        <v>48.283333333333331</v>
      </c>
      <c r="E52" s="265">
        <v>47.716666666666661</v>
      </c>
      <c r="F52" s="265">
        <v>47.333333333333329</v>
      </c>
      <c r="G52" s="265">
        <v>46.766666666666659</v>
      </c>
      <c r="H52" s="265">
        <v>48.666666666666664</v>
      </c>
      <c r="I52" s="265">
        <v>49.233333333333327</v>
      </c>
      <c r="J52" s="265">
        <v>49.616666666666667</v>
      </c>
      <c r="K52" s="263">
        <v>48.85</v>
      </c>
      <c r="L52" s="263">
        <v>47.9</v>
      </c>
      <c r="M52" s="263">
        <v>333.78032000000002</v>
      </c>
    </row>
    <row r="53" spans="1:13">
      <c r="A53" s="282">
        <v>44</v>
      </c>
      <c r="B53" s="263" t="s">
        <v>73</v>
      </c>
      <c r="C53" s="263">
        <v>417.5</v>
      </c>
      <c r="D53" s="265">
        <v>418.91666666666669</v>
      </c>
      <c r="E53" s="265">
        <v>413.48333333333335</v>
      </c>
      <c r="F53" s="265">
        <v>409.46666666666664</v>
      </c>
      <c r="G53" s="265">
        <v>404.0333333333333</v>
      </c>
      <c r="H53" s="265">
        <v>422.93333333333339</v>
      </c>
      <c r="I53" s="265">
        <v>428.36666666666667</v>
      </c>
      <c r="J53" s="265">
        <v>432.38333333333344</v>
      </c>
      <c r="K53" s="263">
        <v>424.35</v>
      </c>
      <c r="L53" s="263">
        <v>414.9</v>
      </c>
      <c r="M53" s="263">
        <v>99.025329999999997</v>
      </c>
    </row>
    <row r="54" spans="1:13">
      <c r="A54" s="282">
        <v>45</v>
      </c>
      <c r="B54" s="263" t="s">
        <v>68</v>
      </c>
      <c r="C54" s="263">
        <v>544.29999999999995</v>
      </c>
      <c r="D54" s="265">
        <v>542.63333333333333</v>
      </c>
      <c r="E54" s="265">
        <v>537.26666666666665</v>
      </c>
      <c r="F54" s="265">
        <v>530.23333333333335</v>
      </c>
      <c r="G54" s="265">
        <v>524.86666666666667</v>
      </c>
      <c r="H54" s="265">
        <v>549.66666666666663</v>
      </c>
      <c r="I54" s="265">
        <v>555.03333333333319</v>
      </c>
      <c r="J54" s="265">
        <v>562.06666666666661</v>
      </c>
      <c r="K54" s="263">
        <v>548</v>
      </c>
      <c r="L54" s="263">
        <v>535.6</v>
      </c>
      <c r="M54" s="263">
        <v>119.70652</v>
      </c>
    </row>
    <row r="55" spans="1:13">
      <c r="A55" s="282">
        <v>46</v>
      </c>
      <c r="B55" s="263" t="s">
        <v>70</v>
      </c>
      <c r="C55" s="263">
        <v>390.85</v>
      </c>
      <c r="D55" s="265">
        <v>392.7166666666667</v>
      </c>
      <c r="E55" s="265">
        <v>385.63333333333338</v>
      </c>
      <c r="F55" s="265">
        <v>380.41666666666669</v>
      </c>
      <c r="G55" s="265">
        <v>373.33333333333337</v>
      </c>
      <c r="H55" s="265">
        <v>397.93333333333339</v>
      </c>
      <c r="I55" s="265">
        <v>405.01666666666665</v>
      </c>
      <c r="J55" s="265">
        <v>410.23333333333341</v>
      </c>
      <c r="K55" s="263">
        <v>399.8</v>
      </c>
      <c r="L55" s="263">
        <v>387.5</v>
      </c>
      <c r="M55" s="263">
        <v>113.63709</v>
      </c>
    </row>
    <row r="56" spans="1:13">
      <c r="A56" s="282">
        <v>47</v>
      </c>
      <c r="B56" s="263" t="s">
        <v>230</v>
      </c>
      <c r="C56" s="263">
        <v>1130.9000000000001</v>
      </c>
      <c r="D56" s="265">
        <v>1135.9666666666667</v>
      </c>
      <c r="E56" s="265">
        <v>1119.9333333333334</v>
      </c>
      <c r="F56" s="265">
        <v>1108.9666666666667</v>
      </c>
      <c r="G56" s="265">
        <v>1092.9333333333334</v>
      </c>
      <c r="H56" s="265">
        <v>1146.9333333333334</v>
      </c>
      <c r="I56" s="265">
        <v>1162.9666666666667</v>
      </c>
      <c r="J56" s="265">
        <v>1173.9333333333334</v>
      </c>
      <c r="K56" s="263">
        <v>1152</v>
      </c>
      <c r="L56" s="263">
        <v>1125</v>
      </c>
      <c r="M56" s="263">
        <v>0.42414000000000002</v>
      </c>
    </row>
    <row r="57" spans="1:13">
      <c r="A57" s="282">
        <v>48</v>
      </c>
      <c r="B57" s="263" t="s">
        <v>71</v>
      </c>
      <c r="C57" s="263">
        <v>13833</v>
      </c>
      <c r="D57" s="265">
        <v>13764.25</v>
      </c>
      <c r="E57" s="265">
        <v>13628.8</v>
      </c>
      <c r="F57" s="265">
        <v>13424.599999999999</v>
      </c>
      <c r="G57" s="265">
        <v>13289.149999999998</v>
      </c>
      <c r="H57" s="265">
        <v>13968.45</v>
      </c>
      <c r="I57" s="265">
        <v>14103.900000000001</v>
      </c>
      <c r="J57" s="265">
        <v>14308.100000000002</v>
      </c>
      <c r="K57" s="263">
        <v>13899.7</v>
      </c>
      <c r="L57" s="263">
        <v>13560.05</v>
      </c>
      <c r="M57" s="263">
        <v>0.27857999999999999</v>
      </c>
    </row>
    <row r="58" spans="1:13">
      <c r="A58" s="282">
        <v>49</v>
      </c>
      <c r="B58" s="263" t="s">
        <v>74</v>
      </c>
      <c r="C58" s="263">
        <v>3478.75</v>
      </c>
      <c r="D58" s="265">
        <v>3491.5833333333335</v>
      </c>
      <c r="E58" s="265">
        <v>3456.166666666667</v>
      </c>
      <c r="F58" s="265">
        <v>3433.5833333333335</v>
      </c>
      <c r="G58" s="265">
        <v>3398.166666666667</v>
      </c>
      <c r="H58" s="265">
        <v>3514.166666666667</v>
      </c>
      <c r="I58" s="265">
        <v>3549.5833333333339</v>
      </c>
      <c r="J58" s="265">
        <v>3572.166666666667</v>
      </c>
      <c r="K58" s="263">
        <v>3527</v>
      </c>
      <c r="L58" s="263">
        <v>3469</v>
      </c>
      <c r="M58" s="263">
        <v>14.981809999999999</v>
      </c>
    </row>
    <row r="59" spans="1:13">
      <c r="A59" s="282">
        <v>50</v>
      </c>
      <c r="B59" s="263" t="s">
        <v>80</v>
      </c>
      <c r="C59" s="263">
        <v>611.25</v>
      </c>
      <c r="D59" s="265">
        <v>613.63333333333333</v>
      </c>
      <c r="E59" s="265">
        <v>606.36666666666667</v>
      </c>
      <c r="F59" s="265">
        <v>601.48333333333335</v>
      </c>
      <c r="G59" s="265">
        <v>594.2166666666667</v>
      </c>
      <c r="H59" s="265">
        <v>618.51666666666665</v>
      </c>
      <c r="I59" s="265">
        <v>625.7833333333333</v>
      </c>
      <c r="J59" s="265">
        <v>630.66666666666663</v>
      </c>
      <c r="K59" s="263">
        <v>620.9</v>
      </c>
      <c r="L59" s="263">
        <v>608.75</v>
      </c>
      <c r="M59" s="263">
        <v>2.5236299999999998</v>
      </c>
    </row>
    <row r="60" spans="1:13">
      <c r="A60" s="282">
        <v>51</v>
      </c>
      <c r="B60" s="263" t="s">
        <v>75</v>
      </c>
      <c r="C60" s="263">
        <v>563.35</v>
      </c>
      <c r="D60" s="265">
        <v>565.11666666666667</v>
      </c>
      <c r="E60" s="265">
        <v>556.23333333333335</v>
      </c>
      <c r="F60" s="265">
        <v>549.11666666666667</v>
      </c>
      <c r="G60" s="265">
        <v>540.23333333333335</v>
      </c>
      <c r="H60" s="265">
        <v>572.23333333333335</v>
      </c>
      <c r="I60" s="265">
        <v>581.11666666666679</v>
      </c>
      <c r="J60" s="265">
        <v>588.23333333333335</v>
      </c>
      <c r="K60" s="263">
        <v>574</v>
      </c>
      <c r="L60" s="263">
        <v>558</v>
      </c>
      <c r="M60" s="263">
        <v>97.399159999999995</v>
      </c>
    </row>
    <row r="61" spans="1:13">
      <c r="A61" s="282">
        <v>52</v>
      </c>
      <c r="B61" s="263" t="s">
        <v>76</v>
      </c>
      <c r="C61" s="263">
        <v>143.1</v>
      </c>
      <c r="D61" s="265">
        <v>142.26666666666665</v>
      </c>
      <c r="E61" s="265">
        <v>140.83333333333331</v>
      </c>
      <c r="F61" s="265">
        <v>138.56666666666666</v>
      </c>
      <c r="G61" s="265">
        <v>137.13333333333333</v>
      </c>
      <c r="H61" s="265">
        <v>144.5333333333333</v>
      </c>
      <c r="I61" s="265">
        <v>145.96666666666664</v>
      </c>
      <c r="J61" s="265">
        <v>148.23333333333329</v>
      </c>
      <c r="K61" s="263">
        <v>143.69999999999999</v>
      </c>
      <c r="L61" s="263">
        <v>140</v>
      </c>
      <c r="M61" s="263">
        <v>167.24543</v>
      </c>
    </row>
    <row r="62" spans="1:13">
      <c r="A62" s="282">
        <v>53</v>
      </c>
      <c r="B62" s="263" t="s">
        <v>77</v>
      </c>
      <c r="C62" s="263">
        <v>126.45</v>
      </c>
      <c r="D62" s="265">
        <v>127.28333333333335</v>
      </c>
      <c r="E62" s="265">
        <v>124.7166666666667</v>
      </c>
      <c r="F62" s="265">
        <v>122.98333333333335</v>
      </c>
      <c r="G62" s="265">
        <v>120.4166666666667</v>
      </c>
      <c r="H62" s="265">
        <v>129.01666666666671</v>
      </c>
      <c r="I62" s="265">
        <v>131.58333333333331</v>
      </c>
      <c r="J62" s="265">
        <v>133.31666666666669</v>
      </c>
      <c r="K62" s="263">
        <v>129.85</v>
      </c>
      <c r="L62" s="263">
        <v>125.55</v>
      </c>
      <c r="M62" s="263">
        <v>18.381599999999999</v>
      </c>
    </row>
    <row r="63" spans="1:13">
      <c r="A63" s="282">
        <v>54</v>
      </c>
      <c r="B63" s="263" t="s">
        <v>81</v>
      </c>
      <c r="C63" s="263">
        <v>583.79999999999995</v>
      </c>
      <c r="D63" s="265">
        <v>576.0333333333333</v>
      </c>
      <c r="E63" s="265">
        <v>562.36666666666656</v>
      </c>
      <c r="F63" s="265">
        <v>540.93333333333328</v>
      </c>
      <c r="G63" s="265">
        <v>527.26666666666654</v>
      </c>
      <c r="H63" s="265">
        <v>597.46666666666658</v>
      </c>
      <c r="I63" s="265">
        <v>611.13333333333333</v>
      </c>
      <c r="J63" s="265">
        <v>632.56666666666661</v>
      </c>
      <c r="K63" s="263">
        <v>589.70000000000005</v>
      </c>
      <c r="L63" s="263">
        <v>554.6</v>
      </c>
      <c r="M63" s="263">
        <v>38.585560000000001</v>
      </c>
    </row>
    <row r="64" spans="1:13">
      <c r="A64" s="282">
        <v>55</v>
      </c>
      <c r="B64" s="263" t="s">
        <v>82</v>
      </c>
      <c r="C64" s="263">
        <v>910.2</v>
      </c>
      <c r="D64" s="265">
        <v>910.38333333333333</v>
      </c>
      <c r="E64" s="265">
        <v>902.76666666666665</v>
      </c>
      <c r="F64" s="265">
        <v>895.33333333333337</v>
      </c>
      <c r="G64" s="265">
        <v>887.7166666666667</v>
      </c>
      <c r="H64" s="265">
        <v>917.81666666666661</v>
      </c>
      <c r="I64" s="265">
        <v>925.43333333333317</v>
      </c>
      <c r="J64" s="265">
        <v>932.86666666666656</v>
      </c>
      <c r="K64" s="263">
        <v>918</v>
      </c>
      <c r="L64" s="263">
        <v>902.95</v>
      </c>
      <c r="M64" s="263">
        <v>72.510090000000005</v>
      </c>
    </row>
    <row r="65" spans="1:13">
      <c r="A65" s="282">
        <v>56</v>
      </c>
      <c r="B65" s="263" t="s">
        <v>231</v>
      </c>
      <c r="C65" s="263">
        <v>168.65</v>
      </c>
      <c r="D65" s="265">
        <v>167.73333333333332</v>
      </c>
      <c r="E65" s="265">
        <v>164.96666666666664</v>
      </c>
      <c r="F65" s="265">
        <v>161.28333333333333</v>
      </c>
      <c r="G65" s="265">
        <v>158.51666666666665</v>
      </c>
      <c r="H65" s="265">
        <v>171.41666666666663</v>
      </c>
      <c r="I65" s="265">
        <v>174.18333333333334</v>
      </c>
      <c r="J65" s="265">
        <v>177.86666666666662</v>
      </c>
      <c r="K65" s="263">
        <v>170.5</v>
      </c>
      <c r="L65" s="263">
        <v>164.05</v>
      </c>
      <c r="M65" s="263">
        <v>38.812890000000003</v>
      </c>
    </row>
    <row r="66" spans="1:13">
      <c r="A66" s="282">
        <v>57</v>
      </c>
      <c r="B66" s="263" t="s">
        <v>83</v>
      </c>
      <c r="C66" s="263">
        <v>128.5</v>
      </c>
      <c r="D66" s="265">
        <v>128.48333333333332</v>
      </c>
      <c r="E66" s="265">
        <v>127.51666666666665</v>
      </c>
      <c r="F66" s="265">
        <v>126.53333333333333</v>
      </c>
      <c r="G66" s="265">
        <v>125.56666666666666</v>
      </c>
      <c r="H66" s="265">
        <v>129.46666666666664</v>
      </c>
      <c r="I66" s="265">
        <v>130.43333333333328</v>
      </c>
      <c r="J66" s="265">
        <v>131.41666666666663</v>
      </c>
      <c r="K66" s="263">
        <v>129.44999999999999</v>
      </c>
      <c r="L66" s="263">
        <v>127.5</v>
      </c>
      <c r="M66" s="263">
        <v>62.060740000000003</v>
      </c>
    </row>
    <row r="67" spans="1:13">
      <c r="A67" s="282">
        <v>58</v>
      </c>
      <c r="B67" s="263" t="s">
        <v>822</v>
      </c>
      <c r="C67" s="263">
        <v>2868.2</v>
      </c>
      <c r="D67" s="265">
        <v>2863.0666666666671</v>
      </c>
      <c r="E67" s="265">
        <v>2830.1333333333341</v>
      </c>
      <c r="F67" s="265">
        <v>2792.0666666666671</v>
      </c>
      <c r="G67" s="265">
        <v>2759.1333333333341</v>
      </c>
      <c r="H67" s="265">
        <v>2901.1333333333341</v>
      </c>
      <c r="I67" s="265">
        <v>2934.0666666666675</v>
      </c>
      <c r="J67" s="265">
        <v>2972.1333333333341</v>
      </c>
      <c r="K67" s="263">
        <v>2896</v>
      </c>
      <c r="L67" s="263">
        <v>2825</v>
      </c>
      <c r="M67" s="263">
        <v>2.9860899999999999</v>
      </c>
    </row>
    <row r="68" spans="1:13">
      <c r="A68" s="282">
        <v>59</v>
      </c>
      <c r="B68" s="263" t="s">
        <v>84</v>
      </c>
      <c r="C68" s="263">
        <v>1490.6</v>
      </c>
      <c r="D68" s="265">
        <v>1495.2666666666667</v>
      </c>
      <c r="E68" s="265">
        <v>1483.5833333333333</v>
      </c>
      <c r="F68" s="265">
        <v>1476.5666666666666</v>
      </c>
      <c r="G68" s="265">
        <v>1464.8833333333332</v>
      </c>
      <c r="H68" s="265">
        <v>1502.2833333333333</v>
      </c>
      <c r="I68" s="265">
        <v>1513.9666666666667</v>
      </c>
      <c r="J68" s="265">
        <v>1520.9833333333333</v>
      </c>
      <c r="K68" s="263">
        <v>1506.95</v>
      </c>
      <c r="L68" s="263">
        <v>1488.25</v>
      </c>
      <c r="M68" s="263">
        <v>4.7459899999999999</v>
      </c>
    </row>
    <row r="69" spans="1:13">
      <c r="A69" s="282">
        <v>60</v>
      </c>
      <c r="B69" s="263" t="s">
        <v>85</v>
      </c>
      <c r="C69" s="263">
        <v>563.29999999999995</v>
      </c>
      <c r="D69" s="265">
        <v>565.13333333333333</v>
      </c>
      <c r="E69" s="265">
        <v>558.26666666666665</v>
      </c>
      <c r="F69" s="265">
        <v>553.23333333333335</v>
      </c>
      <c r="G69" s="265">
        <v>546.36666666666667</v>
      </c>
      <c r="H69" s="265">
        <v>570.16666666666663</v>
      </c>
      <c r="I69" s="265">
        <v>577.03333333333319</v>
      </c>
      <c r="J69" s="265">
        <v>582.06666666666661</v>
      </c>
      <c r="K69" s="263">
        <v>572</v>
      </c>
      <c r="L69" s="263">
        <v>560.1</v>
      </c>
      <c r="M69" s="263">
        <v>9.4513599999999993</v>
      </c>
    </row>
    <row r="70" spans="1:13">
      <c r="A70" s="282">
        <v>61</v>
      </c>
      <c r="B70" s="263" t="s">
        <v>232</v>
      </c>
      <c r="C70" s="263">
        <v>721.1</v>
      </c>
      <c r="D70" s="265">
        <v>724.0333333333333</v>
      </c>
      <c r="E70" s="265">
        <v>716.21666666666658</v>
      </c>
      <c r="F70" s="265">
        <v>711.33333333333326</v>
      </c>
      <c r="G70" s="265">
        <v>703.51666666666654</v>
      </c>
      <c r="H70" s="265">
        <v>728.91666666666663</v>
      </c>
      <c r="I70" s="265">
        <v>736.73333333333323</v>
      </c>
      <c r="J70" s="265">
        <v>741.61666666666667</v>
      </c>
      <c r="K70" s="263">
        <v>731.85</v>
      </c>
      <c r="L70" s="263">
        <v>719.15</v>
      </c>
      <c r="M70" s="263">
        <v>4.2307199999999998</v>
      </c>
    </row>
    <row r="71" spans="1:13">
      <c r="A71" s="282">
        <v>62</v>
      </c>
      <c r="B71" s="263" t="s">
        <v>233</v>
      </c>
      <c r="C71" s="263">
        <v>400.85</v>
      </c>
      <c r="D71" s="265">
        <v>395.25</v>
      </c>
      <c r="E71" s="265">
        <v>386.65</v>
      </c>
      <c r="F71" s="265">
        <v>372.45</v>
      </c>
      <c r="G71" s="265">
        <v>363.84999999999997</v>
      </c>
      <c r="H71" s="265">
        <v>409.45</v>
      </c>
      <c r="I71" s="265">
        <v>418.05</v>
      </c>
      <c r="J71" s="265">
        <v>432.25</v>
      </c>
      <c r="K71" s="263">
        <v>403.85</v>
      </c>
      <c r="L71" s="263">
        <v>381.05</v>
      </c>
      <c r="M71" s="263">
        <v>17.918299999999999</v>
      </c>
    </row>
    <row r="72" spans="1:13">
      <c r="A72" s="282">
        <v>63</v>
      </c>
      <c r="B72" s="263" t="s">
        <v>86</v>
      </c>
      <c r="C72" s="263">
        <v>882.5</v>
      </c>
      <c r="D72" s="265">
        <v>889.75</v>
      </c>
      <c r="E72" s="265">
        <v>871.9</v>
      </c>
      <c r="F72" s="265">
        <v>861.3</v>
      </c>
      <c r="G72" s="265">
        <v>843.44999999999993</v>
      </c>
      <c r="H72" s="265">
        <v>900.35</v>
      </c>
      <c r="I72" s="265">
        <v>918.19999999999993</v>
      </c>
      <c r="J72" s="265">
        <v>928.80000000000007</v>
      </c>
      <c r="K72" s="263">
        <v>907.6</v>
      </c>
      <c r="L72" s="263">
        <v>879.15</v>
      </c>
      <c r="M72" s="263">
        <v>8.8142700000000005</v>
      </c>
    </row>
    <row r="73" spans="1:13">
      <c r="A73" s="282">
        <v>64</v>
      </c>
      <c r="B73" s="263" t="s">
        <v>92</v>
      </c>
      <c r="C73" s="263">
        <v>250.9</v>
      </c>
      <c r="D73" s="265">
        <v>252.4666666666667</v>
      </c>
      <c r="E73" s="265">
        <v>248.13333333333338</v>
      </c>
      <c r="F73" s="265">
        <v>245.36666666666667</v>
      </c>
      <c r="G73" s="265">
        <v>241.03333333333336</v>
      </c>
      <c r="H73" s="265">
        <v>255.23333333333341</v>
      </c>
      <c r="I73" s="265">
        <v>259.56666666666672</v>
      </c>
      <c r="J73" s="265">
        <v>262.33333333333343</v>
      </c>
      <c r="K73" s="263">
        <v>256.8</v>
      </c>
      <c r="L73" s="263">
        <v>249.7</v>
      </c>
      <c r="M73" s="263">
        <v>56.989800000000002</v>
      </c>
    </row>
    <row r="74" spans="1:13">
      <c r="A74" s="282">
        <v>65</v>
      </c>
      <c r="B74" s="263" t="s">
        <v>87</v>
      </c>
      <c r="C74" s="263">
        <v>541.25</v>
      </c>
      <c r="D74" s="265">
        <v>541.0333333333333</v>
      </c>
      <c r="E74" s="265">
        <v>536.36666666666656</v>
      </c>
      <c r="F74" s="265">
        <v>531.48333333333323</v>
      </c>
      <c r="G74" s="265">
        <v>526.81666666666649</v>
      </c>
      <c r="H74" s="265">
        <v>545.91666666666663</v>
      </c>
      <c r="I74" s="265">
        <v>550.58333333333337</v>
      </c>
      <c r="J74" s="265">
        <v>555.4666666666667</v>
      </c>
      <c r="K74" s="263">
        <v>545.70000000000005</v>
      </c>
      <c r="L74" s="263">
        <v>536.15</v>
      </c>
      <c r="M74" s="263">
        <v>26.14846</v>
      </c>
    </row>
    <row r="75" spans="1:13">
      <c r="A75" s="282">
        <v>66</v>
      </c>
      <c r="B75" s="263" t="s">
        <v>234</v>
      </c>
      <c r="C75" s="263">
        <v>1510.3</v>
      </c>
      <c r="D75" s="265">
        <v>1522.1499999999999</v>
      </c>
      <c r="E75" s="265">
        <v>1495.5999999999997</v>
      </c>
      <c r="F75" s="265">
        <v>1480.8999999999999</v>
      </c>
      <c r="G75" s="265">
        <v>1454.3499999999997</v>
      </c>
      <c r="H75" s="265">
        <v>1536.8499999999997</v>
      </c>
      <c r="I75" s="265">
        <v>1563.3999999999999</v>
      </c>
      <c r="J75" s="265">
        <v>1578.0999999999997</v>
      </c>
      <c r="K75" s="263">
        <v>1548.7</v>
      </c>
      <c r="L75" s="263">
        <v>1507.45</v>
      </c>
      <c r="M75" s="263">
        <v>0.88441999999999998</v>
      </c>
    </row>
    <row r="76" spans="1:13">
      <c r="A76" s="282">
        <v>67</v>
      </c>
      <c r="B76" s="263" t="s">
        <v>833</v>
      </c>
      <c r="C76" s="263">
        <v>185.2</v>
      </c>
      <c r="D76" s="265">
        <v>186.63333333333335</v>
      </c>
      <c r="E76" s="265">
        <v>181.3666666666667</v>
      </c>
      <c r="F76" s="265">
        <v>177.53333333333336</v>
      </c>
      <c r="G76" s="265">
        <v>172.26666666666671</v>
      </c>
      <c r="H76" s="265">
        <v>190.4666666666667</v>
      </c>
      <c r="I76" s="265">
        <v>195.73333333333335</v>
      </c>
      <c r="J76" s="265">
        <v>199.56666666666669</v>
      </c>
      <c r="K76" s="263">
        <v>191.9</v>
      </c>
      <c r="L76" s="263">
        <v>182.8</v>
      </c>
      <c r="M76" s="263">
        <v>14.906940000000001</v>
      </c>
    </row>
    <row r="77" spans="1:13">
      <c r="A77" s="282">
        <v>68</v>
      </c>
      <c r="B77" s="263" t="s">
        <v>90</v>
      </c>
      <c r="C77" s="263">
        <v>3882.6</v>
      </c>
      <c r="D77" s="265">
        <v>3906.3833333333332</v>
      </c>
      <c r="E77" s="265">
        <v>3846.2166666666662</v>
      </c>
      <c r="F77" s="265">
        <v>3809.833333333333</v>
      </c>
      <c r="G77" s="265">
        <v>3749.6666666666661</v>
      </c>
      <c r="H77" s="265">
        <v>3942.7666666666664</v>
      </c>
      <c r="I77" s="265">
        <v>4002.9333333333334</v>
      </c>
      <c r="J77" s="265">
        <v>4039.3166666666666</v>
      </c>
      <c r="K77" s="263">
        <v>3966.55</v>
      </c>
      <c r="L77" s="263">
        <v>3870</v>
      </c>
      <c r="M77" s="263">
        <v>9.1173900000000003</v>
      </c>
    </row>
    <row r="78" spans="1:13">
      <c r="A78" s="282">
        <v>69</v>
      </c>
      <c r="B78" s="263" t="s">
        <v>348</v>
      </c>
      <c r="C78" s="263">
        <v>2859.6</v>
      </c>
      <c r="D78" s="265">
        <v>2851.1833333333329</v>
      </c>
      <c r="E78" s="265">
        <v>2808.4166666666661</v>
      </c>
      <c r="F78" s="265">
        <v>2757.2333333333331</v>
      </c>
      <c r="G78" s="265">
        <v>2714.4666666666662</v>
      </c>
      <c r="H78" s="265">
        <v>2902.3666666666659</v>
      </c>
      <c r="I78" s="265">
        <v>2945.1333333333332</v>
      </c>
      <c r="J78" s="265">
        <v>2996.3166666666657</v>
      </c>
      <c r="K78" s="263">
        <v>2893.95</v>
      </c>
      <c r="L78" s="263">
        <v>2800</v>
      </c>
      <c r="M78" s="263">
        <v>4.83575</v>
      </c>
    </row>
    <row r="79" spans="1:13">
      <c r="A79" s="282">
        <v>70</v>
      </c>
      <c r="B79" s="263" t="s">
        <v>93</v>
      </c>
      <c r="C79" s="263">
        <v>5044.45</v>
      </c>
      <c r="D79" s="265">
        <v>5060.45</v>
      </c>
      <c r="E79" s="265">
        <v>5014</v>
      </c>
      <c r="F79" s="265">
        <v>4983.55</v>
      </c>
      <c r="G79" s="265">
        <v>4937.1000000000004</v>
      </c>
      <c r="H79" s="265">
        <v>5090.8999999999996</v>
      </c>
      <c r="I79" s="265">
        <v>5137.3499999999985</v>
      </c>
      <c r="J79" s="265">
        <v>5167.7999999999993</v>
      </c>
      <c r="K79" s="263">
        <v>5106.8999999999996</v>
      </c>
      <c r="L79" s="263">
        <v>5030</v>
      </c>
      <c r="M79" s="263">
        <v>8.4395299999999995</v>
      </c>
    </row>
    <row r="80" spans="1:13">
      <c r="A80" s="282">
        <v>71</v>
      </c>
      <c r="B80" s="263" t="s">
        <v>235</v>
      </c>
      <c r="C80" s="263">
        <v>60.75</v>
      </c>
      <c r="D80" s="265">
        <v>61.266666666666673</v>
      </c>
      <c r="E80" s="265">
        <v>59.533333333333346</v>
      </c>
      <c r="F80" s="265">
        <v>58.31666666666667</v>
      </c>
      <c r="G80" s="265">
        <v>56.583333333333343</v>
      </c>
      <c r="H80" s="265">
        <v>62.483333333333348</v>
      </c>
      <c r="I80" s="265">
        <v>64.216666666666683</v>
      </c>
      <c r="J80" s="265">
        <v>65.433333333333351</v>
      </c>
      <c r="K80" s="263">
        <v>63</v>
      </c>
      <c r="L80" s="263">
        <v>60.05</v>
      </c>
      <c r="M80" s="263">
        <v>40.393169999999998</v>
      </c>
    </row>
    <row r="81" spans="1:13">
      <c r="A81" s="282">
        <v>72</v>
      </c>
      <c r="B81" s="263" t="s">
        <v>94</v>
      </c>
      <c r="C81" s="263">
        <v>2521.1999999999998</v>
      </c>
      <c r="D81" s="265">
        <v>2490.4500000000003</v>
      </c>
      <c r="E81" s="265">
        <v>2440.9000000000005</v>
      </c>
      <c r="F81" s="265">
        <v>2360.6000000000004</v>
      </c>
      <c r="G81" s="265">
        <v>2311.0500000000006</v>
      </c>
      <c r="H81" s="265">
        <v>2570.7500000000005</v>
      </c>
      <c r="I81" s="265">
        <v>2620.3000000000006</v>
      </c>
      <c r="J81" s="265">
        <v>2700.6000000000004</v>
      </c>
      <c r="K81" s="263">
        <v>2540</v>
      </c>
      <c r="L81" s="263">
        <v>2410.15</v>
      </c>
      <c r="M81" s="263">
        <v>16.819749999999999</v>
      </c>
    </row>
    <row r="82" spans="1:13">
      <c r="A82" s="282">
        <v>73</v>
      </c>
      <c r="B82" s="263" t="s">
        <v>236</v>
      </c>
      <c r="C82" s="263">
        <v>499.3</v>
      </c>
      <c r="D82" s="265">
        <v>502.95</v>
      </c>
      <c r="E82" s="265">
        <v>492.35</v>
      </c>
      <c r="F82" s="265">
        <v>485.40000000000003</v>
      </c>
      <c r="G82" s="265">
        <v>474.80000000000007</v>
      </c>
      <c r="H82" s="265">
        <v>509.9</v>
      </c>
      <c r="I82" s="265">
        <v>520.5</v>
      </c>
      <c r="J82" s="265">
        <v>527.44999999999993</v>
      </c>
      <c r="K82" s="263">
        <v>513.54999999999995</v>
      </c>
      <c r="L82" s="263">
        <v>496</v>
      </c>
      <c r="M82" s="263">
        <v>2.3661400000000001</v>
      </c>
    </row>
    <row r="83" spans="1:13">
      <c r="A83" s="282">
        <v>74</v>
      </c>
      <c r="B83" s="263" t="s">
        <v>237</v>
      </c>
      <c r="C83" s="263">
        <v>1304.95</v>
      </c>
      <c r="D83" s="265">
        <v>1309.6666666666667</v>
      </c>
      <c r="E83" s="265">
        <v>1281.2833333333335</v>
      </c>
      <c r="F83" s="265">
        <v>1257.6166666666668</v>
      </c>
      <c r="G83" s="265">
        <v>1229.2333333333336</v>
      </c>
      <c r="H83" s="265">
        <v>1333.3333333333335</v>
      </c>
      <c r="I83" s="265">
        <v>1361.7166666666667</v>
      </c>
      <c r="J83" s="265">
        <v>1385.3833333333334</v>
      </c>
      <c r="K83" s="263">
        <v>1338.05</v>
      </c>
      <c r="L83" s="263">
        <v>1286</v>
      </c>
      <c r="M83" s="263">
        <v>2.4727899999999998</v>
      </c>
    </row>
    <row r="84" spans="1:13">
      <c r="A84" s="282">
        <v>75</v>
      </c>
      <c r="B84" s="263" t="s">
        <v>96</v>
      </c>
      <c r="C84" s="263">
        <v>1146.5999999999999</v>
      </c>
      <c r="D84" s="265">
        <v>1150.55</v>
      </c>
      <c r="E84" s="265">
        <v>1129.0999999999999</v>
      </c>
      <c r="F84" s="265">
        <v>1111.5999999999999</v>
      </c>
      <c r="G84" s="265">
        <v>1090.1499999999999</v>
      </c>
      <c r="H84" s="265">
        <v>1168.05</v>
      </c>
      <c r="I84" s="265">
        <v>1189.5000000000002</v>
      </c>
      <c r="J84" s="265">
        <v>1207</v>
      </c>
      <c r="K84" s="263">
        <v>1172</v>
      </c>
      <c r="L84" s="263">
        <v>1133.05</v>
      </c>
      <c r="M84" s="263">
        <v>18.058440000000001</v>
      </c>
    </row>
    <row r="85" spans="1:13">
      <c r="A85" s="282">
        <v>76</v>
      </c>
      <c r="B85" s="263" t="s">
        <v>97</v>
      </c>
      <c r="C85" s="263">
        <v>176.8</v>
      </c>
      <c r="D85" s="265">
        <v>176.1</v>
      </c>
      <c r="E85" s="265">
        <v>174.25</v>
      </c>
      <c r="F85" s="265">
        <v>171.70000000000002</v>
      </c>
      <c r="G85" s="265">
        <v>169.85000000000002</v>
      </c>
      <c r="H85" s="265">
        <v>178.64999999999998</v>
      </c>
      <c r="I85" s="265">
        <v>180.49999999999994</v>
      </c>
      <c r="J85" s="265">
        <v>183.04999999999995</v>
      </c>
      <c r="K85" s="263">
        <v>177.95</v>
      </c>
      <c r="L85" s="263">
        <v>173.55</v>
      </c>
      <c r="M85" s="263">
        <v>38.612009999999998</v>
      </c>
    </row>
    <row r="86" spans="1:13">
      <c r="A86" s="282">
        <v>77</v>
      </c>
      <c r="B86" s="263" t="s">
        <v>98</v>
      </c>
      <c r="C86" s="263">
        <v>77.849999999999994</v>
      </c>
      <c r="D86" s="265">
        <v>77.016666666666666</v>
      </c>
      <c r="E86" s="265">
        <v>75.933333333333337</v>
      </c>
      <c r="F86" s="265">
        <v>74.016666666666666</v>
      </c>
      <c r="G86" s="265">
        <v>72.933333333333337</v>
      </c>
      <c r="H86" s="265">
        <v>78.933333333333337</v>
      </c>
      <c r="I86" s="265">
        <v>80.01666666666668</v>
      </c>
      <c r="J86" s="265">
        <v>81.933333333333337</v>
      </c>
      <c r="K86" s="263">
        <v>78.099999999999994</v>
      </c>
      <c r="L86" s="263">
        <v>75.099999999999994</v>
      </c>
      <c r="M86" s="263">
        <v>251.11812</v>
      </c>
    </row>
    <row r="87" spans="1:13">
      <c r="A87" s="282">
        <v>78</v>
      </c>
      <c r="B87" s="263" t="s">
        <v>359</v>
      </c>
      <c r="C87" s="263">
        <v>211.7</v>
      </c>
      <c r="D87" s="265">
        <v>212.56666666666669</v>
      </c>
      <c r="E87" s="265">
        <v>209.13333333333338</v>
      </c>
      <c r="F87" s="265">
        <v>206.56666666666669</v>
      </c>
      <c r="G87" s="265">
        <v>203.13333333333338</v>
      </c>
      <c r="H87" s="265">
        <v>215.13333333333338</v>
      </c>
      <c r="I87" s="265">
        <v>218.56666666666672</v>
      </c>
      <c r="J87" s="265">
        <v>221.13333333333338</v>
      </c>
      <c r="K87" s="263">
        <v>216</v>
      </c>
      <c r="L87" s="263">
        <v>210</v>
      </c>
      <c r="M87" s="263">
        <v>37.810160000000003</v>
      </c>
    </row>
    <row r="88" spans="1:13">
      <c r="A88" s="282">
        <v>79</v>
      </c>
      <c r="B88" s="263" t="s">
        <v>240</v>
      </c>
      <c r="C88" s="263">
        <v>52.05</v>
      </c>
      <c r="D88" s="265">
        <v>53.449999999999996</v>
      </c>
      <c r="E88" s="265">
        <v>50.199999999999989</v>
      </c>
      <c r="F88" s="265">
        <v>48.349999999999994</v>
      </c>
      <c r="G88" s="265">
        <v>45.099999999999987</v>
      </c>
      <c r="H88" s="265">
        <v>55.29999999999999</v>
      </c>
      <c r="I88" s="265">
        <v>58.550000000000004</v>
      </c>
      <c r="J88" s="265">
        <v>60.399999999999991</v>
      </c>
      <c r="K88" s="263">
        <v>56.7</v>
      </c>
      <c r="L88" s="263">
        <v>51.6</v>
      </c>
      <c r="M88" s="263">
        <v>71.227739999999997</v>
      </c>
    </row>
    <row r="89" spans="1:13">
      <c r="A89" s="282">
        <v>80</v>
      </c>
      <c r="B89" s="263" t="s">
        <v>99</v>
      </c>
      <c r="C89" s="263">
        <v>133.35</v>
      </c>
      <c r="D89" s="265">
        <v>133.11666666666667</v>
      </c>
      <c r="E89" s="265">
        <v>132.23333333333335</v>
      </c>
      <c r="F89" s="265">
        <v>131.11666666666667</v>
      </c>
      <c r="G89" s="265">
        <v>130.23333333333335</v>
      </c>
      <c r="H89" s="265">
        <v>134.23333333333335</v>
      </c>
      <c r="I89" s="265">
        <v>135.11666666666667</v>
      </c>
      <c r="J89" s="265">
        <v>136.23333333333335</v>
      </c>
      <c r="K89" s="263">
        <v>134</v>
      </c>
      <c r="L89" s="263">
        <v>132</v>
      </c>
      <c r="M89" s="263">
        <v>68.833209999999994</v>
      </c>
    </row>
    <row r="90" spans="1:13">
      <c r="A90" s="282">
        <v>81</v>
      </c>
      <c r="B90" s="263" t="s">
        <v>102</v>
      </c>
      <c r="C90" s="263">
        <v>23.15</v>
      </c>
      <c r="D90" s="265">
        <v>23.283333333333331</v>
      </c>
      <c r="E90" s="265">
        <v>22.816666666666663</v>
      </c>
      <c r="F90" s="265">
        <v>22.483333333333331</v>
      </c>
      <c r="G90" s="265">
        <v>22.016666666666662</v>
      </c>
      <c r="H90" s="265">
        <v>23.616666666666664</v>
      </c>
      <c r="I90" s="265">
        <v>24.083333333333332</v>
      </c>
      <c r="J90" s="265">
        <v>24.416666666666664</v>
      </c>
      <c r="K90" s="263">
        <v>23.75</v>
      </c>
      <c r="L90" s="263">
        <v>22.95</v>
      </c>
      <c r="M90" s="263">
        <v>149.79814999999999</v>
      </c>
    </row>
    <row r="91" spans="1:13">
      <c r="A91" s="282">
        <v>82</v>
      </c>
      <c r="B91" s="263" t="s">
        <v>241</v>
      </c>
      <c r="C91" s="263">
        <v>205.85</v>
      </c>
      <c r="D91" s="265">
        <v>207.23333333333335</v>
      </c>
      <c r="E91" s="265">
        <v>203.7166666666667</v>
      </c>
      <c r="F91" s="265">
        <v>201.58333333333334</v>
      </c>
      <c r="G91" s="265">
        <v>198.06666666666669</v>
      </c>
      <c r="H91" s="265">
        <v>209.3666666666667</v>
      </c>
      <c r="I91" s="265">
        <v>212.88333333333335</v>
      </c>
      <c r="J91" s="265">
        <v>215.01666666666671</v>
      </c>
      <c r="K91" s="263">
        <v>210.75</v>
      </c>
      <c r="L91" s="263">
        <v>205.1</v>
      </c>
      <c r="M91" s="263">
        <v>4.0916199999999998</v>
      </c>
    </row>
    <row r="92" spans="1:13">
      <c r="A92" s="282">
        <v>83</v>
      </c>
      <c r="B92" s="263" t="s">
        <v>100</v>
      </c>
      <c r="C92" s="263">
        <v>563.6</v>
      </c>
      <c r="D92" s="265">
        <v>566.56666666666672</v>
      </c>
      <c r="E92" s="265">
        <v>557.18333333333339</v>
      </c>
      <c r="F92" s="265">
        <v>550.76666666666665</v>
      </c>
      <c r="G92" s="265">
        <v>541.38333333333333</v>
      </c>
      <c r="H92" s="265">
        <v>572.98333333333346</v>
      </c>
      <c r="I92" s="265">
        <v>582.3666666666669</v>
      </c>
      <c r="J92" s="265">
        <v>588.78333333333353</v>
      </c>
      <c r="K92" s="263">
        <v>575.95000000000005</v>
      </c>
      <c r="L92" s="263">
        <v>560.15</v>
      </c>
      <c r="M92" s="263">
        <v>36.046190000000003</v>
      </c>
    </row>
    <row r="93" spans="1:13">
      <c r="A93" s="282">
        <v>84</v>
      </c>
      <c r="B93" s="263" t="s">
        <v>242</v>
      </c>
      <c r="C93" s="263">
        <v>499.85</v>
      </c>
      <c r="D93" s="265">
        <v>502.58333333333331</v>
      </c>
      <c r="E93" s="265">
        <v>495.26666666666665</v>
      </c>
      <c r="F93" s="265">
        <v>490.68333333333334</v>
      </c>
      <c r="G93" s="265">
        <v>483.36666666666667</v>
      </c>
      <c r="H93" s="265">
        <v>507.16666666666663</v>
      </c>
      <c r="I93" s="265">
        <v>514.48333333333335</v>
      </c>
      <c r="J93" s="265">
        <v>519.06666666666661</v>
      </c>
      <c r="K93" s="263">
        <v>509.9</v>
      </c>
      <c r="L93" s="263">
        <v>498</v>
      </c>
      <c r="M93" s="263">
        <v>0.64041999999999999</v>
      </c>
    </row>
    <row r="94" spans="1:13">
      <c r="A94" s="282">
        <v>85</v>
      </c>
      <c r="B94" s="263" t="s">
        <v>103</v>
      </c>
      <c r="C94" s="263">
        <v>711.8</v>
      </c>
      <c r="D94" s="265">
        <v>708.7833333333333</v>
      </c>
      <c r="E94" s="265">
        <v>703.61666666666656</v>
      </c>
      <c r="F94" s="265">
        <v>695.43333333333328</v>
      </c>
      <c r="G94" s="265">
        <v>690.26666666666654</v>
      </c>
      <c r="H94" s="265">
        <v>716.96666666666658</v>
      </c>
      <c r="I94" s="265">
        <v>722.13333333333333</v>
      </c>
      <c r="J94" s="265">
        <v>730.31666666666661</v>
      </c>
      <c r="K94" s="263">
        <v>713.95</v>
      </c>
      <c r="L94" s="263">
        <v>700.6</v>
      </c>
      <c r="M94" s="263">
        <v>6.0630600000000001</v>
      </c>
    </row>
    <row r="95" spans="1:13">
      <c r="A95" s="282">
        <v>86</v>
      </c>
      <c r="B95" s="263" t="s">
        <v>243</v>
      </c>
      <c r="C95" s="263">
        <v>514.29999999999995</v>
      </c>
      <c r="D95" s="265">
        <v>515.26666666666665</v>
      </c>
      <c r="E95" s="265">
        <v>511.0333333333333</v>
      </c>
      <c r="F95" s="265">
        <v>507.76666666666665</v>
      </c>
      <c r="G95" s="265">
        <v>503.5333333333333</v>
      </c>
      <c r="H95" s="265">
        <v>518.5333333333333</v>
      </c>
      <c r="I95" s="265">
        <v>522.76666666666665</v>
      </c>
      <c r="J95" s="265">
        <v>526.0333333333333</v>
      </c>
      <c r="K95" s="263">
        <v>519.5</v>
      </c>
      <c r="L95" s="263">
        <v>512</v>
      </c>
      <c r="M95" s="263">
        <v>0.46740999999999999</v>
      </c>
    </row>
    <row r="96" spans="1:13">
      <c r="A96" s="282">
        <v>87</v>
      </c>
      <c r="B96" s="263" t="s">
        <v>244</v>
      </c>
      <c r="C96" s="263">
        <v>1355.7</v>
      </c>
      <c r="D96" s="265">
        <v>1364.8666666666668</v>
      </c>
      <c r="E96" s="265">
        <v>1338.2833333333335</v>
      </c>
      <c r="F96" s="265">
        <v>1320.8666666666668</v>
      </c>
      <c r="G96" s="265">
        <v>1294.2833333333335</v>
      </c>
      <c r="H96" s="265">
        <v>1382.2833333333335</v>
      </c>
      <c r="I96" s="265">
        <v>1408.8666666666666</v>
      </c>
      <c r="J96" s="265">
        <v>1426.2833333333335</v>
      </c>
      <c r="K96" s="263">
        <v>1391.45</v>
      </c>
      <c r="L96" s="263">
        <v>1347.45</v>
      </c>
      <c r="M96" s="263">
        <v>6.2229099999999997</v>
      </c>
    </row>
    <row r="97" spans="1:13">
      <c r="A97" s="282">
        <v>88</v>
      </c>
      <c r="B97" s="263" t="s">
        <v>104</v>
      </c>
      <c r="C97" s="263">
        <v>1341.15</v>
      </c>
      <c r="D97" s="265">
        <v>1337.1000000000001</v>
      </c>
      <c r="E97" s="265">
        <v>1325.2000000000003</v>
      </c>
      <c r="F97" s="265">
        <v>1309.2500000000002</v>
      </c>
      <c r="G97" s="265">
        <v>1297.3500000000004</v>
      </c>
      <c r="H97" s="265">
        <v>1353.0500000000002</v>
      </c>
      <c r="I97" s="265">
        <v>1364.9500000000003</v>
      </c>
      <c r="J97" s="265">
        <v>1380.9</v>
      </c>
      <c r="K97" s="263">
        <v>1349</v>
      </c>
      <c r="L97" s="263">
        <v>1321.15</v>
      </c>
      <c r="M97" s="263">
        <v>12.83746</v>
      </c>
    </row>
    <row r="98" spans="1:13">
      <c r="A98" s="282">
        <v>89</v>
      </c>
      <c r="B98" s="263" t="s">
        <v>372</v>
      </c>
      <c r="C98" s="263">
        <v>540.25</v>
      </c>
      <c r="D98" s="265">
        <v>541.7166666666667</v>
      </c>
      <c r="E98" s="265">
        <v>532.93333333333339</v>
      </c>
      <c r="F98" s="265">
        <v>525.61666666666667</v>
      </c>
      <c r="G98" s="265">
        <v>516.83333333333337</v>
      </c>
      <c r="H98" s="265">
        <v>549.03333333333342</v>
      </c>
      <c r="I98" s="265">
        <v>557.81666666666672</v>
      </c>
      <c r="J98" s="265">
        <v>565.13333333333344</v>
      </c>
      <c r="K98" s="263">
        <v>550.5</v>
      </c>
      <c r="L98" s="263">
        <v>534.4</v>
      </c>
      <c r="M98" s="263">
        <v>8.6838499999999996</v>
      </c>
    </row>
    <row r="99" spans="1:13">
      <c r="A99" s="282">
        <v>90</v>
      </c>
      <c r="B99" s="263" t="s">
        <v>246</v>
      </c>
      <c r="C99" s="263">
        <v>259.39999999999998</v>
      </c>
      <c r="D99" s="265">
        <v>260.45</v>
      </c>
      <c r="E99" s="265">
        <v>257</v>
      </c>
      <c r="F99" s="265">
        <v>254.60000000000002</v>
      </c>
      <c r="G99" s="265">
        <v>251.15000000000003</v>
      </c>
      <c r="H99" s="265">
        <v>262.84999999999997</v>
      </c>
      <c r="I99" s="265">
        <v>266.2999999999999</v>
      </c>
      <c r="J99" s="265">
        <v>268.69999999999993</v>
      </c>
      <c r="K99" s="263">
        <v>263.89999999999998</v>
      </c>
      <c r="L99" s="263">
        <v>258.05</v>
      </c>
      <c r="M99" s="263">
        <v>2.5516200000000002</v>
      </c>
    </row>
    <row r="100" spans="1:13">
      <c r="A100" s="282">
        <v>91</v>
      </c>
      <c r="B100" s="263" t="s">
        <v>107</v>
      </c>
      <c r="C100" s="263">
        <v>923.8</v>
      </c>
      <c r="D100" s="265">
        <v>927.13333333333333</v>
      </c>
      <c r="E100" s="265">
        <v>918.41666666666663</v>
      </c>
      <c r="F100" s="265">
        <v>913.0333333333333</v>
      </c>
      <c r="G100" s="265">
        <v>904.31666666666661</v>
      </c>
      <c r="H100" s="265">
        <v>932.51666666666665</v>
      </c>
      <c r="I100" s="265">
        <v>941.23333333333335</v>
      </c>
      <c r="J100" s="265">
        <v>946.61666666666667</v>
      </c>
      <c r="K100" s="263">
        <v>935.85</v>
      </c>
      <c r="L100" s="263">
        <v>921.75</v>
      </c>
      <c r="M100" s="263">
        <v>68.456770000000006</v>
      </c>
    </row>
    <row r="101" spans="1:13">
      <c r="A101" s="282">
        <v>92</v>
      </c>
      <c r="B101" s="263" t="s">
        <v>248</v>
      </c>
      <c r="C101" s="263">
        <v>2806</v>
      </c>
      <c r="D101" s="265">
        <v>2813.0333333333328</v>
      </c>
      <c r="E101" s="265">
        <v>2771.1666666666656</v>
      </c>
      <c r="F101" s="265">
        <v>2736.3333333333326</v>
      </c>
      <c r="G101" s="265">
        <v>2694.4666666666653</v>
      </c>
      <c r="H101" s="265">
        <v>2847.8666666666659</v>
      </c>
      <c r="I101" s="265">
        <v>2889.7333333333327</v>
      </c>
      <c r="J101" s="265">
        <v>2924.5666666666662</v>
      </c>
      <c r="K101" s="263">
        <v>2854.9</v>
      </c>
      <c r="L101" s="263">
        <v>2778.2</v>
      </c>
      <c r="M101" s="263">
        <v>6.2432800000000004</v>
      </c>
    </row>
    <row r="102" spans="1:13">
      <c r="A102" s="282">
        <v>93</v>
      </c>
      <c r="B102" s="263" t="s">
        <v>109</v>
      </c>
      <c r="C102" s="263">
        <v>1476.8</v>
      </c>
      <c r="D102" s="265">
        <v>1462.2666666666667</v>
      </c>
      <c r="E102" s="265">
        <v>1445.5333333333333</v>
      </c>
      <c r="F102" s="265">
        <v>1414.2666666666667</v>
      </c>
      <c r="G102" s="265">
        <v>1397.5333333333333</v>
      </c>
      <c r="H102" s="265">
        <v>1493.5333333333333</v>
      </c>
      <c r="I102" s="265">
        <v>1510.2666666666664</v>
      </c>
      <c r="J102" s="265">
        <v>1541.5333333333333</v>
      </c>
      <c r="K102" s="263">
        <v>1479</v>
      </c>
      <c r="L102" s="263">
        <v>1431</v>
      </c>
      <c r="M102" s="263">
        <v>120.5197</v>
      </c>
    </row>
    <row r="103" spans="1:13">
      <c r="A103" s="282">
        <v>94</v>
      </c>
      <c r="B103" s="263" t="s">
        <v>249</v>
      </c>
      <c r="C103" s="263">
        <v>672.6</v>
      </c>
      <c r="D103" s="265">
        <v>675.41666666666663</v>
      </c>
      <c r="E103" s="265">
        <v>668.33333333333326</v>
      </c>
      <c r="F103" s="265">
        <v>664.06666666666661</v>
      </c>
      <c r="G103" s="265">
        <v>656.98333333333323</v>
      </c>
      <c r="H103" s="265">
        <v>679.68333333333328</v>
      </c>
      <c r="I103" s="265">
        <v>686.76666666666654</v>
      </c>
      <c r="J103" s="265">
        <v>691.0333333333333</v>
      </c>
      <c r="K103" s="263">
        <v>682.5</v>
      </c>
      <c r="L103" s="263">
        <v>671.15</v>
      </c>
      <c r="M103" s="263">
        <v>40.11121</v>
      </c>
    </row>
    <row r="104" spans="1:13">
      <c r="A104" s="282">
        <v>95</v>
      </c>
      <c r="B104" s="263" t="s">
        <v>105</v>
      </c>
      <c r="C104" s="263">
        <v>1019.85</v>
      </c>
      <c r="D104" s="265">
        <v>1026.6499999999999</v>
      </c>
      <c r="E104" s="265">
        <v>1009.2999999999997</v>
      </c>
      <c r="F104" s="265">
        <v>998.74999999999989</v>
      </c>
      <c r="G104" s="265">
        <v>981.39999999999975</v>
      </c>
      <c r="H104" s="265">
        <v>1037.1999999999998</v>
      </c>
      <c r="I104" s="265">
        <v>1054.5499999999997</v>
      </c>
      <c r="J104" s="265">
        <v>1065.0999999999997</v>
      </c>
      <c r="K104" s="263">
        <v>1044</v>
      </c>
      <c r="L104" s="263">
        <v>1016.1</v>
      </c>
      <c r="M104" s="263">
        <v>8.4414499999999997</v>
      </c>
    </row>
    <row r="105" spans="1:13">
      <c r="A105" s="282">
        <v>96</v>
      </c>
      <c r="B105" s="263" t="s">
        <v>110</v>
      </c>
      <c r="C105" s="263">
        <v>2926.25</v>
      </c>
      <c r="D105" s="265">
        <v>2950.1</v>
      </c>
      <c r="E105" s="265">
        <v>2891.2</v>
      </c>
      <c r="F105" s="265">
        <v>2856.15</v>
      </c>
      <c r="G105" s="265">
        <v>2797.25</v>
      </c>
      <c r="H105" s="265">
        <v>2985.1499999999996</v>
      </c>
      <c r="I105" s="265">
        <v>3044.05</v>
      </c>
      <c r="J105" s="265">
        <v>3079.0999999999995</v>
      </c>
      <c r="K105" s="263">
        <v>3009</v>
      </c>
      <c r="L105" s="263">
        <v>2915.05</v>
      </c>
      <c r="M105" s="263">
        <v>13.89833</v>
      </c>
    </row>
    <row r="106" spans="1:13">
      <c r="A106" s="282">
        <v>97</v>
      </c>
      <c r="B106" s="263" t="s">
        <v>112</v>
      </c>
      <c r="C106" s="263">
        <v>362.6</v>
      </c>
      <c r="D106" s="265">
        <v>363.16666666666669</v>
      </c>
      <c r="E106" s="265">
        <v>357.43333333333339</v>
      </c>
      <c r="F106" s="265">
        <v>352.26666666666671</v>
      </c>
      <c r="G106" s="265">
        <v>346.53333333333342</v>
      </c>
      <c r="H106" s="265">
        <v>368.33333333333337</v>
      </c>
      <c r="I106" s="265">
        <v>374.06666666666661</v>
      </c>
      <c r="J106" s="265">
        <v>379.23333333333335</v>
      </c>
      <c r="K106" s="263">
        <v>368.9</v>
      </c>
      <c r="L106" s="263">
        <v>358</v>
      </c>
      <c r="M106" s="263">
        <v>151.97328999999999</v>
      </c>
    </row>
    <row r="107" spans="1:13">
      <c r="A107" s="282">
        <v>98</v>
      </c>
      <c r="B107" s="263" t="s">
        <v>113</v>
      </c>
      <c r="C107" s="263">
        <v>231.35</v>
      </c>
      <c r="D107" s="265">
        <v>232.03333333333333</v>
      </c>
      <c r="E107" s="265">
        <v>230.16666666666666</v>
      </c>
      <c r="F107" s="265">
        <v>228.98333333333332</v>
      </c>
      <c r="G107" s="265">
        <v>227.11666666666665</v>
      </c>
      <c r="H107" s="265">
        <v>233.21666666666667</v>
      </c>
      <c r="I107" s="265">
        <v>235.08333333333334</v>
      </c>
      <c r="J107" s="265">
        <v>236.26666666666668</v>
      </c>
      <c r="K107" s="263">
        <v>233.9</v>
      </c>
      <c r="L107" s="263">
        <v>230.85</v>
      </c>
      <c r="M107" s="263">
        <v>50.539360000000002</v>
      </c>
    </row>
    <row r="108" spans="1:13">
      <c r="A108" s="282">
        <v>99</v>
      </c>
      <c r="B108" s="263" t="s">
        <v>114</v>
      </c>
      <c r="C108" s="263">
        <v>2406.5500000000002</v>
      </c>
      <c r="D108" s="265">
        <v>2405.9500000000003</v>
      </c>
      <c r="E108" s="265">
        <v>2366.9000000000005</v>
      </c>
      <c r="F108" s="265">
        <v>2327.2500000000005</v>
      </c>
      <c r="G108" s="265">
        <v>2288.2000000000007</v>
      </c>
      <c r="H108" s="265">
        <v>2445.6000000000004</v>
      </c>
      <c r="I108" s="265">
        <v>2484.6500000000005</v>
      </c>
      <c r="J108" s="265">
        <v>2524.3000000000002</v>
      </c>
      <c r="K108" s="263">
        <v>2445</v>
      </c>
      <c r="L108" s="263">
        <v>2366.3000000000002</v>
      </c>
      <c r="M108" s="263">
        <v>19.512149999999998</v>
      </c>
    </row>
    <row r="109" spans="1:13">
      <c r="A109" s="282">
        <v>100</v>
      </c>
      <c r="B109" s="263" t="s">
        <v>250</v>
      </c>
      <c r="C109" s="263">
        <v>308.2</v>
      </c>
      <c r="D109" s="265">
        <v>312.36666666666662</v>
      </c>
      <c r="E109" s="265">
        <v>302.83333333333326</v>
      </c>
      <c r="F109" s="265">
        <v>297.46666666666664</v>
      </c>
      <c r="G109" s="265">
        <v>287.93333333333328</v>
      </c>
      <c r="H109" s="265">
        <v>317.73333333333323</v>
      </c>
      <c r="I109" s="265">
        <v>327.26666666666665</v>
      </c>
      <c r="J109" s="265">
        <v>332.63333333333321</v>
      </c>
      <c r="K109" s="263">
        <v>321.89999999999998</v>
      </c>
      <c r="L109" s="263">
        <v>307</v>
      </c>
      <c r="M109" s="263">
        <v>51.951619999999998</v>
      </c>
    </row>
    <row r="110" spans="1:13">
      <c r="A110" s="282">
        <v>101</v>
      </c>
      <c r="B110" s="263" t="s">
        <v>251</v>
      </c>
      <c r="C110" s="263">
        <v>42.45</v>
      </c>
      <c r="D110" s="265">
        <v>42.633333333333333</v>
      </c>
      <c r="E110" s="265">
        <v>42.116666666666667</v>
      </c>
      <c r="F110" s="265">
        <v>41.783333333333331</v>
      </c>
      <c r="G110" s="265">
        <v>41.266666666666666</v>
      </c>
      <c r="H110" s="265">
        <v>42.966666666666669</v>
      </c>
      <c r="I110" s="265">
        <v>43.483333333333334</v>
      </c>
      <c r="J110" s="265">
        <v>43.81666666666667</v>
      </c>
      <c r="K110" s="263">
        <v>43.15</v>
      </c>
      <c r="L110" s="263">
        <v>42.3</v>
      </c>
      <c r="M110" s="263">
        <v>11.77126</v>
      </c>
    </row>
    <row r="111" spans="1:13">
      <c r="A111" s="282">
        <v>102</v>
      </c>
      <c r="B111" s="263" t="s">
        <v>108</v>
      </c>
      <c r="C111" s="263">
        <v>2577</v>
      </c>
      <c r="D111" s="265">
        <v>2564.7666666666669</v>
      </c>
      <c r="E111" s="265">
        <v>2520.5333333333338</v>
      </c>
      <c r="F111" s="265">
        <v>2464.0666666666671</v>
      </c>
      <c r="G111" s="265">
        <v>2419.8333333333339</v>
      </c>
      <c r="H111" s="265">
        <v>2621.2333333333336</v>
      </c>
      <c r="I111" s="265">
        <v>2665.4666666666662</v>
      </c>
      <c r="J111" s="265">
        <v>2721.9333333333334</v>
      </c>
      <c r="K111" s="263">
        <v>2609</v>
      </c>
      <c r="L111" s="263">
        <v>2508.3000000000002</v>
      </c>
      <c r="M111" s="263">
        <v>34.07461</v>
      </c>
    </row>
    <row r="112" spans="1:13">
      <c r="A112" s="282">
        <v>103</v>
      </c>
      <c r="B112" s="263" t="s">
        <v>116</v>
      </c>
      <c r="C112" s="263">
        <v>621.35</v>
      </c>
      <c r="D112" s="265">
        <v>614.05000000000007</v>
      </c>
      <c r="E112" s="265">
        <v>605.30000000000018</v>
      </c>
      <c r="F112" s="265">
        <v>589.25000000000011</v>
      </c>
      <c r="G112" s="265">
        <v>580.50000000000023</v>
      </c>
      <c r="H112" s="265">
        <v>630.10000000000014</v>
      </c>
      <c r="I112" s="265">
        <v>638.84999999999991</v>
      </c>
      <c r="J112" s="265">
        <v>654.90000000000009</v>
      </c>
      <c r="K112" s="263">
        <v>622.79999999999995</v>
      </c>
      <c r="L112" s="263">
        <v>598</v>
      </c>
      <c r="M112" s="263">
        <v>332.92863999999997</v>
      </c>
    </row>
    <row r="113" spans="1:13">
      <c r="A113" s="282">
        <v>104</v>
      </c>
      <c r="B113" s="263" t="s">
        <v>252</v>
      </c>
      <c r="C113" s="263">
        <v>1424.9</v>
      </c>
      <c r="D113" s="265">
        <v>1433.6833333333334</v>
      </c>
      <c r="E113" s="265">
        <v>1412.8666666666668</v>
      </c>
      <c r="F113" s="265">
        <v>1400.8333333333335</v>
      </c>
      <c r="G113" s="265">
        <v>1380.0166666666669</v>
      </c>
      <c r="H113" s="265">
        <v>1445.7166666666667</v>
      </c>
      <c r="I113" s="265">
        <v>1466.5333333333333</v>
      </c>
      <c r="J113" s="265">
        <v>1478.5666666666666</v>
      </c>
      <c r="K113" s="263">
        <v>1454.5</v>
      </c>
      <c r="L113" s="263">
        <v>1421.65</v>
      </c>
      <c r="M113" s="263">
        <v>2.7368299999999999</v>
      </c>
    </row>
    <row r="114" spans="1:13">
      <c r="A114" s="282">
        <v>105</v>
      </c>
      <c r="B114" s="263" t="s">
        <v>117</v>
      </c>
      <c r="C114" s="263">
        <v>520.85</v>
      </c>
      <c r="D114" s="265">
        <v>525.68333333333328</v>
      </c>
      <c r="E114" s="265">
        <v>513.46666666666658</v>
      </c>
      <c r="F114" s="265">
        <v>506.08333333333326</v>
      </c>
      <c r="G114" s="265">
        <v>493.86666666666656</v>
      </c>
      <c r="H114" s="265">
        <v>533.06666666666661</v>
      </c>
      <c r="I114" s="265">
        <v>545.2833333333333</v>
      </c>
      <c r="J114" s="265">
        <v>552.66666666666663</v>
      </c>
      <c r="K114" s="263">
        <v>537.9</v>
      </c>
      <c r="L114" s="263">
        <v>518.29999999999995</v>
      </c>
      <c r="M114" s="263">
        <v>35.126899999999999</v>
      </c>
    </row>
    <row r="115" spans="1:13">
      <c r="A115" s="282">
        <v>106</v>
      </c>
      <c r="B115" s="263" t="s">
        <v>387</v>
      </c>
      <c r="C115" s="263">
        <v>465.8</v>
      </c>
      <c r="D115" s="265">
        <v>463.26666666666665</v>
      </c>
      <c r="E115" s="265">
        <v>459.5333333333333</v>
      </c>
      <c r="F115" s="265">
        <v>453.26666666666665</v>
      </c>
      <c r="G115" s="265">
        <v>449.5333333333333</v>
      </c>
      <c r="H115" s="265">
        <v>469.5333333333333</v>
      </c>
      <c r="I115" s="265">
        <v>473.26666666666665</v>
      </c>
      <c r="J115" s="265">
        <v>479.5333333333333</v>
      </c>
      <c r="K115" s="263">
        <v>467</v>
      </c>
      <c r="L115" s="263">
        <v>457</v>
      </c>
      <c r="M115" s="263">
        <v>5.2261600000000001</v>
      </c>
    </row>
    <row r="116" spans="1:13">
      <c r="A116" s="282">
        <v>107</v>
      </c>
      <c r="B116" s="263" t="s">
        <v>119</v>
      </c>
      <c r="C116" s="263">
        <v>54.65</v>
      </c>
      <c r="D116" s="265">
        <v>54.383333333333326</v>
      </c>
      <c r="E116" s="265">
        <v>53.816666666666649</v>
      </c>
      <c r="F116" s="265">
        <v>52.98333333333332</v>
      </c>
      <c r="G116" s="265">
        <v>52.416666666666643</v>
      </c>
      <c r="H116" s="265">
        <v>55.216666666666654</v>
      </c>
      <c r="I116" s="265">
        <v>55.783333333333331</v>
      </c>
      <c r="J116" s="265">
        <v>56.61666666666666</v>
      </c>
      <c r="K116" s="263">
        <v>54.95</v>
      </c>
      <c r="L116" s="263">
        <v>53.55</v>
      </c>
      <c r="M116" s="263">
        <v>331.15114999999997</v>
      </c>
    </row>
    <row r="117" spans="1:13">
      <c r="A117" s="282">
        <v>108</v>
      </c>
      <c r="B117" s="263" t="s">
        <v>126</v>
      </c>
      <c r="C117" s="263">
        <v>205.5</v>
      </c>
      <c r="D117" s="265">
        <v>205.76666666666665</v>
      </c>
      <c r="E117" s="265">
        <v>205.0333333333333</v>
      </c>
      <c r="F117" s="265">
        <v>204.56666666666666</v>
      </c>
      <c r="G117" s="265">
        <v>203.83333333333331</v>
      </c>
      <c r="H117" s="265">
        <v>206.23333333333329</v>
      </c>
      <c r="I117" s="265">
        <v>206.96666666666664</v>
      </c>
      <c r="J117" s="265">
        <v>207.43333333333328</v>
      </c>
      <c r="K117" s="263">
        <v>206.5</v>
      </c>
      <c r="L117" s="263">
        <v>205.3</v>
      </c>
      <c r="M117" s="263">
        <v>127.08020999999999</v>
      </c>
    </row>
    <row r="118" spans="1:13">
      <c r="A118" s="282">
        <v>109</v>
      </c>
      <c r="B118" s="263" t="s">
        <v>115</v>
      </c>
      <c r="C118" s="263">
        <v>186.8</v>
      </c>
      <c r="D118" s="265">
        <v>187.29999999999998</v>
      </c>
      <c r="E118" s="265">
        <v>182.59999999999997</v>
      </c>
      <c r="F118" s="265">
        <v>178.39999999999998</v>
      </c>
      <c r="G118" s="265">
        <v>173.69999999999996</v>
      </c>
      <c r="H118" s="265">
        <v>191.49999999999997</v>
      </c>
      <c r="I118" s="265">
        <v>196.19999999999996</v>
      </c>
      <c r="J118" s="265">
        <v>200.39999999999998</v>
      </c>
      <c r="K118" s="263">
        <v>192</v>
      </c>
      <c r="L118" s="263">
        <v>183.1</v>
      </c>
      <c r="M118" s="263">
        <v>223.77762999999999</v>
      </c>
    </row>
    <row r="119" spans="1:13">
      <c r="A119" s="282">
        <v>110</v>
      </c>
      <c r="B119" s="263" t="s">
        <v>255</v>
      </c>
      <c r="C119" s="263">
        <v>113.65</v>
      </c>
      <c r="D119" s="265">
        <v>113.95</v>
      </c>
      <c r="E119" s="265">
        <v>112.5</v>
      </c>
      <c r="F119" s="265">
        <v>111.35</v>
      </c>
      <c r="G119" s="265">
        <v>109.89999999999999</v>
      </c>
      <c r="H119" s="265">
        <v>115.10000000000001</v>
      </c>
      <c r="I119" s="265">
        <v>116.55000000000003</v>
      </c>
      <c r="J119" s="265">
        <v>117.70000000000002</v>
      </c>
      <c r="K119" s="263">
        <v>115.4</v>
      </c>
      <c r="L119" s="263">
        <v>112.8</v>
      </c>
      <c r="M119" s="263">
        <v>20.50705</v>
      </c>
    </row>
    <row r="120" spans="1:13">
      <c r="A120" s="282">
        <v>111</v>
      </c>
      <c r="B120" s="263" t="s">
        <v>125</v>
      </c>
      <c r="C120" s="263">
        <v>89.4</v>
      </c>
      <c r="D120" s="265">
        <v>89.316666666666663</v>
      </c>
      <c r="E120" s="265">
        <v>89.083333333333329</v>
      </c>
      <c r="F120" s="265">
        <v>88.766666666666666</v>
      </c>
      <c r="G120" s="265">
        <v>88.533333333333331</v>
      </c>
      <c r="H120" s="265">
        <v>89.633333333333326</v>
      </c>
      <c r="I120" s="265">
        <v>89.866666666666674</v>
      </c>
      <c r="J120" s="265">
        <v>90.183333333333323</v>
      </c>
      <c r="K120" s="263">
        <v>89.55</v>
      </c>
      <c r="L120" s="263">
        <v>89</v>
      </c>
      <c r="M120" s="263">
        <v>63.367040000000003</v>
      </c>
    </row>
    <row r="121" spans="1:13">
      <c r="A121" s="282">
        <v>112</v>
      </c>
      <c r="B121" s="263" t="s">
        <v>772</v>
      </c>
      <c r="C121" s="263">
        <v>1795.85</v>
      </c>
      <c r="D121" s="265">
        <v>1796.2833333333335</v>
      </c>
      <c r="E121" s="265">
        <v>1774.5666666666671</v>
      </c>
      <c r="F121" s="265">
        <v>1753.2833333333335</v>
      </c>
      <c r="G121" s="265">
        <v>1731.5666666666671</v>
      </c>
      <c r="H121" s="265">
        <v>1817.5666666666671</v>
      </c>
      <c r="I121" s="265">
        <v>1839.2833333333338</v>
      </c>
      <c r="J121" s="265">
        <v>1860.5666666666671</v>
      </c>
      <c r="K121" s="263">
        <v>1818</v>
      </c>
      <c r="L121" s="263">
        <v>1775</v>
      </c>
      <c r="M121" s="263">
        <v>15.38029</v>
      </c>
    </row>
    <row r="122" spans="1:13">
      <c r="A122" s="282">
        <v>113</v>
      </c>
      <c r="B122" s="263" t="s">
        <v>120</v>
      </c>
      <c r="C122" s="263">
        <v>510.65</v>
      </c>
      <c r="D122" s="265">
        <v>510.75</v>
      </c>
      <c r="E122" s="265">
        <v>506.5</v>
      </c>
      <c r="F122" s="265">
        <v>502.35</v>
      </c>
      <c r="G122" s="265">
        <v>498.1</v>
      </c>
      <c r="H122" s="265">
        <v>514.9</v>
      </c>
      <c r="I122" s="265">
        <v>519.15</v>
      </c>
      <c r="J122" s="265">
        <v>523.29999999999995</v>
      </c>
      <c r="K122" s="263">
        <v>515</v>
      </c>
      <c r="L122" s="263">
        <v>506.6</v>
      </c>
      <c r="M122" s="263">
        <v>8.4239099999999993</v>
      </c>
    </row>
    <row r="123" spans="1:13">
      <c r="A123" s="282">
        <v>114</v>
      </c>
      <c r="B123" s="263" t="s">
        <v>826</v>
      </c>
      <c r="C123" s="263">
        <v>255.8</v>
      </c>
      <c r="D123" s="265">
        <v>254.7166666666667</v>
      </c>
      <c r="E123" s="265">
        <v>253.13333333333338</v>
      </c>
      <c r="F123" s="265">
        <v>250.4666666666667</v>
      </c>
      <c r="G123" s="265">
        <v>248.88333333333338</v>
      </c>
      <c r="H123" s="265">
        <v>257.38333333333338</v>
      </c>
      <c r="I123" s="265">
        <v>258.9666666666667</v>
      </c>
      <c r="J123" s="265">
        <v>261.63333333333338</v>
      </c>
      <c r="K123" s="263">
        <v>256.3</v>
      </c>
      <c r="L123" s="263">
        <v>252.05</v>
      </c>
      <c r="M123" s="263">
        <v>19.337759999999999</v>
      </c>
    </row>
    <row r="124" spans="1:13">
      <c r="A124" s="282">
        <v>115</v>
      </c>
      <c r="B124" s="263" t="s">
        <v>122</v>
      </c>
      <c r="C124" s="263">
        <v>926.9</v>
      </c>
      <c r="D124" s="265">
        <v>915.30000000000007</v>
      </c>
      <c r="E124" s="265">
        <v>899.60000000000014</v>
      </c>
      <c r="F124" s="265">
        <v>872.30000000000007</v>
      </c>
      <c r="G124" s="265">
        <v>856.60000000000014</v>
      </c>
      <c r="H124" s="265">
        <v>942.60000000000014</v>
      </c>
      <c r="I124" s="265">
        <v>958.30000000000018</v>
      </c>
      <c r="J124" s="265">
        <v>985.60000000000014</v>
      </c>
      <c r="K124" s="263">
        <v>931</v>
      </c>
      <c r="L124" s="263">
        <v>888</v>
      </c>
      <c r="M124" s="263">
        <v>99.358279999999993</v>
      </c>
    </row>
    <row r="125" spans="1:13">
      <c r="A125" s="282">
        <v>116</v>
      </c>
      <c r="B125" s="263" t="s">
        <v>256</v>
      </c>
      <c r="C125" s="263">
        <v>5020.8500000000004</v>
      </c>
      <c r="D125" s="265">
        <v>5031.4833333333336</v>
      </c>
      <c r="E125" s="265">
        <v>4964.4666666666672</v>
      </c>
      <c r="F125" s="265">
        <v>4908.0833333333339</v>
      </c>
      <c r="G125" s="265">
        <v>4841.0666666666675</v>
      </c>
      <c r="H125" s="265">
        <v>5087.8666666666668</v>
      </c>
      <c r="I125" s="265">
        <v>5154.8833333333332</v>
      </c>
      <c r="J125" s="265">
        <v>5211.2666666666664</v>
      </c>
      <c r="K125" s="263">
        <v>5098.5</v>
      </c>
      <c r="L125" s="263">
        <v>4975.1000000000004</v>
      </c>
      <c r="M125" s="263">
        <v>9.0551499999999994</v>
      </c>
    </row>
    <row r="126" spans="1:13">
      <c r="A126" s="282">
        <v>117</v>
      </c>
      <c r="B126" s="263" t="s">
        <v>124</v>
      </c>
      <c r="C126" s="263">
        <v>1356</v>
      </c>
      <c r="D126" s="265">
        <v>1353.3666666666666</v>
      </c>
      <c r="E126" s="265">
        <v>1347.2333333333331</v>
      </c>
      <c r="F126" s="265">
        <v>1338.4666666666665</v>
      </c>
      <c r="G126" s="265">
        <v>1332.333333333333</v>
      </c>
      <c r="H126" s="265">
        <v>1362.1333333333332</v>
      </c>
      <c r="I126" s="265">
        <v>1368.2666666666669</v>
      </c>
      <c r="J126" s="265">
        <v>1377.0333333333333</v>
      </c>
      <c r="K126" s="263">
        <v>1359.5</v>
      </c>
      <c r="L126" s="263">
        <v>1344.6</v>
      </c>
      <c r="M126" s="263">
        <v>48.792340000000003</v>
      </c>
    </row>
    <row r="127" spans="1:13">
      <c r="A127" s="282">
        <v>118</v>
      </c>
      <c r="B127" s="263" t="s">
        <v>121</v>
      </c>
      <c r="C127" s="263">
        <v>1647.55</v>
      </c>
      <c r="D127" s="265">
        <v>1645.6833333333332</v>
      </c>
      <c r="E127" s="265">
        <v>1634.9666666666662</v>
      </c>
      <c r="F127" s="265">
        <v>1622.383333333333</v>
      </c>
      <c r="G127" s="265">
        <v>1611.6666666666661</v>
      </c>
      <c r="H127" s="265">
        <v>1658.2666666666664</v>
      </c>
      <c r="I127" s="265">
        <v>1668.9833333333331</v>
      </c>
      <c r="J127" s="265">
        <v>1681.5666666666666</v>
      </c>
      <c r="K127" s="263">
        <v>1656.4</v>
      </c>
      <c r="L127" s="263">
        <v>1633.1</v>
      </c>
      <c r="M127" s="263">
        <v>5.5352499999999996</v>
      </c>
    </row>
    <row r="128" spans="1:13">
      <c r="A128" s="282">
        <v>119</v>
      </c>
      <c r="B128" s="263" t="s">
        <v>257</v>
      </c>
      <c r="C128" s="263">
        <v>2045.5</v>
      </c>
      <c r="D128" s="265">
        <v>2064.0166666666669</v>
      </c>
      <c r="E128" s="265">
        <v>2014.0333333333338</v>
      </c>
      <c r="F128" s="265">
        <v>1982.5666666666668</v>
      </c>
      <c r="G128" s="265">
        <v>1932.5833333333337</v>
      </c>
      <c r="H128" s="265">
        <v>2095.4833333333336</v>
      </c>
      <c r="I128" s="265">
        <v>2145.4666666666662</v>
      </c>
      <c r="J128" s="265">
        <v>2176.9333333333338</v>
      </c>
      <c r="K128" s="263">
        <v>2114</v>
      </c>
      <c r="L128" s="263">
        <v>2032.55</v>
      </c>
      <c r="M128" s="263">
        <v>1.7159899999999999</v>
      </c>
    </row>
    <row r="129" spans="1:13">
      <c r="A129" s="282">
        <v>120</v>
      </c>
      <c r="B129" s="263" t="s">
        <v>258</v>
      </c>
      <c r="C129" s="263">
        <v>107.1</v>
      </c>
      <c r="D129" s="265">
        <v>107.56666666666666</v>
      </c>
      <c r="E129" s="265">
        <v>105.63333333333333</v>
      </c>
      <c r="F129" s="265">
        <v>104.16666666666666</v>
      </c>
      <c r="G129" s="265">
        <v>102.23333333333332</v>
      </c>
      <c r="H129" s="265">
        <v>109.03333333333333</v>
      </c>
      <c r="I129" s="265">
        <v>110.96666666666667</v>
      </c>
      <c r="J129" s="265">
        <v>112.43333333333334</v>
      </c>
      <c r="K129" s="263">
        <v>109.5</v>
      </c>
      <c r="L129" s="263">
        <v>106.1</v>
      </c>
      <c r="M129" s="263">
        <v>59.494770000000003</v>
      </c>
    </row>
    <row r="130" spans="1:13">
      <c r="A130" s="282">
        <v>121</v>
      </c>
      <c r="B130" s="263" t="s">
        <v>128</v>
      </c>
      <c r="C130" s="263">
        <v>662.65</v>
      </c>
      <c r="D130" s="265">
        <v>663.1</v>
      </c>
      <c r="E130" s="265">
        <v>650.20000000000005</v>
      </c>
      <c r="F130" s="265">
        <v>637.75</v>
      </c>
      <c r="G130" s="265">
        <v>624.85</v>
      </c>
      <c r="H130" s="265">
        <v>675.55000000000007</v>
      </c>
      <c r="I130" s="265">
        <v>688.44999999999993</v>
      </c>
      <c r="J130" s="265">
        <v>700.90000000000009</v>
      </c>
      <c r="K130" s="263">
        <v>676</v>
      </c>
      <c r="L130" s="263">
        <v>650.65</v>
      </c>
      <c r="M130" s="263">
        <v>155.58949000000001</v>
      </c>
    </row>
    <row r="131" spans="1:13">
      <c r="A131" s="282">
        <v>122</v>
      </c>
      <c r="B131" s="263" t="s">
        <v>127</v>
      </c>
      <c r="C131" s="263">
        <v>443.6</v>
      </c>
      <c r="D131" s="265">
        <v>444.5333333333333</v>
      </c>
      <c r="E131" s="265">
        <v>435.11666666666662</v>
      </c>
      <c r="F131" s="265">
        <v>426.63333333333333</v>
      </c>
      <c r="G131" s="265">
        <v>417.21666666666664</v>
      </c>
      <c r="H131" s="265">
        <v>453.01666666666659</v>
      </c>
      <c r="I131" s="265">
        <v>462.43333333333334</v>
      </c>
      <c r="J131" s="265">
        <v>470.91666666666657</v>
      </c>
      <c r="K131" s="263">
        <v>453.95</v>
      </c>
      <c r="L131" s="263">
        <v>436.05</v>
      </c>
      <c r="M131" s="263">
        <v>156.97776999999999</v>
      </c>
    </row>
    <row r="132" spans="1:13">
      <c r="A132" s="282">
        <v>123</v>
      </c>
      <c r="B132" s="263" t="s">
        <v>129</v>
      </c>
      <c r="C132" s="263">
        <v>2901.8</v>
      </c>
      <c r="D132" s="265">
        <v>2919.5833333333335</v>
      </c>
      <c r="E132" s="265">
        <v>2872.2166666666672</v>
      </c>
      <c r="F132" s="265">
        <v>2842.6333333333337</v>
      </c>
      <c r="G132" s="265">
        <v>2795.2666666666673</v>
      </c>
      <c r="H132" s="265">
        <v>2949.166666666667</v>
      </c>
      <c r="I132" s="265">
        <v>2996.5333333333328</v>
      </c>
      <c r="J132" s="265">
        <v>3026.1166666666668</v>
      </c>
      <c r="K132" s="263">
        <v>2966.95</v>
      </c>
      <c r="L132" s="263">
        <v>2890</v>
      </c>
      <c r="M132" s="263">
        <v>3.9075700000000002</v>
      </c>
    </row>
    <row r="133" spans="1:13">
      <c r="A133" s="282">
        <v>124</v>
      </c>
      <c r="B133" s="263" t="s">
        <v>131</v>
      </c>
      <c r="C133" s="263">
        <v>1811.45</v>
      </c>
      <c r="D133" s="265">
        <v>1796.4833333333333</v>
      </c>
      <c r="E133" s="265">
        <v>1768.9666666666667</v>
      </c>
      <c r="F133" s="265">
        <v>1726.4833333333333</v>
      </c>
      <c r="G133" s="265">
        <v>1698.9666666666667</v>
      </c>
      <c r="H133" s="265">
        <v>1838.9666666666667</v>
      </c>
      <c r="I133" s="265">
        <v>1866.4833333333336</v>
      </c>
      <c r="J133" s="265">
        <v>1908.9666666666667</v>
      </c>
      <c r="K133" s="263">
        <v>1824</v>
      </c>
      <c r="L133" s="263">
        <v>1754</v>
      </c>
      <c r="M133" s="263">
        <v>41.745989999999999</v>
      </c>
    </row>
    <row r="134" spans="1:13">
      <c r="A134" s="282">
        <v>125</v>
      </c>
      <c r="B134" s="263" t="s">
        <v>132</v>
      </c>
      <c r="C134" s="263">
        <v>91.85</v>
      </c>
      <c r="D134" s="265">
        <v>90.983333333333348</v>
      </c>
      <c r="E134" s="265">
        <v>89.516666666666694</v>
      </c>
      <c r="F134" s="265">
        <v>87.183333333333351</v>
      </c>
      <c r="G134" s="265">
        <v>85.716666666666697</v>
      </c>
      <c r="H134" s="265">
        <v>93.316666666666691</v>
      </c>
      <c r="I134" s="265">
        <v>94.783333333333331</v>
      </c>
      <c r="J134" s="265">
        <v>97.116666666666688</v>
      </c>
      <c r="K134" s="263">
        <v>92.45</v>
      </c>
      <c r="L134" s="263">
        <v>88.65</v>
      </c>
      <c r="M134" s="263">
        <v>219.36184</v>
      </c>
    </row>
    <row r="135" spans="1:13">
      <c r="A135" s="282">
        <v>126</v>
      </c>
      <c r="B135" s="263" t="s">
        <v>259</v>
      </c>
      <c r="C135" s="263">
        <v>2624.4</v>
      </c>
      <c r="D135" s="265">
        <v>2632.1333333333332</v>
      </c>
      <c r="E135" s="265">
        <v>2599.2666666666664</v>
      </c>
      <c r="F135" s="265">
        <v>2574.1333333333332</v>
      </c>
      <c r="G135" s="265">
        <v>2541.2666666666664</v>
      </c>
      <c r="H135" s="265">
        <v>2657.2666666666664</v>
      </c>
      <c r="I135" s="265">
        <v>2690.1333333333332</v>
      </c>
      <c r="J135" s="265">
        <v>2715.2666666666664</v>
      </c>
      <c r="K135" s="263">
        <v>2665</v>
      </c>
      <c r="L135" s="263">
        <v>2607</v>
      </c>
      <c r="M135" s="263">
        <v>2.0758200000000002</v>
      </c>
    </row>
    <row r="136" spans="1:13">
      <c r="A136" s="282">
        <v>127</v>
      </c>
      <c r="B136" s="263" t="s">
        <v>133</v>
      </c>
      <c r="C136" s="263">
        <v>415.15</v>
      </c>
      <c r="D136" s="265">
        <v>412.68333333333334</v>
      </c>
      <c r="E136" s="265">
        <v>405.9666666666667</v>
      </c>
      <c r="F136" s="265">
        <v>396.78333333333336</v>
      </c>
      <c r="G136" s="265">
        <v>390.06666666666672</v>
      </c>
      <c r="H136" s="265">
        <v>421.86666666666667</v>
      </c>
      <c r="I136" s="265">
        <v>428.58333333333326</v>
      </c>
      <c r="J136" s="265">
        <v>437.76666666666665</v>
      </c>
      <c r="K136" s="263">
        <v>419.4</v>
      </c>
      <c r="L136" s="263">
        <v>403.5</v>
      </c>
      <c r="M136" s="263">
        <v>34.89546</v>
      </c>
    </row>
    <row r="137" spans="1:13">
      <c r="A137" s="282">
        <v>128</v>
      </c>
      <c r="B137" s="263" t="s">
        <v>260</v>
      </c>
      <c r="C137" s="263">
        <v>3890.85</v>
      </c>
      <c r="D137" s="265">
        <v>3890.8166666666662</v>
      </c>
      <c r="E137" s="265">
        <v>3834.1833333333325</v>
      </c>
      <c r="F137" s="265">
        <v>3777.5166666666664</v>
      </c>
      <c r="G137" s="265">
        <v>3720.8833333333328</v>
      </c>
      <c r="H137" s="265">
        <v>3947.4833333333322</v>
      </c>
      <c r="I137" s="265">
        <v>4004.1166666666663</v>
      </c>
      <c r="J137" s="265">
        <v>4060.7833333333319</v>
      </c>
      <c r="K137" s="263">
        <v>3947.45</v>
      </c>
      <c r="L137" s="263">
        <v>3834.15</v>
      </c>
      <c r="M137" s="263">
        <v>2.9788100000000002</v>
      </c>
    </row>
    <row r="138" spans="1:13">
      <c r="A138" s="282">
        <v>129</v>
      </c>
      <c r="B138" s="263" t="s">
        <v>134</v>
      </c>
      <c r="C138" s="263">
        <v>1375.9</v>
      </c>
      <c r="D138" s="265">
        <v>1382.7833333333335</v>
      </c>
      <c r="E138" s="265">
        <v>1365.616666666667</v>
      </c>
      <c r="F138" s="265">
        <v>1355.3333333333335</v>
      </c>
      <c r="G138" s="265">
        <v>1338.166666666667</v>
      </c>
      <c r="H138" s="265">
        <v>1393.0666666666671</v>
      </c>
      <c r="I138" s="265">
        <v>1410.2333333333336</v>
      </c>
      <c r="J138" s="265">
        <v>1420.5166666666671</v>
      </c>
      <c r="K138" s="263">
        <v>1399.95</v>
      </c>
      <c r="L138" s="263">
        <v>1372.5</v>
      </c>
      <c r="M138" s="263">
        <v>32.20346</v>
      </c>
    </row>
    <row r="139" spans="1:13">
      <c r="A139" s="282">
        <v>130</v>
      </c>
      <c r="B139" s="263" t="s">
        <v>135</v>
      </c>
      <c r="C139" s="263">
        <v>1054.75</v>
      </c>
      <c r="D139" s="265">
        <v>1060.1333333333334</v>
      </c>
      <c r="E139" s="265">
        <v>1045.7166666666669</v>
      </c>
      <c r="F139" s="265">
        <v>1036.6833333333334</v>
      </c>
      <c r="G139" s="265">
        <v>1022.2666666666669</v>
      </c>
      <c r="H139" s="265">
        <v>1069.166666666667</v>
      </c>
      <c r="I139" s="265">
        <v>1083.5833333333335</v>
      </c>
      <c r="J139" s="265">
        <v>1092.616666666667</v>
      </c>
      <c r="K139" s="263">
        <v>1074.55</v>
      </c>
      <c r="L139" s="263">
        <v>1051.0999999999999</v>
      </c>
      <c r="M139" s="263">
        <v>14.83859</v>
      </c>
    </row>
    <row r="140" spans="1:13">
      <c r="A140" s="282">
        <v>131</v>
      </c>
      <c r="B140" s="263" t="s">
        <v>146</v>
      </c>
      <c r="C140" s="263">
        <v>78060.800000000003</v>
      </c>
      <c r="D140" s="265">
        <v>78403.599999999991</v>
      </c>
      <c r="E140" s="265">
        <v>77507.199999999983</v>
      </c>
      <c r="F140" s="265">
        <v>76953.599999999991</v>
      </c>
      <c r="G140" s="265">
        <v>76057.199999999983</v>
      </c>
      <c r="H140" s="265">
        <v>78957.199999999983</v>
      </c>
      <c r="I140" s="265">
        <v>79853.599999999977</v>
      </c>
      <c r="J140" s="265">
        <v>80407.199999999983</v>
      </c>
      <c r="K140" s="263">
        <v>79300</v>
      </c>
      <c r="L140" s="263">
        <v>77850</v>
      </c>
      <c r="M140" s="263">
        <v>0.23446</v>
      </c>
    </row>
    <row r="141" spans="1:13">
      <c r="A141" s="282">
        <v>132</v>
      </c>
      <c r="B141" s="263" t="s">
        <v>143</v>
      </c>
      <c r="C141" s="263">
        <v>1109.6500000000001</v>
      </c>
      <c r="D141" s="265">
        <v>1111.4666666666667</v>
      </c>
      <c r="E141" s="265">
        <v>1099.1833333333334</v>
      </c>
      <c r="F141" s="265">
        <v>1088.7166666666667</v>
      </c>
      <c r="G141" s="265">
        <v>1076.4333333333334</v>
      </c>
      <c r="H141" s="265">
        <v>1121.9333333333334</v>
      </c>
      <c r="I141" s="265">
        <v>1134.2166666666667</v>
      </c>
      <c r="J141" s="265">
        <v>1144.6833333333334</v>
      </c>
      <c r="K141" s="263">
        <v>1123.75</v>
      </c>
      <c r="L141" s="263">
        <v>1101</v>
      </c>
      <c r="M141" s="263">
        <v>2.9228299999999998</v>
      </c>
    </row>
    <row r="142" spans="1:13">
      <c r="A142" s="282">
        <v>133</v>
      </c>
      <c r="B142" s="263" t="s">
        <v>137</v>
      </c>
      <c r="C142" s="263">
        <v>167.5</v>
      </c>
      <c r="D142" s="265">
        <v>167.20000000000002</v>
      </c>
      <c r="E142" s="265">
        <v>165.65000000000003</v>
      </c>
      <c r="F142" s="265">
        <v>163.80000000000001</v>
      </c>
      <c r="G142" s="265">
        <v>162.25000000000003</v>
      </c>
      <c r="H142" s="265">
        <v>169.05000000000004</v>
      </c>
      <c r="I142" s="265">
        <v>170.60000000000005</v>
      </c>
      <c r="J142" s="265">
        <v>172.45000000000005</v>
      </c>
      <c r="K142" s="263">
        <v>168.75</v>
      </c>
      <c r="L142" s="263">
        <v>165.35</v>
      </c>
      <c r="M142" s="263">
        <v>87.466579999999993</v>
      </c>
    </row>
    <row r="143" spans="1:13">
      <c r="A143" s="282">
        <v>134</v>
      </c>
      <c r="B143" s="263" t="s">
        <v>136</v>
      </c>
      <c r="C143" s="263">
        <v>782.1</v>
      </c>
      <c r="D143" s="265">
        <v>787.51666666666677</v>
      </c>
      <c r="E143" s="265">
        <v>773.43333333333351</v>
      </c>
      <c r="F143" s="265">
        <v>764.76666666666677</v>
      </c>
      <c r="G143" s="265">
        <v>750.68333333333351</v>
      </c>
      <c r="H143" s="265">
        <v>796.18333333333351</v>
      </c>
      <c r="I143" s="265">
        <v>810.26666666666677</v>
      </c>
      <c r="J143" s="265">
        <v>818.93333333333351</v>
      </c>
      <c r="K143" s="263">
        <v>801.6</v>
      </c>
      <c r="L143" s="263">
        <v>778.85</v>
      </c>
      <c r="M143" s="263">
        <v>52.143189999999997</v>
      </c>
    </row>
    <row r="144" spans="1:13">
      <c r="A144" s="282">
        <v>135</v>
      </c>
      <c r="B144" s="263" t="s">
        <v>138</v>
      </c>
      <c r="C144" s="263">
        <v>148.80000000000001</v>
      </c>
      <c r="D144" s="265">
        <v>148.96666666666667</v>
      </c>
      <c r="E144" s="265">
        <v>147.28333333333333</v>
      </c>
      <c r="F144" s="265">
        <v>145.76666666666665</v>
      </c>
      <c r="G144" s="265">
        <v>144.08333333333331</v>
      </c>
      <c r="H144" s="265">
        <v>150.48333333333335</v>
      </c>
      <c r="I144" s="265">
        <v>152.16666666666669</v>
      </c>
      <c r="J144" s="265">
        <v>153.68333333333337</v>
      </c>
      <c r="K144" s="263">
        <v>150.65</v>
      </c>
      <c r="L144" s="263">
        <v>147.44999999999999</v>
      </c>
      <c r="M144" s="263">
        <v>33.023069999999997</v>
      </c>
    </row>
    <row r="145" spans="1:13">
      <c r="A145" s="282">
        <v>136</v>
      </c>
      <c r="B145" s="263" t="s">
        <v>139</v>
      </c>
      <c r="C145" s="263">
        <v>411.4</v>
      </c>
      <c r="D145" s="265">
        <v>411.23333333333335</v>
      </c>
      <c r="E145" s="265">
        <v>408.4666666666667</v>
      </c>
      <c r="F145" s="265">
        <v>405.53333333333336</v>
      </c>
      <c r="G145" s="265">
        <v>402.76666666666671</v>
      </c>
      <c r="H145" s="265">
        <v>414.16666666666669</v>
      </c>
      <c r="I145" s="265">
        <v>416.93333333333334</v>
      </c>
      <c r="J145" s="265">
        <v>419.86666666666667</v>
      </c>
      <c r="K145" s="263">
        <v>414</v>
      </c>
      <c r="L145" s="263">
        <v>408.3</v>
      </c>
      <c r="M145" s="263">
        <v>10.131959999999999</v>
      </c>
    </row>
    <row r="146" spans="1:13">
      <c r="A146" s="282">
        <v>137</v>
      </c>
      <c r="B146" s="263" t="s">
        <v>140</v>
      </c>
      <c r="C146" s="263">
        <v>6573.8</v>
      </c>
      <c r="D146" s="265">
        <v>6589.5999999999995</v>
      </c>
      <c r="E146" s="265">
        <v>6529.1999999999989</v>
      </c>
      <c r="F146" s="265">
        <v>6484.5999999999995</v>
      </c>
      <c r="G146" s="265">
        <v>6424.1999999999989</v>
      </c>
      <c r="H146" s="265">
        <v>6634.1999999999989</v>
      </c>
      <c r="I146" s="265">
        <v>6694.5999999999985</v>
      </c>
      <c r="J146" s="265">
        <v>6739.1999999999989</v>
      </c>
      <c r="K146" s="263">
        <v>6650</v>
      </c>
      <c r="L146" s="263">
        <v>6545</v>
      </c>
      <c r="M146" s="263">
        <v>14.0627</v>
      </c>
    </row>
    <row r="147" spans="1:13">
      <c r="A147" s="282">
        <v>138</v>
      </c>
      <c r="B147" s="263" t="s">
        <v>142</v>
      </c>
      <c r="C147" s="263">
        <v>919.5</v>
      </c>
      <c r="D147" s="265">
        <v>914.1</v>
      </c>
      <c r="E147" s="265">
        <v>896.55000000000007</v>
      </c>
      <c r="F147" s="265">
        <v>873.6</v>
      </c>
      <c r="G147" s="265">
        <v>856.05000000000007</v>
      </c>
      <c r="H147" s="265">
        <v>937.05000000000007</v>
      </c>
      <c r="I147" s="265">
        <v>954.6</v>
      </c>
      <c r="J147" s="265">
        <v>977.55000000000007</v>
      </c>
      <c r="K147" s="263">
        <v>931.65</v>
      </c>
      <c r="L147" s="263">
        <v>891.15</v>
      </c>
      <c r="M147" s="263">
        <v>6.6031000000000004</v>
      </c>
    </row>
    <row r="148" spans="1:13">
      <c r="A148" s="282">
        <v>139</v>
      </c>
      <c r="B148" s="263" t="s">
        <v>144</v>
      </c>
      <c r="C148" s="263">
        <v>2129.35</v>
      </c>
      <c r="D148" s="265">
        <v>2109.4333333333329</v>
      </c>
      <c r="E148" s="265">
        <v>2082.9166666666661</v>
      </c>
      <c r="F148" s="265">
        <v>2036.4833333333331</v>
      </c>
      <c r="G148" s="265">
        <v>2009.9666666666662</v>
      </c>
      <c r="H148" s="265">
        <v>2155.8666666666659</v>
      </c>
      <c r="I148" s="265">
        <v>2182.3833333333332</v>
      </c>
      <c r="J148" s="265">
        <v>2228.8166666666657</v>
      </c>
      <c r="K148" s="263">
        <v>2135.9499999999998</v>
      </c>
      <c r="L148" s="263">
        <v>2063</v>
      </c>
      <c r="M148" s="263">
        <v>11.95905</v>
      </c>
    </row>
    <row r="149" spans="1:13">
      <c r="A149" s="282">
        <v>140</v>
      </c>
      <c r="B149" s="263" t="s">
        <v>145</v>
      </c>
      <c r="C149" s="263">
        <v>221.65</v>
      </c>
      <c r="D149" s="265">
        <v>221.76666666666665</v>
      </c>
      <c r="E149" s="265">
        <v>216.8833333333333</v>
      </c>
      <c r="F149" s="265">
        <v>212.11666666666665</v>
      </c>
      <c r="G149" s="265">
        <v>207.23333333333329</v>
      </c>
      <c r="H149" s="265">
        <v>226.5333333333333</v>
      </c>
      <c r="I149" s="265">
        <v>231.41666666666663</v>
      </c>
      <c r="J149" s="265">
        <v>236.18333333333331</v>
      </c>
      <c r="K149" s="263">
        <v>226.65</v>
      </c>
      <c r="L149" s="263">
        <v>217</v>
      </c>
      <c r="M149" s="263">
        <v>189.4177</v>
      </c>
    </row>
    <row r="150" spans="1:13">
      <c r="A150" s="282">
        <v>141</v>
      </c>
      <c r="B150" s="263" t="s">
        <v>262</v>
      </c>
      <c r="C150" s="263">
        <v>1748.9</v>
      </c>
      <c r="D150" s="265">
        <v>1738.5833333333333</v>
      </c>
      <c r="E150" s="265">
        <v>1718.1666666666665</v>
      </c>
      <c r="F150" s="265">
        <v>1687.4333333333332</v>
      </c>
      <c r="G150" s="265">
        <v>1667.0166666666664</v>
      </c>
      <c r="H150" s="265">
        <v>1769.3166666666666</v>
      </c>
      <c r="I150" s="265">
        <v>1789.7333333333331</v>
      </c>
      <c r="J150" s="265">
        <v>1820.4666666666667</v>
      </c>
      <c r="K150" s="263">
        <v>1759</v>
      </c>
      <c r="L150" s="263">
        <v>1707.85</v>
      </c>
      <c r="M150" s="263">
        <v>3.8982100000000002</v>
      </c>
    </row>
    <row r="151" spans="1:13">
      <c r="A151" s="282">
        <v>142</v>
      </c>
      <c r="B151" s="263" t="s">
        <v>147</v>
      </c>
      <c r="C151" s="263">
        <v>1177.8499999999999</v>
      </c>
      <c r="D151" s="265">
        <v>1179.05</v>
      </c>
      <c r="E151" s="265">
        <v>1172.0999999999999</v>
      </c>
      <c r="F151" s="265">
        <v>1166.3499999999999</v>
      </c>
      <c r="G151" s="265">
        <v>1159.3999999999999</v>
      </c>
      <c r="H151" s="265">
        <v>1184.8</v>
      </c>
      <c r="I151" s="265">
        <v>1191.7500000000002</v>
      </c>
      <c r="J151" s="265">
        <v>1197.5</v>
      </c>
      <c r="K151" s="263">
        <v>1186</v>
      </c>
      <c r="L151" s="263">
        <v>1173.3</v>
      </c>
      <c r="M151" s="263">
        <v>7.1080399999999999</v>
      </c>
    </row>
    <row r="152" spans="1:13">
      <c r="A152" s="282">
        <v>143</v>
      </c>
      <c r="B152" s="263" t="s">
        <v>263</v>
      </c>
      <c r="C152" s="263">
        <v>902.9</v>
      </c>
      <c r="D152" s="265">
        <v>910.81666666666661</v>
      </c>
      <c r="E152" s="265">
        <v>893.13333333333321</v>
      </c>
      <c r="F152" s="265">
        <v>883.36666666666656</v>
      </c>
      <c r="G152" s="265">
        <v>865.68333333333317</v>
      </c>
      <c r="H152" s="265">
        <v>920.58333333333326</v>
      </c>
      <c r="I152" s="265">
        <v>938.26666666666665</v>
      </c>
      <c r="J152" s="265">
        <v>948.0333333333333</v>
      </c>
      <c r="K152" s="263">
        <v>928.5</v>
      </c>
      <c r="L152" s="263">
        <v>901.05</v>
      </c>
      <c r="M152" s="263">
        <v>3.4323899999999998</v>
      </c>
    </row>
    <row r="153" spans="1:13">
      <c r="A153" s="282">
        <v>144</v>
      </c>
      <c r="B153" s="263" t="s">
        <v>152</v>
      </c>
      <c r="C153" s="263">
        <v>147.55000000000001</v>
      </c>
      <c r="D153" s="265">
        <v>147.20000000000002</v>
      </c>
      <c r="E153" s="265">
        <v>145.70000000000005</v>
      </c>
      <c r="F153" s="265">
        <v>143.85000000000002</v>
      </c>
      <c r="G153" s="265">
        <v>142.35000000000005</v>
      </c>
      <c r="H153" s="265">
        <v>149.05000000000004</v>
      </c>
      <c r="I153" s="265">
        <v>150.54999999999998</v>
      </c>
      <c r="J153" s="265">
        <v>152.40000000000003</v>
      </c>
      <c r="K153" s="263">
        <v>148.69999999999999</v>
      </c>
      <c r="L153" s="263">
        <v>145.35</v>
      </c>
      <c r="M153" s="263">
        <v>79.485290000000006</v>
      </c>
    </row>
    <row r="154" spans="1:13">
      <c r="A154" s="282">
        <v>145</v>
      </c>
      <c r="B154" s="263" t="s">
        <v>153</v>
      </c>
      <c r="C154" s="263">
        <v>103.6</v>
      </c>
      <c r="D154" s="265">
        <v>103.23333333333335</v>
      </c>
      <c r="E154" s="265">
        <v>102.51666666666669</v>
      </c>
      <c r="F154" s="265">
        <v>101.43333333333335</v>
      </c>
      <c r="G154" s="265">
        <v>100.7166666666667</v>
      </c>
      <c r="H154" s="265">
        <v>104.31666666666669</v>
      </c>
      <c r="I154" s="265">
        <v>105.03333333333333</v>
      </c>
      <c r="J154" s="265">
        <v>106.11666666666669</v>
      </c>
      <c r="K154" s="263">
        <v>103.95</v>
      </c>
      <c r="L154" s="263">
        <v>102.15</v>
      </c>
      <c r="M154" s="263">
        <v>151.60578000000001</v>
      </c>
    </row>
    <row r="155" spans="1:13">
      <c r="A155" s="282">
        <v>146</v>
      </c>
      <c r="B155" s="263" t="s">
        <v>148</v>
      </c>
      <c r="C155" s="263">
        <v>61.05</v>
      </c>
      <c r="D155" s="265">
        <v>60.93333333333333</v>
      </c>
      <c r="E155" s="265">
        <v>59.966666666666661</v>
      </c>
      <c r="F155" s="265">
        <v>58.883333333333333</v>
      </c>
      <c r="G155" s="265">
        <v>57.916666666666664</v>
      </c>
      <c r="H155" s="265">
        <v>62.016666666666659</v>
      </c>
      <c r="I155" s="265">
        <v>62.983333333333327</v>
      </c>
      <c r="J155" s="265">
        <v>64.066666666666663</v>
      </c>
      <c r="K155" s="263">
        <v>61.9</v>
      </c>
      <c r="L155" s="263">
        <v>59.85</v>
      </c>
      <c r="M155" s="263">
        <v>264.39244000000002</v>
      </c>
    </row>
    <row r="156" spans="1:13">
      <c r="A156" s="282">
        <v>147</v>
      </c>
      <c r="B156" s="263" t="s">
        <v>450</v>
      </c>
      <c r="C156" s="263">
        <v>3350.8</v>
      </c>
      <c r="D156" s="265">
        <v>3416.6166666666668</v>
      </c>
      <c r="E156" s="265">
        <v>3268.2333333333336</v>
      </c>
      <c r="F156" s="265">
        <v>3185.666666666667</v>
      </c>
      <c r="G156" s="265">
        <v>3037.2833333333338</v>
      </c>
      <c r="H156" s="265">
        <v>3499.1833333333334</v>
      </c>
      <c r="I156" s="265">
        <v>3647.5666666666666</v>
      </c>
      <c r="J156" s="265">
        <v>3730.1333333333332</v>
      </c>
      <c r="K156" s="263">
        <v>3565</v>
      </c>
      <c r="L156" s="263">
        <v>3334.05</v>
      </c>
      <c r="M156" s="263">
        <v>7.9670699999999997</v>
      </c>
    </row>
    <row r="157" spans="1:13">
      <c r="A157" s="282">
        <v>148</v>
      </c>
      <c r="B157" s="263" t="s">
        <v>151</v>
      </c>
      <c r="C157" s="263">
        <v>16633.8</v>
      </c>
      <c r="D157" s="265">
        <v>16691.966666666664</v>
      </c>
      <c r="E157" s="265">
        <v>16552.833333333328</v>
      </c>
      <c r="F157" s="265">
        <v>16471.866666666665</v>
      </c>
      <c r="G157" s="265">
        <v>16332.73333333333</v>
      </c>
      <c r="H157" s="265">
        <v>16772.933333333327</v>
      </c>
      <c r="I157" s="265">
        <v>16912.066666666666</v>
      </c>
      <c r="J157" s="265">
        <v>16993.033333333326</v>
      </c>
      <c r="K157" s="263">
        <v>16831.099999999999</v>
      </c>
      <c r="L157" s="263">
        <v>16611</v>
      </c>
      <c r="M157" s="263">
        <v>0.86875999999999998</v>
      </c>
    </row>
    <row r="158" spans="1:13">
      <c r="A158" s="282">
        <v>149</v>
      </c>
      <c r="B158" s="263" t="s">
        <v>790</v>
      </c>
      <c r="C158" s="263">
        <v>341.4</v>
      </c>
      <c r="D158" s="265">
        <v>342.18333333333334</v>
      </c>
      <c r="E158" s="265">
        <v>334.36666666666667</v>
      </c>
      <c r="F158" s="265">
        <v>327.33333333333331</v>
      </c>
      <c r="G158" s="265">
        <v>319.51666666666665</v>
      </c>
      <c r="H158" s="265">
        <v>349.2166666666667</v>
      </c>
      <c r="I158" s="265">
        <v>357.03333333333342</v>
      </c>
      <c r="J158" s="265">
        <v>364.06666666666672</v>
      </c>
      <c r="K158" s="263">
        <v>350</v>
      </c>
      <c r="L158" s="263">
        <v>335.15</v>
      </c>
      <c r="M158" s="263">
        <v>13.45473</v>
      </c>
    </row>
    <row r="159" spans="1:13">
      <c r="A159" s="282">
        <v>150</v>
      </c>
      <c r="B159" s="263" t="s">
        <v>265</v>
      </c>
      <c r="C159" s="263">
        <v>544.45000000000005</v>
      </c>
      <c r="D159" s="265">
        <v>544.15</v>
      </c>
      <c r="E159" s="265">
        <v>536.84999999999991</v>
      </c>
      <c r="F159" s="265">
        <v>529.24999999999989</v>
      </c>
      <c r="G159" s="265">
        <v>521.94999999999982</v>
      </c>
      <c r="H159" s="265">
        <v>551.75</v>
      </c>
      <c r="I159" s="265">
        <v>559.04999999999995</v>
      </c>
      <c r="J159" s="265">
        <v>566.65000000000009</v>
      </c>
      <c r="K159" s="263">
        <v>551.45000000000005</v>
      </c>
      <c r="L159" s="263">
        <v>536.54999999999995</v>
      </c>
      <c r="M159" s="263">
        <v>1.78403</v>
      </c>
    </row>
    <row r="160" spans="1:13">
      <c r="A160" s="282">
        <v>151</v>
      </c>
      <c r="B160" s="263" t="s">
        <v>155</v>
      </c>
      <c r="C160" s="263">
        <v>103.9</v>
      </c>
      <c r="D160" s="265">
        <v>103.86666666666667</v>
      </c>
      <c r="E160" s="265">
        <v>103.33333333333334</v>
      </c>
      <c r="F160" s="265">
        <v>102.76666666666667</v>
      </c>
      <c r="G160" s="265">
        <v>102.23333333333333</v>
      </c>
      <c r="H160" s="265">
        <v>104.43333333333335</v>
      </c>
      <c r="I160" s="265">
        <v>104.96666666666668</v>
      </c>
      <c r="J160" s="265">
        <v>105.53333333333336</v>
      </c>
      <c r="K160" s="263">
        <v>104.4</v>
      </c>
      <c r="L160" s="263">
        <v>103.3</v>
      </c>
      <c r="M160" s="263">
        <v>68.877870000000001</v>
      </c>
    </row>
    <row r="161" spans="1:13">
      <c r="A161" s="282">
        <v>152</v>
      </c>
      <c r="B161" s="263" t="s">
        <v>154</v>
      </c>
      <c r="C161" s="263">
        <v>118.8</v>
      </c>
      <c r="D161" s="265">
        <v>118.26666666666667</v>
      </c>
      <c r="E161" s="265">
        <v>116.73333333333333</v>
      </c>
      <c r="F161" s="265">
        <v>114.66666666666667</v>
      </c>
      <c r="G161" s="265">
        <v>113.13333333333334</v>
      </c>
      <c r="H161" s="265">
        <v>120.33333333333333</v>
      </c>
      <c r="I161" s="265">
        <v>121.86666666666666</v>
      </c>
      <c r="J161" s="265">
        <v>123.93333333333332</v>
      </c>
      <c r="K161" s="263">
        <v>119.8</v>
      </c>
      <c r="L161" s="263">
        <v>116.2</v>
      </c>
      <c r="M161" s="263">
        <v>7.5728799999999996</v>
      </c>
    </row>
    <row r="162" spans="1:13">
      <c r="A162" s="282">
        <v>153</v>
      </c>
      <c r="B162" s="263" t="s">
        <v>266</v>
      </c>
      <c r="C162" s="263">
        <v>3553.25</v>
      </c>
      <c r="D162" s="265">
        <v>3522.2166666666667</v>
      </c>
      <c r="E162" s="265">
        <v>3454.4333333333334</v>
      </c>
      <c r="F162" s="265">
        <v>3355.6166666666668</v>
      </c>
      <c r="G162" s="265">
        <v>3287.8333333333335</v>
      </c>
      <c r="H162" s="265">
        <v>3621.0333333333333</v>
      </c>
      <c r="I162" s="265">
        <v>3688.8166666666671</v>
      </c>
      <c r="J162" s="265">
        <v>3787.6333333333332</v>
      </c>
      <c r="K162" s="263">
        <v>3590</v>
      </c>
      <c r="L162" s="263">
        <v>3423.4</v>
      </c>
      <c r="M162" s="263">
        <v>2.2162700000000002</v>
      </c>
    </row>
    <row r="163" spans="1:13">
      <c r="A163" s="282">
        <v>154</v>
      </c>
      <c r="B163" s="263" t="s">
        <v>267</v>
      </c>
      <c r="C163" s="263">
        <v>2564.6</v>
      </c>
      <c r="D163" s="265">
        <v>2578.7000000000003</v>
      </c>
      <c r="E163" s="265">
        <v>2528.0500000000006</v>
      </c>
      <c r="F163" s="265">
        <v>2491.5000000000005</v>
      </c>
      <c r="G163" s="265">
        <v>2440.8500000000008</v>
      </c>
      <c r="H163" s="265">
        <v>2615.2500000000005</v>
      </c>
      <c r="I163" s="265">
        <v>2665.9</v>
      </c>
      <c r="J163" s="265">
        <v>2702.4500000000003</v>
      </c>
      <c r="K163" s="263">
        <v>2629.35</v>
      </c>
      <c r="L163" s="263">
        <v>2542.15</v>
      </c>
      <c r="M163" s="263">
        <v>2.6316600000000001</v>
      </c>
    </row>
    <row r="164" spans="1:13">
      <c r="A164" s="282">
        <v>155</v>
      </c>
      <c r="B164" s="263" t="s">
        <v>156</v>
      </c>
      <c r="C164" s="263">
        <v>30034.3</v>
      </c>
      <c r="D164" s="265">
        <v>30311.066666666666</v>
      </c>
      <c r="E164" s="265">
        <v>29624.23333333333</v>
      </c>
      <c r="F164" s="265">
        <v>29214.166666666664</v>
      </c>
      <c r="G164" s="265">
        <v>28527.333333333328</v>
      </c>
      <c r="H164" s="265">
        <v>30721.133333333331</v>
      </c>
      <c r="I164" s="265">
        <v>31407.966666666667</v>
      </c>
      <c r="J164" s="265">
        <v>31818.033333333333</v>
      </c>
      <c r="K164" s="263">
        <v>30997.9</v>
      </c>
      <c r="L164" s="263">
        <v>29901</v>
      </c>
      <c r="M164" s="263">
        <v>0.35822999999999999</v>
      </c>
    </row>
    <row r="165" spans="1:13">
      <c r="A165" s="282">
        <v>156</v>
      </c>
      <c r="B165" s="263" t="s">
        <v>158</v>
      </c>
      <c r="C165" s="263">
        <v>237.1</v>
      </c>
      <c r="D165" s="265">
        <v>237.85</v>
      </c>
      <c r="E165" s="265">
        <v>234.89999999999998</v>
      </c>
      <c r="F165" s="265">
        <v>232.7</v>
      </c>
      <c r="G165" s="265">
        <v>229.74999999999997</v>
      </c>
      <c r="H165" s="265">
        <v>240.04999999999998</v>
      </c>
      <c r="I165" s="265">
        <v>242.99999999999997</v>
      </c>
      <c r="J165" s="265">
        <v>245.2</v>
      </c>
      <c r="K165" s="263">
        <v>240.8</v>
      </c>
      <c r="L165" s="263">
        <v>235.65</v>
      </c>
      <c r="M165" s="263">
        <v>27.143439999999998</v>
      </c>
    </row>
    <row r="166" spans="1:13">
      <c r="A166" s="282">
        <v>157</v>
      </c>
      <c r="B166" s="263" t="s">
        <v>269</v>
      </c>
      <c r="C166" s="263">
        <v>5142.75</v>
      </c>
      <c r="D166" s="265">
        <v>5162.25</v>
      </c>
      <c r="E166" s="265">
        <v>5115.5</v>
      </c>
      <c r="F166" s="265">
        <v>5088.25</v>
      </c>
      <c r="G166" s="265">
        <v>5041.5</v>
      </c>
      <c r="H166" s="265">
        <v>5189.5</v>
      </c>
      <c r="I166" s="265">
        <v>5236.25</v>
      </c>
      <c r="J166" s="265">
        <v>5263.5</v>
      </c>
      <c r="K166" s="263">
        <v>5209</v>
      </c>
      <c r="L166" s="263">
        <v>5135</v>
      </c>
      <c r="M166" s="263">
        <v>0.65325</v>
      </c>
    </row>
    <row r="167" spans="1:13">
      <c r="A167" s="282">
        <v>158</v>
      </c>
      <c r="B167" s="263" t="s">
        <v>160</v>
      </c>
      <c r="C167" s="263">
        <v>1882.85</v>
      </c>
      <c r="D167" s="265">
        <v>1869.95</v>
      </c>
      <c r="E167" s="265">
        <v>1847.9</v>
      </c>
      <c r="F167" s="265">
        <v>1812.95</v>
      </c>
      <c r="G167" s="265">
        <v>1790.9</v>
      </c>
      <c r="H167" s="265">
        <v>1904.9</v>
      </c>
      <c r="I167" s="265">
        <v>1926.9499999999998</v>
      </c>
      <c r="J167" s="265">
        <v>1961.9</v>
      </c>
      <c r="K167" s="263">
        <v>1892</v>
      </c>
      <c r="L167" s="263">
        <v>1835</v>
      </c>
      <c r="M167" s="263">
        <v>8.7142999999999997</v>
      </c>
    </row>
    <row r="168" spans="1:13">
      <c r="A168" s="282">
        <v>159</v>
      </c>
      <c r="B168" s="263" t="s">
        <v>157</v>
      </c>
      <c r="C168" s="263">
        <v>1708.35</v>
      </c>
      <c r="D168" s="265">
        <v>1700.8</v>
      </c>
      <c r="E168" s="265">
        <v>1672.6</v>
      </c>
      <c r="F168" s="265">
        <v>1636.85</v>
      </c>
      <c r="G168" s="265">
        <v>1608.6499999999999</v>
      </c>
      <c r="H168" s="265">
        <v>1736.55</v>
      </c>
      <c r="I168" s="265">
        <v>1764.7500000000002</v>
      </c>
      <c r="J168" s="265">
        <v>1800.5</v>
      </c>
      <c r="K168" s="263">
        <v>1729</v>
      </c>
      <c r="L168" s="263">
        <v>1665.05</v>
      </c>
      <c r="M168" s="263">
        <v>11.18641</v>
      </c>
    </row>
    <row r="169" spans="1:13">
      <c r="A169" s="282">
        <v>160</v>
      </c>
      <c r="B169" s="263" t="s">
        <v>461</v>
      </c>
      <c r="C169" s="263">
        <v>1561.1</v>
      </c>
      <c r="D169" s="265">
        <v>1557.1000000000001</v>
      </c>
      <c r="E169" s="265">
        <v>1529.2000000000003</v>
      </c>
      <c r="F169" s="265">
        <v>1497.3000000000002</v>
      </c>
      <c r="G169" s="265">
        <v>1469.4000000000003</v>
      </c>
      <c r="H169" s="265">
        <v>1589.0000000000002</v>
      </c>
      <c r="I169" s="265">
        <v>1616.9000000000003</v>
      </c>
      <c r="J169" s="265">
        <v>1648.8000000000002</v>
      </c>
      <c r="K169" s="263">
        <v>1585</v>
      </c>
      <c r="L169" s="263">
        <v>1525.2</v>
      </c>
      <c r="M169" s="263">
        <v>6.6474599999999997</v>
      </c>
    </row>
    <row r="170" spans="1:13">
      <c r="A170" s="282">
        <v>161</v>
      </c>
      <c r="B170" s="263" t="s">
        <v>159</v>
      </c>
      <c r="C170" s="263">
        <v>107.95</v>
      </c>
      <c r="D170" s="265">
        <v>108.35000000000001</v>
      </c>
      <c r="E170" s="265">
        <v>107.25000000000001</v>
      </c>
      <c r="F170" s="265">
        <v>106.55000000000001</v>
      </c>
      <c r="G170" s="265">
        <v>105.45000000000002</v>
      </c>
      <c r="H170" s="265">
        <v>109.05000000000001</v>
      </c>
      <c r="I170" s="265">
        <v>110.15</v>
      </c>
      <c r="J170" s="265">
        <v>110.85000000000001</v>
      </c>
      <c r="K170" s="263">
        <v>109.45</v>
      </c>
      <c r="L170" s="263">
        <v>107.65</v>
      </c>
      <c r="M170" s="263">
        <v>41.464509999999997</v>
      </c>
    </row>
    <row r="171" spans="1:13">
      <c r="A171" s="282">
        <v>162</v>
      </c>
      <c r="B171" s="263" t="s">
        <v>162</v>
      </c>
      <c r="C171" s="263">
        <v>220.9</v>
      </c>
      <c r="D171" s="265">
        <v>219.63333333333335</v>
      </c>
      <c r="E171" s="265">
        <v>217.56666666666672</v>
      </c>
      <c r="F171" s="265">
        <v>214.23333333333338</v>
      </c>
      <c r="G171" s="265">
        <v>212.16666666666674</v>
      </c>
      <c r="H171" s="265">
        <v>222.9666666666667</v>
      </c>
      <c r="I171" s="265">
        <v>225.03333333333336</v>
      </c>
      <c r="J171" s="265">
        <v>228.36666666666667</v>
      </c>
      <c r="K171" s="263">
        <v>221.7</v>
      </c>
      <c r="L171" s="263">
        <v>216.3</v>
      </c>
      <c r="M171" s="263">
        <v>92.157660000000007</v>
      </c>
    </row>
    <row r="172" spans="1:13">
      <c r="A172" s="282">
        <v>163</v>
      </c>
      <c r="B172" s="263" t="s">
        <v>270</v>
      </c>
      <c r="C172" s="263">
        <v>275.64999999999998</v>
      </c>
      <c r="D172" s="265">
        <v>276.98333333333335</v>
      </c>
      <c r="E172" s="265">
        <v>273.66666666666669</v>
      </c>
      <c r="F172" s="265">
        <v>271.68333333333334</v>
      </c>
      <c r="G172" s="265">
        <v>268.36666666666667</v>
      </c>
      <c r="H172" s="265">
        <v>278.9666666666667</v>
      </c>
      <c r="I172" s="265">
        <v>282.2833333333333</v>
      </c>
      <c r="J172" s="265">
        <v>284.26666666666671</v>
      </c>
      <c r="K172" s="263">
        <v>280.3</v>
      </c>
      <c r="L172" s="263">
        <v>275</v>
      </c>
      <c r="M172" s="263">
        <v>2.9516100000000001</v>
      </c>
    </row>
    <row r="173" spans="1:13">
      <c r="A173" s="282">
        <v>164</v>
      </c>
      <c r="B173" s="263" t="s">
        <v>271</v>
      </c>
      <c r="C173" s="263">
        <v>13402.45</v>
      </c>
      <c r="D173" s="265">
        <v>13428.833333333334</v>
      </c>
      <c r="E173" s="265">
        <v>13352.466666666667</v>
      </c>
      <c r="F173" s="265">
        <v>13302.483333333334</v>
      </c>
      <c r="G173" s="265">
        <v>13226.116666666667</v>
      </c>
      <c r="H173" s="265">
        <v>13478.816666666668</v>
      </c>
      <c r="I173" s="265">
        <v>13555.183333333332</v>
      </c>
      <c r="J173" s="265">
        <v>13605.166666666668</v>
      </c>
      <c r="K173" s="263">
        <v>13505.2</v>
      </c>
      <c r="L173" s="263">
        <v>13378.85</v>
      </c>
      <c r="M173" s="263">
        <v>1.376E-2</v>
      </c>
    </row>
    <row r="174" spans="1:13">
      <c r="A174" s="282">
        <v>165</v>
      </c>
      <c r="B174" s="263" t="s">
        <v>161</v>
      </c>
      <c r="C174" s="263">
        <v>35.65</v>
      </c>
      <c r="D174" s="265">
        <v>35.499999999999993</v>
      </c>
      <c r="E174" s="265">
        <v>35.199999999999989</v>
      </c>
      <c r="F174" s="265">
        <v>34.749999999999993</v>
      </c>
      <c r="G174" s="265">
        <v>34.449999999999989</v>
      </c>
      <c r="H174" s="265">
        <v>35.949999999999989</v>
      </c>
      <c r="I174" s="265">
        <v>36.249999999999986</v>
      </c>
      <c r="J174" s="265">
        <v>36.699999999999989</v>
      </c>
      <c r="K174" s="263">
        <v>35.799999999999997</v>
      </c>
      <c r="L174" s="263">
        <v>35.049999999999997</v>
      </c>
      <c r="M174" s="263">
        <v>948.94461000000001</v>
      </c>
    </row>
    <row r="175" spans="1:13">
      <c r="A175" s="282">
        <v>166</v>
      </c>
      <c r="B175" s="263" t="s">
        <v>165</v>
      </c>
      <c r="C175" s="263">
        <v>193.65</v>
      </c>
      <c r="D175" s="265">
        <v>191.7166666666667</v>
      </c>
      <c r="E175" s="265">
        <v>188.63333333333338</v>
      </c>
      <c r="F175" s="265">
        <v>183.61666666666667</v>
      </c>
      <c r="G175" s="265">
        <v>180.53333333333336</v>
      </c>
      <c r="H175" s="265">
        <v>196.73333333333341</v>
      </c>
      <c r="I175" s="265">
        <v>199.81666666666672</v>
      </c>
      <c r="J175" s="265">
        <v>204.83333333333343</v>
      </c>
      <c r="K175" s="263">
        <v>194.8</v>
      </c>
      <c r="L175" s="263">
        <v>186.7</v>
      </c>
      <c r="M175" s="263">
        <v>178.07482999999999</v>
      </c>
    </row>
    <row r="176" spans="1:13">
      <c r="A176" s="282">
        <v>167</v>
      </c>
      <c r="B176" s="263" t="s">
        <v>166</v>
      </c>
      <c r="C176" s="263">
        <v>128.55000000000001</v>
      </c>
      <c r="D176" s="265">
        <v>128.76666666666668</v>
      </c>
      <c r="E176" s="265">
        <v>127.83333333333337</v>
      </c>
      <c r="F176" s="265">
        <v>127.1166666666667</v>
      </c>
      <c r="G176" s="265">
        <v>126.18333333333339</v>
      </c>
      <c r="H176" s="265">
        <v>129.48333333333335</v>
      </c>
      <c r="I176" s="265">
        <v>130.41666666666669</v>
      </c>
      <c r="J176" s="265">
        <v>131.13333333333333</v>
      </c>
      <c r="K176" s="263">
        <v>129.69999999999999</v>
      </c>
      <c r="L176" s="263">
        <v>128.05000000000001</v>
      </c>
      <c r="M176" s="263">
        <v>22.373889999999999</v>
      </c>
    </row>
    <row r="177" spans="1:13">
      <c r="A177" s="282">
        <v>168</v>
      </c>
      <c r="B177" s="263" t="s">
        <v>273</v>
      </c>
      <c r="C177" s="263">
        <v>532.15</v>
      </c>
      <c r="D177" s="265">
        <v>529.9666666666667</v>
      </c>
      <c r="E177" s="265">
        <v>524.18333333333339</v>
      </c>
      <c r="F177" s="265">
        <v>516.2166666666667</v>
      </c>
      <c r="G177" s="265">
        <v>510.43333333333339</v>
      </c>
      <c r="H177" s="265">
        <v>537.93333333333339</v>
      </c>
      <c r="I177" s="265">
        <v>543.7166666666667</v>
      </c>
      <c r="J177" s="265">
        <v>551.68333333333339</v>
      </c>
      <c r="K177" s="263">
        <v>535.75</v>
      </c>
      <c r="L177" s="263">
        <v>522</v>
      </c>
      <c r="M177" s="263">
        <v>2.7738499999999999</v>
      </c>
    </row>
    <row r="178" spans="1:13">
      <c r="A178" s="282">
        <v>169</v>
      </c>
      <c r="B178" s="263" t="s">
        <v>167</v>
      </c>
      <c r="C178" s="263">
        <v>1997.3</v>
      </c>
      <c r="D178" s="265">
        <v>1995.1500000000003</v>
      </c>
      <c r="E178" s="265">
        <v>1982.3000000000006</v>
      </c>
      <c r="F178" s="265">
        <v>1967.3000000000004</v>
      </c>
      <c r="G178" s="265">
        <v>1954.4500000000007</v>
      </c>
      <c r="H178" s="265">
        <v>2010.1500000000005</v>
      </c>
      <c r="I178" s="265">
        <v>2023.0000000000005</v>
      </c>
      <c r="J178" s="265">
        <v>2038.0000000000005</v>
      </c>
      <c r="K178" s="263">
        <v>2008</v>
      </c>
      <c r="L178" s="263">
        <v>1980.15</v>
      </c>
      <c r="M178" s="263">
        <v>79.020020000000002</v>
      </c>
    </row>
    <row r="179" spans="1:13">
      <c r="A179" s="282">
        <v>170</v>
      </c>
      <c r="B179" s="263" t="s">
        <v>815</v>
      </c>
      <c r="C179" s="263">
        <v>993.25</v>
      </c>
      <c r="D179" s="265">
        <v>982.75</v>
      </c>
      <c r="E179" s="265">
        <v>963.5</v>
      </c>
      <c r="F179" s="265">
        <v>933.75</v>
      </c>
      <c r="G179" s="265">
        <v>914.5</v>
      </c>
      <c r="H179" s="265">
        <v>1012.5</v>
      </c>
      <c r="I179" s="265">
        <v>1031.75</v>
      </c>
      <c r="J179" s="265">
        <v>1061.5</v>
      </c>
      <c r="K179" s="263">
        <v>1002</v>
      </c>
      <c r="L179" s="263">
        <v>953</v>
      </c>
      <c r="M179" s="263">
        <v>37.855960000000003</v>
      </c>
    </row>
    <row r="180" spans="1:13">
      <c r="A180" s="282">
        <v>171</v>
      </c>
      <c r="B180" s="263" t="s">
        <v>274</v>
      </c>
      <c r="C180" s="263">
        <v>930.4</v>
      </c>
      <c r="D180" s="265">
        <v>926.18333333333339</v>
      </c>
      <c r="E180" s="265">
        <v>918.36666666666679</v>
      </c>
      <c r="F180" s="265">
        <v>906.33333333333337</v>
      </c>
      <c r="G180" s="265">
        <v>898.51666666666677</v>
      </c>
      <c r="H180" s="265">
        <v>938.21666666666681</v>
      </c>
      <c r="I180" s="265">
        <v>946.03333333333342</v>
      </c>
      <c r="J180" s="265">
        <v>958.06666666666683</v>
      </c>
      <c r="K180" s="263">
        <v>934</v>
      </c>
      <c r="L180" s="263">
        <v>914.15</v>
      </c>
      <c r="M180" s="263">
        <v>19.04945</v>
      </c>
    </row>
    <row r="181" spans="1:13">
      <c r="A181" s="282">
        <v>172</v>
      </c>
      <c r="B181" s="263" t="s">
        <v>172</v>
      </c>
      <c r="C181" s="263">
        <v>6422.5</v>
      </c>
      <c r="D181" s="265">
        <v>6445.0333333333328</v>
      </c>
      <c r="E181" s="265">
        <v>6361.5166666666655</v>
      </c>
      <c r="F181" s="265">
        <v>6300.5333333333328</v>
      </c>
      <c r="G181" s="265">
        <v>6217.0166666666655</v>
      </c>
      <c r="H181" s="265">
        <v>6506.0166666666655</v>
      </c>
      <c r="I181" s="265">
        <v>6589.5333333333319</v>
      </c>
      <c r="J181" s="265">
        <v>6650.5166666666655</v>
      </c>
      <c r="K181" s="263">
        <v>6528.55</v>
      </c>
      <c r="L181" s="263">
        <v>6384.05</v>
      </c>
      <c r="M181" s="263">
        <v>2.59728</v>
      </c>
    </row>
    <row r="182" spans="1:13">
      <c r="A182" s="282">
        <v>173</v>
      </c>
      <c r="B182" s="263" t="s">
        <v>478</v>
      </c>
      <c r="C182" s="263">
        <v>7528.25</v>
      </c>
      <c r="D182" s="265">
        <v>7503.25</v>
      </c>
      <c r="E182" s="265">
        <v>7456.5</v>
      </c>
      <c r="F182" s="265">
        <v>7384.75</v>
      </c>
      <c r="G182" s="265">
        <v>7338</v>
      </c>
      <c r="H182" s="265">
        <v>7575</v>
      </c>
      <c r="I182" s="265">
        <v>7621.75</v>
      </c>
      <c r="J182" s="265">
        <v>7693.5</v>
      </c>
      <c r="K182" s="263">
        <v>7550</v>
      </c>
      <c r="L182" s="263">
        <v>7431.5</v>
      </c>
      <c r="M182" s="263">
        <v>0.53912000000000004</v>
      </c>
    </row>
    <row r="183" spans="1:13">
      <c r="A183" s="282">
        <v>174</v>
      </c>
      <c r="B183" s="263" t="s">
        <v>170</v>
      </c>
      <c r="C183" s="263">
        <v>28687.55</v>
      </c>
      <c r="D183" s="265">
        <v>28524.55</v>
      </c>
      <c r="E183" s="265">
        <v>28268.1</v>
      </c>
      <c r="F183" s="265">
        <v>27848.649999999998</v>
      </c>
      <c r="G183" s="265">
        <v>27592.199999999997</v>
      </c>
      <c r="H183" s="265">
        <v>28944</v>
      </c>
      <c r="I183" s="265">
        <v>29200.450000000004</v>
      </c>
      <c r="J183" s="265">
        <v>29619.9</v>
      </c>
      <c r="K183" s="263">
        <v>28781</v>
      </c>
      <c r="L183" s="263">
        <v>28105.1</v>
      </c>
      <c r="M183" s="263">
        <v>0.33961000000000002</v>
      </c>
    </row>
    <row r="184" spans="1:13">
      <c r="A184" s="282">
        <v>175</v>
      </c>
      <c r="B184" s="263" t="s">
        <v>173</v>
      </c>
      <c r="C184" s="263">
        <v>1404.8</v>
      </c>
      <c r="D184" s="265">
        <v>1381.5333333333335</v>
      </c>
      <c r="E184" s="265">
        <v>1348.2666666666671</v>
      </c>
      <c r="F184" s="265">
        <v>1291.7333333333336</v>
      </c>
      <c r="G184" s="265">
        <v>1258.4666666666672</v>
      </c>
      <c r="H184" s="265">
        <v>1438.0666666666671</v>
      </c>
      <c r="I184" s="265">
        <v>1471.3333333333335</v>
      </c>
      <c r="J184" s="265">
        <v>1527.866666666667</v>
      </c>
      <c r="K184" s="263">
        <v>1414.8</v>
      </c>
      <c r="L184" s="263">
        <v>1325</v>
      </c>
      <c r="M184" s="263">
        <v>34.119630000000001</v>
      </c>
    </row>
    <row r="185" spans="1:13">
      <c r="A185" s="282">
        <v>176</v>
      </c>
      <c r="B185" s="263" t="s">
        <v>171</v>
      </c>
      <c r="C185" s="263">
        <v>1870.45</v>
      </c>
      <c r="D185" s="265">
        <v>1859.8</v>
      </c>
      <c r="E185" s="265">
        <v>1837.8999999999999</v>
      </c>
      <c r="F185" s="265">
        <v>1805.35</v>
      </c>
      <c r="G185" s="265">
        <v>1783.4499999999998</v>
      </c>
      <c r="H185" s="265">
        <v>1892.35</v>
      </c>
      <c r="I185" s="265">
        <v>1914.25</v>
      </c>
      <c r="J185" s="265">
        <v>1946.8</v>
      </c>
      <c r="K185" s="263">
        <v>1881.7</v>
      </c>
      <c r="L185" s="263">
        <v>1827.25</v>
      </c>
      <c r="M185" s="263">
        <v>2.9323299999999999</v>
      </c>
    </row>
    <row r="186" spans="1:13">
      <c r="A186" s="282">
        <v>177</v>
      </c>
      <c r="B186" s="263" t="s">
        <v>169</v>
      </c>
      <c r="C186" s="263">
        <v>363.4</v>
      </c>
      <c r="D186" s="265">
        <v>361.25</v>
      </c>
      <c r="E186" s="265">
        <v>358.2</v>
      </c>
      <c r="F186" s="265">
        <v>353</v>
      </c>
      <c r="G186" s="265">
        <v>349.95</v>
      </c>
      <c r="H186" s="265">
        <v>366.45</v>
      </c>
      <c r="I186" s="265">
        <v>369.49999999999994</v>
      </c>
      <c r="J186" s="265">
        <v>374.7</v>
      </c>
      <c r="K186" s="263">
        <v>364.3</v>
      </c>
      <c r="L186" s="263">
        <v>356.05</v>
      </c>
      <c r="M186" s="263">
        <v>566.96254999999996</v>
      </c>
    </row>
    <row r="187" spans="1:13">
      <c r="A187" s="282">
        <v>178</v>
      </c>
      <c r="B187" s="263" t="s">
        <v>168</v>
      </c>
      <c r="C187" s="263">
        <v>103.5</v>
      </c>
      <c r="D187" s="265">
        <v>102.43333333333332</v>
      </c>
      <c r="E187" s="265">
        <v>100.66666666666664</v>
      </c>
      <c r="F187" s="265">
        <v>97.833333333333314</v>
      </c>
      <c r="G187" s="265">
        <v>96.066666666666634</v>
      </c>
      <c r="H187" s="265">
        <v>105.26666666666665</v>
      </c>
      <c r="I187" s="265">
        <v>107.03333333333333</v>
      </c>
      <c r="J187" s="265">
        <v>109.86666666666666</v>
      </c>
      <c r="K187" s="263">
        <v>104.2</v>
      </c>
      <c r="L187" s="263">
        <v>99.6</v>
      </c>
      <c r="M187" s="263">
        <v>714.03089999999997</v>
      </c>
    </row>
    <row r="188" spans="1:13">
      <c r="A188" s="282">
        <v>179</v>
      </c>
      <c r="B188" s="263" t="s">
        <v>175</v>
      </c>
      <c r="C188" s="263">
        <v>643.4</v>
      </c>
      <c r="D188" s="265">
        <v>642.99999999999989</v>
      </c>
      <c r="E188" s="265">
        <v>638.69999999999982</v>
      </c>
      <c r="F188" s="265">
        <v>633.99999999999989</v>
      </c>
      <c r="G188" s="265">
        <v>629.69999999999982</v>
      </c>
      <c r="H188" s="265">
        <v>647.69999999999982</v>
      </c>
      <c r="I188" s="265">
        <v>651.99999999999977</v>
      </c>
      <c r="J188" s="265">
        <v>656.69999999999982</v>
      </c>
      <c r="K188" s="263">
        <v>647.29999999999995</v>
      </c>
      <c r="L188" s="263">
        <v>638.29999999999995</v>
      </c>
      <c r="M188" s="263">
        <v>60.691549999999999</v>
      </c>
    </row>
    <row r="189" spans="1:13">
      <c r="A189" s="282">
        <v>180</v>
      </c>
      <c r="B189" s="263" t="s">
        <v>176</v>
      </c>
      <c r="C189" s="263">
        <v>503.7</v>
      </c>
      <c r="D189" s="265">
        <v>501.84999999999997</v>
      </c>
      <c r="E189" s="265">
        <v>492.34999999999991</v>
      </c>
      <c r="F189" s="265">
        <v>480.99999999999994</v>
      </c>
      <c r="G189" s="265">
        <v>471.49999999999989</v>
      </c>
      <c r="H189" s="265">
        <v>513.19999999999993</v>
      </c>
      <c r="I189" s="265">
        <v>522.70000000000005</v>
      </c>
      <c r="J189" s="265">
        <v>534.04999999999995</v>
      </c>
      <c r="K189" s="263">
        <v>511.35</v>
      </c>
      <c r="L189" s="263">
        <v>490.5</v>
      </c>
      <c r="M189" s="263">
        <v>59.140419999999999</v>
      </c>
    </row>
    <row r="190" spans="1:13">
      <c r="A190" s="282">
        <v>181</v>
      </c>
      <c r="B190" s="263" t="s">
        <v>275</v>
      </c>
      <c r="C190" s="263">
        <v>608.6</v>
      </c>
      <c r="D190" s="265">
        <v>605.75</v>
      </c>
      <c r="E190" s="265">
        <v>594.1</v>
      </c>
      <c r="F190" s="265">
        <v>579.6</v>
      </c>
      <c r="G190" s="265">
        <v>567.95000000000005</v>
      </c>
      <c r="H190" s="265">
        <v>620.25</v>
      </c>
      <c r="I190" s="265">
        <v>631.90000000000009</v>
      </c>
      <c r="J190" s="265">
        <v>646.4</v>
      </c>
      <c r="K190" s="263">
        <v>617.4</v>
      </c>
      <c r="L190" s="263">
        <v>591.25</v>
      </c>
      <c r="M190" s="263">
        <v>6.4663700000000004</v>
      </c>
    </row>
    <row r="191" spans="1:13">
      <c r="A191" s="282">
        <v>182</v>
      </c>
      <c r="B191" s="263" t="s">
        <v>188</v>
      </c>
      <c r="C191" s="263">
        <v>645.79999999999995</v>
      </c>
      <c r="D191" s="265">
        <v>635.6</v>
      </c>
      <c r="E191" s="265">
        <v>607.20000000000005</v>
      </c>
      <c r="F191" s="265">
        <v>568.6</v>
      </c>
      <c r="G191" s="265">
        <v>540.20000000000005</v>
      </c>
      <c r="H191" s="265">
        <v>674.2</v>
      </c>
      <c r="I191" s="265">
        <v>702.59999999999991</v>
      </c>
      <c r="J191" s="265">
        <v>741.2</v>
      </c>
      <c r="K191" s="263">
        <v>664</v>
      </c>
      <c r="L191" s="263">
        <v>597</v>
      </c>
      <c r="M191" s="263">
        <v>396.63387</v>
      </c>
    </row>
    <row r="192" spans="1:13">
      <c r="A192" s="282">
        <v>183</v>
      </c>
      <c r="B192" s="263" t="s">
        <v>177</v>
      </c>
      <c r="C192" s="263">
        <v>764.65</v>
      </c>
      <c r="D192" s="265">
        <v>767.33333333333337</v>
      </c>
      <c r="E192" s="265">
        <v>757.41666666666674</v>
      </c>
      <c r="F192" s="265">
        <v>750.18333333333339</v>
      </c>
      <c r="G192" s="265">
        <v>740.26666666666677</v>
      </c>
      <c r="H192" s="265">
        <v>774.56666666666672</v>
      </c>
      <c r="I192" s="265">
        <v>784.48333333333346</v>
      </c>
      <c r="J192" s="265">
        <v>791.7166666666667</v>
      </c>
      <c r="K192" s="263">
        <v>777.25</v>
      </c>
      <c r="L192" s="263">
        <v>760.1</v>
      </c>
      <c r="M192" s="263">
        <v>51.892670000000003</v>
      </c>
    </row>
    <row r="193" spans="1:13">
      <c r="A193" s="282">
        <v>184</v>
      </c>
      <c r="B193" s="263" t="s">
        <v>183</v>
      </c>
      <c r="C193" s="263">
        <v>3124.1</v>
      </c>
      <c r="D193" s="265">
        <v>3129.0333333333333</v>
      </c>
      <c r="E193" s="265">
        <v>3107.0666666666666</v>
      </c>
      <c r="F193" s="265">
        <v>3090.0333333333333</v>
      </c>
      <c r="G193" s="265">
        <v>3068.0666666666666</v>
      </c>
      <c r="H193" s="265">
        <v>3146.0666666666666</v>
      </c>
      <c r="I193" s="265">
        <v>3168.0333333333328</v>
      </c>
      <c r="J193" s="265">
        <v>3185.0666666666666</v>
      </c>
      <c r="K193" s="263">
        <v>3151</v>
      </c>
      <c r="L193" s="263">
        <v>3112</v>
      </c>
      <c r="M193" s="263">
        <v>16.390370000000001</v>
      </c>
    </row>
    <row r="194" spans="1:13">
      <c r="A194" s="282">
        <v>185</v>
      </c>
      <c r="B194" s="263" t="s">
        <v>804</v>
      </c>
      <c r="C194" s="263">
        <v>677.15</v>
      </c>
      <c r="D194" s="265">
        <v>681.7166666666667</v>
      </c>
      <c r="E194" s="265">
        <v>670.43333333333339</v>
      </c>
      <c r="F194" s="265">
        <v>663.7166666666667</v>
      </c>
      <c r="G194" s="265">
        <v>652.43333333333339</v>
      </c>
      <c r="H194" s="265">
        <v>688.43333333333339</v>
      </c>
      <c r="I194" s="265">
        <v>699.7166666666667</v>
      </c>
      <c r="J194" s="265">
        <v>706.43333333333339</v>
      </c>
      <c r="K194" s="263">
        <v>693</v>
      </c>
      <c r="L194" s="263">
        <v>675</v>
      </c>
      <c r="M194" s="263">
        <v>39.009230000000002</v>
      </c>
    </row>
    <row r="195" spans="1:13">
      <c r="A195" s="282">
        <v>186</v>
      </c>
      <c r="B195" s="263" t="s">
        <v>179</v>
      </c>
      <c r="C195" s="263">
        <v>305.89999999999998</v>
      </c>
      <c r="D195" s="265">
        <v>306.13333333333333</v>
      </c>
      <c r="E195" s="265">
        <v>302.76666666666665</v>
      </c>
      <c r="F195" s="265">
        <v>299.63333333333333</v>
      </c>
      <c r="G195" s="265">
        <v>296.26666666666665</v>
      </c>
      <c r="H195" s="265">
        <v>309.26666666666665</v>
      </c>
      <c r="I195" s="265">
        <v>312.63333333333333</v>
      </c>
      <c r="J195" s="265">
        <v>315.76666666666665</v>
      </c>
      <c r="K195" s="263">
        <v>309.5</v>
      </c>
      <c r="L195" s="263">
        <v>303</v>
      </c>
      <c r="M195" s="263">
        <v>446.68126000000001</v>
      </c>
    </row>
    <row r="196" spans="1:13">
      <c r="A196" s="282">
        <v>187</v>
      </c>
      <c r="B196" s="254" t="s">
        <v>181</v>
      </c>
      <c r="C196" s="254">
        <v>97.95</v>
      </c>
      <c r="D196" s="289">
        <v>98.25</v>
      </c>
      <c r="E196" s="289">
        <v>97.35</v>
      </c>
      <c r="F196" s="289">
        <v>96.75</v>
      </c>
      <c r="G196" s="289">
        <v>95.85</v>
      </c>
      <c r="H196" s="289">
        <v>98.85</v>
      </c>
      <c r="I196" s="289">
        <v>99.75</v>
      </c>
      <c r="J196" s="289">
        <v>100.35</v>
      </c>
      <c r="K196" s="254">
        <v>99.15</v>
      </c>
      <c r="L196" s="254">
        <v>97.65</v>
      </c>
      <c r="M196" s="254">
        <v>323.45591000000002</v>
      </c>
    </row>
    <row r="197" spans="1:13">
      <c r="A197" s="282">
        <v>188</v>
      </c>
      <c r="B197" s="254" t="s">
        <v>182</v>
      </c>
      <c r="C197" s="254">
        <v>971.4</v>
      </c>
      <c r="D197" s="289">
        <v>973.13333333333333</v>
      </c>
      <c r="E197" s="289">
        <v>960.26666666666665</v>
      </c>
      <c r="F197" s="289">
        <v>949.13333333333333</v>
      </c>
      <c r="G197" s="289">
        <v>936.26666666666665</v>
      </c>
      <c r="H197" s="289">
        <v>984.26666666666665</v>
      </c>
      <c r="I197" s="289">
        <v>997.13333333333321</v>
      </c>
      <c r="J197" s="289">
        <v>1008.2666666666667</v>
      </c>
      <c r="K197" s="254">
        <v>986</v>
      </c>
      <c r="L197" s="254">
        <v>962</v>
      </c>
      <c r="M197" s="254">
        <v>204.47968</v>
      </c>
    </row>
    <row r="198" spans="1:13">
      <c r="A198" s="282">
        <v>189</v>
      </c>
      <c r="B198" s="254" t="s">
        <v>184</v>
      </c>
      <c r="C198" s="254">
        <v>977.4</v>
      </c>
      <c r="D198" s="289">
        <v>975.13333333333333</v>
      </c>
      <c r="E198" s="289">
        <v>970.26666666666665</v>
      </c>
      <c r="F198" s="289">
        <v>963.13333333333333</v>
      </c>
      <c r="G198" s="289">
        <v>958.26666666666665</v>
      </c>
      <c r="H198" s="289">
        <v>982.26666666666665</v>
      </c>
      <c r="I198" s="289">
        <v>987.13333333333321</v>
      </c>
      <c r="J198" s="289">
        <v>994.26666666666665</v>
      </c>
      <c r="K198" s="254">
        <v>980</v>
      </c>
      <c r="L198" s="254">
        <v>968</v>
      </c>
      <c r="M198" s="254">
        <v>29.686250000000001</v>
      </c>
    </row>
    <row r="199" spans="1:13">
      <c r="A199" s="282">
        <v>190</v>
      </c>
      <c r="B199" s="254" t="s">
        <v>164</v>
      </c>
      <c r="C199" s="254">
        <v>979.4</v>
      </c>
      <c r="D199" s="289">
        <v>974.1</v>
      </c>
      <c r="E199" s="289">
        <v>965.35</v>
      </c>
      <c r="F199" s="289">
        <v>951.3</v>
      </c>
      <c r="G199" s="289">
        <v>942.55</v>
      </c>
      <c r="H199" s="289">
        <v>988.15000000000009</v>
      </c>
      <c r="I199" s="289">
        <v>996.90000000000009</v>
      </c>
      <c r="J199" s="289">
        <v>1010.9500000000002</v>
      </c>
      <c r="K199" s="254">
        <v>982.85</v>
      </c>
      <c r="L199" s="254">
        <v>960.05</v>
      </c>
      <c r="M199" s="254">
        <v>5.9306099999999997</v>
      </c>
    </row>
    <row r="200" spans="1:13">
      <c r="A200" s="282">
        <v>191</v>
      </c>
      <c r="B200" s="254" t="s">
        <v>185</v>
      </c>
      <c r="C200" s="254">
        <v>1508.85</v>
      </c>
      <c r="D200" s="289">
        <v>1505.1499999999999</v>
      </c>
      <c r="E200" s="289">
        <v>1495.3999999999996</v>
      </c>
      <c r="F200" s="289">
        <v>1481.9499999999998</v>
      </c>
      <c r="G200" s="289">
        <v>1472.1999999999996</v>
      </c>
      <c r="H200" s="289">
        <v>1518.5999999999997</v>
      </c>
      <c r="I200" s="289">
        <v>1528.3500000000001</v>
      </c>
      <c r="J200" s="289">
        <v>1541.7999999999997</v>
      </c>
      <c r="K200" s="254">
        <v>1514.9</v>
      </c>
      <c r="L200" s="254">
        <v>1491.7</v>
      </c>
      <c r="M200" s="254">
        <v>10.37771</v>
      </c>
    </row>
    <row r="201" spans="1:13">
      <c r="A201" s="282">
        <v>192</v>
      </c>
      <c r="B201" s="254" t="s">
        <v>186</v>
      </c>
      <c r="C201" s="254">
        <v>2502.3000000000002</v>
      </c>
      <c r="D201" s="289">
        <v>2512.2000000000003</v>
      </c>
      <c r="E201" s="289">
        <v>2483.1000000000004</v>
      </c>
      <c r="F201" s="289">
        <v>2463.9</v>
      </c>
      <c r="G201" s="289">
        <v>2434.8000000000002</v>
      </c>
      <c r="H201" s="289">
        <v>2531.4000000000005</v>
      </c>
      <c r="I201" s="289">
        <v>2560.5</v>
      </c>
      <c r="J201" s="289">
        <v>2579.7000000000007</v>
      </c>
      <c r="K201" s="254">
        <v>2541.3000000000002</v>
      </c>
      <c r="L201" s="254">
        <v>2493</v>
      </c>
      <c r="M201" s="254">
        <v>1.5728599999999999</v>
      </c>
    </row>
    <row r="202" spans="1:13">
      <c r="A202" s="282">
        <v>193</v>
      </c>
      <c r="B202" s="254" t="s">
        <v>187</v>
      </c>
      <c r="C202" s="254">
        <v>392.45</v>
      </c>
      <c r="D202" s="289">
        <v>392.81666666666666</v>
      </c>
      <c r="E202" s="289">
        <v>389.63333333333333</v>
      </c>
      <c r="F202" s="289">
        <v>386.81666666666666</v>
      </c>
      <c r="G202" s="289">
        <v>383.63333333333333</v>
      </c>
      <c r="H202" s="289">
        <v>395.63333333333333</v>
      </c>
      <c r="I202" s="289">
        <v>398.81666666666661</v>
      </c>
      <c r="J202" s="289">
        <v>401.63333333333333</v>
      </c>
      <c r="K202" s="254">
        <v>396</v>
      </c>
      <c r="L202" s="254">
        <v>390</v>
      </c>
      <c r="M202" s="254">
        <v>6.5971799999999998</v>
      </c>
    </row>
    <row r="203" spans="1:13">
      <c r="A203" s="282">
        <v>194</v>
      </c>
      <c r="B203" s="254" t="s">
        <v>510</v>
      </c>
      <c r="C203" s="254">
        <v>771.95</v>
      </c>
      <c r="D203" s="289">
        <v>775.56666666666661</v>
      </c>
      <c r="E203" s="289">
        <v>759.13333333333321</v>
      </c>
      <c r="F203" s="289">
        <v>746.31666666666661</v>
      </c>
      <c r="G203" s="289">
        <v>729.88333333333321</v>
      </c>
      <c r="H203" s="289">
        <v>788.38333333333321</v>
      </c>
      <c r="I203" s="289">
        <v>804.81666666666661</v>
      </c>
      <c r="J203" s="289">
        <v>817.63333333333321</v>
      </c>
      <c r="K203" s="254">
        <v>792</v>
      </c>
      <c r="L203" s="254">
        <v>762.75</v>
      </c>
      <c r="M203" s="254">
        <v>5.93276</v>
      </c>
    </row>
    <row r="204" spans="1:13">
      <c r="A204" s="282">
        <v>195</v>
      </c>
      <c r="B204" s="254" t="s">
        <v>193</v>
      </c>
      <c r="C204" s="254">
        <v>608.04999999999995</v>
      </c>
      <c r="D204" s="289">
        <v>607.65</v>
      </c>
      <c r="E204" s="289">
        <v>601.59999999999991</v>
      </c>
      <c r="F204" s="289">
        <v>595.15</v>
      </c>
      <c r="G204" s="289">
        <v>589.09999999999991</v>
      </c>
      <c r="H204" s="289">
        <v>614.09999999999991</v>
      </c>
      <c r="I204" s="289">
        <v>620.14999999999986</v>
      </c>
      <c r="J204" s="289">
        <v>626.59999999999991</v>
      </c>
      <c r="K204" s="254">
        <v>613.70000000000005</v>
      </c>
      <c r="L204" s="254">
        <v>601.20000000000005</v>
      </c>
      <c r="M204" s="254">
        <v>49.83043</v>
      </c>
    </row>
    <row r="205" spans="1:13">
      <c r="A205" s="282">
        <v>196</v>
      </c>
      <c r="B205" s="254" t="s">
        <v>191</v>
      </c>
      <c r="C205" s="254">
        <v>6360.8</v>
      </c>
      <c r="D205" s="289">
        <v>6348.5999999999995</v>
      </c>
      <c r="E205" s="289">
        <v>6292.1999999999989</v>
      </c>
      <c r="F205" s="289">
        <v>6223.5999999999995</v>
      </c>
      <c r="G205" s="289">
        <v>6167.1999999999989</v>
      </c>
      <c r="H205" s="289">
        <v>6417.1999999999989</v>
      </c>
      <c r="I205" s="289">
        <v>6473.5999999999985</v>
      </c>
      <c r="J205" s="289">
        <v>6542.1999999999989</v>
      </c>
      <c r="K205" s="254">
        <v>6405</v>
      </c>
      <c r="L205" s="254">
        <v>6280</v>
      </c>
      <c r="M205" s="254">
        <v>4.1443500000000002</v>
      </c>
    </row>
    <row r="206" spans="1:13">
      <c r="A206" s="282">
        <v>197</v>
      </c>
      <c r="B206" s="254" t="s">
        <v>192</v>
      </c>
      <c r="C206" s="254">
        <v>34.4</v>
      </c>
      <c r="D206" s="289">
        <v>34.216666666666669</v>
      </c>
      <c r="E206" s="289">
        <v>33.833333333333336</v>
      </c>
      <c r="F206" s="289">
        <v>33.266666666666666</v>
      </c>
      <c r="G206" s="289">
        <v>32.883333333333333</v>
      </c>
      <c r="H206" s="289">
        <v>34.783333333333339</v>
      </c>
      <c r="I206" s="289">
        <v>35.166666666666664</v>
      </c>
      <c r="J206" s="289">
        <v>35.733333333333341</v>
      </c>
      <c r="K206" s="254">
        <v>34.6</v>
      </c>
      <c r="L206" s="254">
        <v>33.65</v>
      </c>
      <c r="M206" s="254">
        <v>65.503339999999994</v>
      </c>
    </row>
    <row r="207" spans="1:13">
      <c r="A207" s="282">
        <v>198</v>
      </c>
      <c r="B207" s="254" t="s">
        <v>189</v>
      </c>
      <c r="C207" s="254">
        <v>1206.6500000000001</v>
      </c>
      <c r="D207" s="289">
        <v>1198.6333333333334</v>
      </c>
      <c r="E207" s="289">
        <v>1178.2666666666669</v>
      </c>
      <c r="F207" s="289">
        <v>1149.8833333333334</v>
      </c>
      <c r="G207" s="289">
        <v>1129.5166666666669</v>
      </c>
      <c r="H207" s="289">
        <v>1227.0166666666669</v>
      </c>
      <c r="I207" s="289">
        <v>1247.3833333333332</v>
      </c>
      <c r="J207" s="289">
        <v>1275.7666666666669</v>
      </c>
      <c r="K207" s="254">
        <v>1219</v>
      </c>
      <c r="L207" s="254">
        <v>1170.25</v>
      </c>
      <c r="M207" s="254">
        <v>11.70393</v>
      </c>
    </row>
    <row r="208" spans="1:13">
      <c r="A208" s="282">
        <v>199</v>
      </c>
      <c r="B208" s="254" t="s">
        <v>141</v>
      </c>
      <c r="C208" s="254">
        <v>536.15</v>
      </c>
      <c r="D208" s="289">
        <v>531.58333333333337</v>
      </c>
      <c r="E208" s="289">
        <v>525.56666666666672</v>
      </c>
      <c r="F208" s="289">
        <v>514.98333333333335</v>
      </c>
      <c r="G208" s="289">
        <v>508.9666666666667</v>
      </c>
      <c r="H208" s="289">
        <v>542.16666666666674</v>
      </c>
      <c r="I208" s="289">
        <v>548.18333333333339</v>
      </c>
      <c r="J208" s="289">
        <v>558.76666666666677</v>
      </c>
      <c r="K208" s="254">
        <v>537.6</v>
      </c>
      <c r="L208" s="254">
        <v>521</v>
      </c>
      <c r="M208" s="254">
        <v>18.446200000000001</v>
      </c>
    </row>
    <row r="209" spans="1:13">
      <c r="A209" s="282">
        <v>200</v>
      </c>
      <c r="B209" s="254" t="s">
        <v>277</v>
      </c>
      <c r="C209" s="254">
        <v>225.9</v>
      </c>
      <c r="D209" s="289">
        <v>226.95000000000002</v>
      </c>
      <c r="E209" s="289">
        <v>224.10000000000002</v>
      </c>
      <c r="F209" s="289">
        <v>222.3</v>
      </c>
      <c r="G209" s="289">
        <v>219.45000000000002</v>
      </c>
      <c r="H209" s="289">
        <v>228.75000000000003</v>
      </c>
      <c r="I209" s="289">
        <v>231.6</v>
      </c>
      <c r="J209" s="289">
        <v>233.40000000000003</v>
      </c>
      <c r="K209" s="254">
        <v>229.8</v>
      </c>
      <c r="L209" s="254">
        <v>225.15</v>
      </c>
      <c r="M209" s="254">
        <v>2.0193300000000001</v>
      </c>
    </row>
    <row r="210" spans="1:13">
      <c r="A210" s="282">
        <v>201</v>
      </c>
      <c r="B210" s="254" t="s">
        <v>522</v>
      </c>
      <c r="C210" s="254">
        <v>942.7</v>
      </c>
      <c r="D210" s="289">
        <v>931.66666666666663</v>
      </c>
      <c r="E210" s="289">
        <v>916.0333333333333</v>
      </c>
      <c r="F210" s="289">
        <v>889.36666666666667</v>
      </c>
      <c r="G210" s="289">
        <v>873.73333333333335</v>
      </c>
      <c r="H210" s="289">
        <v>958.33333333333326</v>
      </c>
      <c r="I210" s="289">
        <v>973.9666666666667</v>
      </c>
      <c r="J210" s="289">
        <v>1000.6333333333332</v>
      </c>
      <c r="K210" s="254">
        <v>947.3</v>
      </c>
      <c r="L210" s="254">
        <v>905</v>
      </c>
      <c r="M210" s="254">
        <v>2.0250900000000001</v>
      </c>
    </row>
    <row r="211" spans="1:13">
      <c r="A211" s="282">
        <v>202</v>
      </c>
      <c r="B211" s="254" t="s">
        <v>118</v>
      </c>
      <c r="C211" s="254">
        <v>8.65</v>
      </c>
      <c r="D211" s="289">
        <v>8.7000000000000011</v>
      </c>
      <c r="E211" s="289">
        <v>8.5500000000000025</v>
      </c>
      <c r="F211" s="289">
        <v>8.4500000000000011</v>
      </c>
      <c r="G211" s="289">
        <v>8.3000000000000025</v>
      </c>
      <c r="H211" s="289">
        <v>8.8000000000000025</v>
      </c>
      <c r="I211" s="289">
        <v>8.9500000000000011</v>
      </c>
      <c r="J211" s="289">
        <v>9.0500000000000025</v>
      </c>
      <c r="K211" s="254">
        <v>8.85</v>
      </c>
      <c r="L211" s="254">
        <v>8.6</v>
      </c>
      <c r="M211" s="254">
        <v>1028.7714000000001</v>
      </c>
    </row>
    <row r="212" spans="1:13">
      <c r="A212" s="282">
        <v>203</v>
      </c>
      <c r="B212" s="254" t="s">
        <v>195</v>
      </c>
      <c r="C212" s="254">
        <v>962.15</v>
      </c>
      <c r="D212" s="289">
        <v>968.05000000000007</v>
      </c>
      <c r="E212" s="289">
        <v>949.10000000000014</v>
      </c>
      <c r="F212" s="289">
        <v>936.05000000000007</v>
      </c>
      <c r="G212" s="289">
        <v>917.10000000000014</v>
      </c>
      <c r="H212" s="289">
        <v>981.10000000000014</v>
      </c>
      <c r="I212" s="289">
        <v>1000.0500000000002</v>
      </c>
      <c r="J212" s="289">
        <v>1013.1000000000001</v>
      </c>
      <c r="K212" s="254">
        <v>987</v>
      </c>
      <c r="L212" s="254">
        <v>955</v>
      </c>
      <c r="M212" s="254">
        <v>9.6822700000000008</v>
      </c>
    </row>
    <row r="213" spans="1:13">
      <c r="A213" s="282">
        <v>204</v>
      </c>
      <c r="B213" s="254" t="s">
        <v>528</v>
      </c>
      <c r="C213" s="254">
        <v>2145.75</v>
      </c>
      <c r="D213" s="289">
        <v>2159.25</v>
      </c>
      <c r="E213" s="289">
        <v>2128.5</v>
      </c>
      <c r="F213" s="289">
        <v>2111.25</v>
      </c>
      <c r="G213" s="289">
        <v>2080.5</v>
      </c>
      <c r="H213" s="289">
        <v>2176.5</v>
      </c>
      <c r="I213" s="289">
        <v>2207.25</v>
      </c>
      <c r="J213" s="289">
        <v>2224.5</v>
      </c>
      <c r="K213" s="254">
        <v>2190</v>
      </c>
      <c r="L213" s="254">
        <v>2142</v>
      </c>
      <c r="M213" s="254">
        <v>0.46503</v>
      </c>
    </row>
    <row r="214" spans="1:13">
      <c r="A214" s="282">
        <v>205</v>
      </c>
      <c r="B214" s="254" t="s">
        <v>196</v>
      </c>
      <c r="C214" s="289">
        <v>489.3</v>
      </c>
      <c r="D214" s="289">
        <v>487.91666666666669</v>
      </c>
      <c r="E214" s="289">
        <v>482.63333333333338</v>
      </c>
      <c r="F214" s="289">
        <v>475.9666666666667</v>
      </c>
      <c r="G214" s="289">
        <v>470.68333333333339</v>
      </c>
      <c r="H214" s="289">
        <v>494.58333333333337</v>
      </c>
      <c r="I214" s="289">
        <v>499.86666666666667</v>
      </c>
      <c r="J214" s="289">
        <v>506.53333333333336</v>
      </c>
      <c r="K214" s="289">
        <v>493.2</v>
      </c>
      <c r="L214" s="289">
        <v>481.25</v>
      </c>
      <c r="M214" s="289">
        <v>96.155339999999995</v>
      </c>
    </row>
    <row r="215" spans="1:13">
      <c r="A215" s="282">
        <v>206</v>
      </c>
      <c r="B215" s="254" t="s">
        <v>197</v>
      </c>
      <c r="C215" s="289">
        <v>14.8</v>
      </c>
      <c r="D215" s="289">
        <v>14.866666666666667</v>
      </c>
      <c r="E215" s="289">
        <v>14.683333333333334</v>
      </c>
      <c r="F215" s="289">
        <v>14.566666666666666</v>
      </c>
      <c r="G215" s="289">
        <v>14.383333333333333</v>
      </c>
      <c r="H215" s="289">
        <v>14.983333333333334</v>
      </c>
      <c r="I215" s="289">
        <v>15.166666666666668</v>
      </c>
      <c r="J215" s="289">
        <v>15.283333333333335</v>
      </c>
      <c r="K215" s="289">
        <v>15.05</v>
      </c>
      <c r="L215" s="289">
        <v>14.75</v>
      </c>
      <c r="M215" s="289">
        <v>813.87698</v>
      </c>
    </row>
    <row r="216" spans="1:13">
      <c r="A216" s="282">
        <v>207</v>
      </c>
      <c r="B216" s="254" t="s">
        <v>198</v>
      </c>
      <c r="C216" s="289">
        <v>189.1</v>
      </c>
      <c r="D216" s="289">
        <v>188.93333333333331</v>
      </c>
      <c r="E216" s="289">
        <v>187.26666666666662</v>
      </c>
      <c r="F216" s="289">
        <v>185.43333333333331</v>
      </c>
      <c r="G216" s="289">
        <v>183.76666666666662</v>
      </c>
      <c r="H216" s="289">
        <v>190.76666666666662</v>
      </c>
      <c r="I216" s="289">
        <v>192.43333333333331</v>
      </c>
      <c r="J216" s="289">
        <v>194.26666666666662</v>
      </c>
      <c r="K216" s="289">
        <v>190.6</v>
      </c>
      <c r="L216" s="289">
        <v>187.1</v>
      </c>
      <c r="M216" s="289">
        <v>84.294390000000007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K19" sqref="K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2"/>
      <c r="B1" s="59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44315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260"/>
      <c r="L9" s="267"/>
      <c r="M9" s="268"/>
    </row>
    <row r="10" spans="1:15" ht="42.75" customHeight="1">
      <c r="A10" s="584"/>
      <c r="B10" s="586"/>
      <c r="C10" s="591" t="s">
        <v>23</v>
      </c>
      <c r="D10" s="59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5" t="s">
        <v>284</v>
      </c>
      <c r="C11" s="492">
        <v>25674.3</v>
      </c>
      <c r="D11" s="493">
        <v>25712.866666666665</v>
      </c>
      <c r="E11" s="493">
        <v>25461.383333333331</v>
      </c>
      <c r="F11" s="493">
        <v>25248.466666666667</v>
      </c>
      <c r="G11" s="493">
        <v>24996.983333333334</v>
      </c>
      <c r="H11" s="493">
        <v>25925.783333333329</v>
      </c>
      <c r="I11" s="493">
        <v>26177.266666666659</v>
      </c>
      <c r="J11" s="493">
        <v>26390.183333333327</v>
      </c>
      <c r="K11" s="492">
        <v>25964.35</v>
      </c>
      <c r="L11" s="492">
        <v>25499.95</v>
      </c>
      <c r="M11" s="492">
        <v>4.02E-2</v>
      </c>
    </row>
    <row r="12" spans="1:15" ht="12" customHeight="1">
      <c r="A12" s="254">
        <v>2</v>
      </c>
      <c r="B12" s="495" t="s">
        <v>785</v>
      </c>
      <c r="C12" s="492">
        <v>1387.9</v>
      </c>
      <c r="D12" s="493">
        <v>1395.3833333333332</v>
      </c>
      <c r="E12" s="493">
        <v>1354.5166666666664</v>
      </c>
      <c r="F12" s="493">
        <v>1321.1333333333332</v>
      </c>
      <c r="G12" s="493">
        <v>1280.2666666666664</v>
      </c>
      <c r="H12" s="493">
        <v>1428.7666666666664</v>
      </c>
      <c r="I12" s="493">
        <v>1469.6333333333332</v>
      </c>
      <c r="J12" s="493">
        <v>1503.0166666666664</v>
      </c>
      <c r="K12" s="492">
        <v>1436.25</v>
      </c>
      <c r="L12" s="492">
        <v>1362</v>
      </c>
      <c r="M12" s="492">
        <v>4.7415700000000003</v>
      </c>
    </row>
    <row r="13" spans="1:15" ht="12" customHeight="1">
      <c r="A13" s="254">
        <v>3</v>
      </c>
      <c r="B13" s="495" t="s">
        <v>816</v>
      </c>
      <c r="C13" s="492">
        <v>1695.65</v>
      </c>
      <c r="D13" s="493">
        <v>1672.8833333333332</v>
      </c>
      <c r="E13" s="493">
        <v>1576.7666666666664</v>
      </c>
      <c r="F13" s="493">
        <v>1457.8833333333332</v>
      </c>
      <c r="G13" s="493">
        <v>1361.7666666666664</v>
      </c>
      <c r="H13" s="493">
        <v>1791.7666666666664</v>
      </c>
      <c r="I13" s="493">
        <v>1887.8833333333332</v>
      </c>
      <c r="J13" s="493">
        <v>2006.7666666666664</v>
      </c>
      <c r="K13" s="492">
        <v>1769</v>
      </c>
      <c r="L13" s="492">
        <v>1554</v>
      </c>
      <c r="M13" s="492">
        <v>4.1112200000000003</v>
      </c>
    </row>
    <row r="14" spans="1:15" ht="12" customHeight="1">
      <c r="A14" s="254">
        <v>4</v>
      </c>
      <c r="B14" s="495" t="s">
        <v>38</v>
      </c>
      <c r="C14" s="492">
        <v>1872.15</v>
      </c>
      <c r="D14" s="493">
        <v>1869.0333333333335</v>
      </c>
      <c r="E14" s="493">
        <v>1853.116666666667</v>
      </c>
      <c r="F14" s="493">
        <v>1834.0833333333335</v>
      </c>
      <c r="G14" s="493">
        <v>1818.166666666667</v>
      </c>
      <c r="H14" s="493">
        <v>1888.0666666666671</v>
      </c>
      <c r="I14" s="493">
        <v>1903.9833333333336</v>
      </c>
      <c r="J14" s="493">
        <v>1923.0166666666671</v>
      </c>
      <c r="K14" s="492">
        <v>1884.95</v>
      </c>
      <c r="L14" s="492">
        <v>1850</v>
      </c>
      <c r="M14" s="492">
        <v>8.7940699999999996</v>
      </c>
    </row>
    <row r="15" spans="1:15" ht="12" customHeight="1">
      <c r="A15" s="254">
        <v>5</v>
      </c>
      <c r="B15" s="495" t="s">
        <v>285</v>
      </c>
      <c r="C15" s="492">
        <v>1920.15</v>
      </c>
      <c r="D15" s="493">
        <v>1918.6166666666668</v>
      </c>
      <c r="E15" s="493">
        <v>1906.5333333333335</v>
      </c>
      <c r="F15" s="493">
        <v>1892.9166666666667</v>
      </c>
      <c r="G15" s="493">
        <v>1880.8333333333335</v>
      </c>
      <c r="H15" s="493">
        <v>1932.2333333333336</v>
      </c>
      <c r="I15" s="493">
        <v>1944.3166666666666</v>
      </c>
      <c r="J15" s="493">
        <v>1957.9333333333336</v>
      </c>
      <c r="K15" s="492">
        <v>1930.7</v>
      </c>
      <c r="L15" s="492">
        <v>1905</v>
      </c>
      <c r="M15" s="492">
        <v>7.1550000000000002E-2</v>
      </c>
    </row>
    <row r="16" spans="1:15" ht="12" customHeight="1">
      <c r="A16" s="254">
        <v>6</v>
      </c>
      <c r="B16" s="495" t="s">
        <v>286</v>
      </c>
      <c r="C16" s="492">
        <v>1321.15</v>
      </c>
      <c r="D16" s="493">
        <v>1320.2666666666667</v>
      </c>
      <c r="E16" s="493">
        <v>1302.6333333333332</v>
      </c>
      <c r="F16" s="493">
        <v>1284.1166666666666</v>
      </c>
      <c r="G16" s="493">
        <v>1266.4833333333331</v>
      </c>
      <c r="H16" s="493">
        <v>1338.7833333333333</v>
      </c>
      <c r="I16" s="493">
        <v>1356.416666666667</v>
      </c>
      <c r="J16" s="493">
        <v>1374.9333333333334</v>
      </c>
      <c r="K16" s="492">
        <v>1337.9</v>
      </c>
      <c r="L16" s="492">
        <v>1301.75</v>
      </c>
      <c r="M16" s="492">
        <v>1.1749099999999999</v>
      </c>
    </row>
    <row r="17" spans="1:13" ht="12" customHeight="1">
      <c r="A17" s="254">
        <v>7</v>
      </c>
      <c r="B17" s="495" t="s">
        <v>222</v>
      </c>
      <c r="C17" s="492">
        <v>1148.8</v>
      </c>
      <c r="D17" s="493">
        <v>1126.4833333333333</v>
      </c>
      <c r="E17" s="493">
        <v>1093.9666666666667</v>
      </c>
      <c r="F17" s="493">
        <v>1039.1333333333334</v>
      </c>
      <c r="G17" s="493">
        <v>1006.6166666666668</v>
      </c>
      <c r="H17" s="493">
        <v>1181.3166666666666</v>
      </c>
      <c r="I17" s="493">
        <v>1213.8333333333335</v>
      </c>
      <c r="J17" s="493">
        <v>1268.6666666666665</v>
      </c>
      <c r="K17" s="492">
        <v>1159</v>
      </c>
      <c r="L17" s="492">
        <v>1071.6500000000001</v>
      </c>
      <c r="M17" s="492">
        <v>21.43197</v>
      </c>
    </row>
    <row r="18" spans="1:13" ht="12" customHeight="1">
      <c r="A18" s="254">
        <v>8</v>
      </c>
      <c r="B18" s="495" t="s">
        <v>734</v>
      </c>
      <c r="C18" s="492">
        <v>719.3</v>
      </c>
      <c r="D18" s="493">
        <v>722.30000000000007</v>
      </c>
      <c r="E18" s="493">
        <v>712.60000000000014</v>
      </c>
      <c r="F18" s="493">
        <v>705.90000000000009</v>
      </c>
      <c r="G18" s="493">
        <v>696.20000000000016</v>
      </c>
      <c r="H18" s="493">
        <v>729.00000000000011</v>
      </c>
      <c r="I18" s="493">
        <v>738.70000000000016</v>
      </c>
      <c r="J18" s="493">
        <v>745.40000000000009</v>
      </c>
      <c r="K18" s="492">
        <v>732</v>
      </c>
      <c r="L18" s="492">
        <v>715.6</v>
      </c>
      <c r="M18" s="492">
        <v>3.4107799999999999</v>
      </c>
    </row>
    <row r="19" spans="1:13" ht="12" customHeight="1">
      <c r="A19" s="254">
        <v>9</v>
      </c>
      <c r="B19" s="495" t="s">
        <v>735</v>
      </c>
      <c r="C19" s="492">
        <v>1539.2</v>
      </c>
      <c r="D19" s="493">
        <v>1556.9333333333334</v>
      </c>
      <c r="E19" s="493">
        <v>1517.2666666666669</v>
      </c>
      <c r="F19" s="493">
        <v>1495.3333333333335</v>
      </c>
      <c r="G19" s="493">
        <v>1455.666666666667</v>
      </c>
      <c r="H19" s="493">
        <v>1578.8666666666668</v>
      </c>
      <c r="I19" s="493">
        <v>1618.5333333333333</v>
      </c>
      <c r="J19" s="493">
        <v>1640.4666666666667</v>
      </c>
      <c r="K19" s="492">
        <v>1596.6</v>
      </c>
      <c r="L19" s="492">
        <v>1535</v>
      </c>
      <c r="M19" s="492">
        <v>6.4146900000000002</v>
      </c>
    </row>
    <row r="20" spans="1:13" ht="12" customHeight="1">
      <c r="A20" s="254">
        <v>10</v>
      </c>
      <c r="B20" s="495" t="s">
        <v>287</v>
      </c>
      <c r="C20" s="492">
        <v>2276.1999999999998</v>
      </c>
      <c r="D20" s="493">
        <v>2283.3666666666663</v>
      </c>
      <c r="E20" s="493">
        <v>2244.6333333333328</v>
      </c>
      <c r="F20" s="493">
        <v>2213.0666666666666</v>
      </c>
      <c r="G20" s="493">
        <v>2174.333333333333</v>
      </c>
      <c r="H20" s="493">
        <v>2314.9333333333325</v>
      </c>
      <c r="I20" s="493">
        <v>2353.6666666666661</v>
      </c>
      <c r="J20" s="493">
        <v>2385.2333333333322</v>
      </c>
      <c r="K20" s="492">
        <v>2322.1</v>
      </c>
      <c r="L20" s="492">
        <v>2251.8000000000002</v>
      </c>
      <c r="M20" s="492">
        <v>0.96569000000000005</v>
      </c>
    </row>
    <row r="21" spans="1:13" ht="12" customHeight="1">
      <c r="A21" s="254">
        <v>11</v>
      </c>
      <c r="B21" s="495" t="s">
        <v>288</v>
      </c>
      <c r="C21" s="492">
        <v>15172.9</v>
      </c>
      <c r="D21" s="493">
        <v>15185.833333333334</v>
      </c>
      <c r="E21" s="493">
        <v>15091.666666666668</v>
      </c>
      <c r="F21" s="493">
        <v>15010.433333333334</v>
      </c>
      <c r="G21" s="493">
        <v>14916.266666666668</v>
      </c>
      <c r="H21" s="493">
        <v>15267.066666666668</v>
      </c>
      <c r="I21" s="493">
        <v>15361.233333333335</v>
      </c>
      <c r="J21" s="493">
        <v>15442.466666666667</v>
      </c>
      <c r="K21" s="492">
        <v>15280</v>
      </c>
      <c r="L21" s="492">
        <v>15104.6</v>
      </c>
      <c r="M21" s="492">
        <v>7.306E-2</v>
      </c>
    </row>
    <row r="22" spans="1:13" ht="12" customHeight="1">
      <c r="A22" s="254">
        <v>12</v>
      </c>
      <c r="B22" s="495" t="s">
        <v>40</v>
      </c>
      <c r="C22" s="492">
        <v>1185.2</v>
      </c>
      <c r="D22" s="493">
        <v>1193.3</v>
      </c>
      <c r="E22" s="493">
        <v>1172.6499999999999</v>
      </c>
      <c r="F22" s="493">
        <v>1160.0999999999999</v>
      </c>
      <c r="G22" s="493">
        <v>1139.4499999999998</v>
      </c>
      <c r="H22" s="493">
        <v>1205.8499999999999</v>
      </c>
      <c r="I22" s="493">
        <v>1226.5</v>
      </c>
      <c r="J22" s="493">
        <v>1239.05</v>
      </c>
      <c r="K22" s="492">
        <v>1213.95</v>
      </c>
      <c r="L22" s="492">
        <v>1180.75</v>
      </c>
      <c r="M22" s="492">
        <v>50.201509999999999</v>
      </c>
    </row>
    <row r="23" spans="1:13">
      <c r="A23" s="254">
        <v>13</v>
      </c>
      <c r="B23" s="495" t="s">
        <v>289</v>
      </c>
      <c r="C23" s="492">
        <v>1054.7</v>
      </c>
      <c r="D23" s="493">
        <v>1054.7666666666667</v>
      </c>
      <c r="E23" s="493">
        <v>1044.5333333333333</v>
      </c>
      <c r="F23" s="493">
        <v>1034.3666666666666</v>
      </c>
      <c r="G23" s="493">
        <v>1024.1333333333332</v>
      </c>
      <c r="H23" s="493">
        <v>1064.9333333333334</v>
      </c>
      <c r="I23" s="493">
        <v>1075.1666666666665</v>
      </c>
      <c r="J23" s="493">
        <v>1085.3333333333335</v>
      </c>
      <c r="K23" s="492">
        <v>1065</v>
      </c>
      <c r="L23" s="492">
        <v>1044.5999999999999</v>
      </c>
      <c r="M23" s="492">
        <v>2.73943</v>
      </c>
    </row>
    <row r="24" spans="1:13">
      <c r="A24" s="254">
        <v>14</v>
      </c>
      <c r="B24" s="495" t="s">
        <v>41</v>
      </c>
      <c r="C24" s="492">
        <v>746.25</v>
      </c>
      <c r="D24" s="493">
        <v>749.11666666666667</v>
      </c>
      <c r="E24" s="493">
        <v>738.23333333333335</v>
      </c>
      <c r="F24" s="493">
        <v>730.2166666666667</v>
      </c>
      <c r="G24" s="493">
        <v>719.33333333333337</v>
      </c>
      <c r="H24" s="493">
        <v>757.13333333333333</v>
      </c>
      <c r="I24" s="493">
        <v>768.01666666666677</v>
      </c>
      <c r="J24" s="493">
        <v>776.0333333333333</v>
      </c>
      <c r="K24" s="492">
        <v>760</v>
      </c>
      <c r="L24" s="492">
        <v>741.1</v>
      </c>
      <c r="M24" s="492">
        <v>111.56977000000001</v>
      </c>
    </row>
    <row r="25" spans="1:13">
      <c r="A25" s="254">
        <v>15</v>
      </c>
      <c r="B25" s="495" t="s">
        <v>831</v>
      </c>
      <c r="C25" s="492">
        <v>1154.95</v>
      </c>
      <c r="D25" s="493">
        <v>1162.25</v>
      </c>
      <c r="E25" s="493">
        <v>1144.5</v>
      </c>
      <c r="F25" s="493">
        <v>1134.05</v>
      </c>
      <c r="G25" s="493">
        <v>1116.3</v>
      </c>
      <c r="H25" s="493">
        <v>1172.7</v>
      </c>
      <c r="I25" s="493">
        <v>1190.45</v>
      </c>
      <c r="J25" s="493">
        <v>1200.9000000000001</v>
      </c>
      <c r="K25" s="492">
        <v>1180</v>
      </c>
      <c r="L25" s="492">
        <v>1151.8</v>
      </c>
      <c r="M25" s="492">
        <v>14.2896</v>
      </c>
    </row>
    <row r="26" spans="1:13">
      <c r="A26" s="254">
        <v>16</v>
      </c>
      <c r="B26" s="495" t="s">
        <v>290</v>
      </c>
      <c r="C26" s="492">
        <v>1056.55</v>
      </c>
      <c r="D26" s="493">
        <v>1055.9333333333334</v>
      </c>
      <c r="E26" s="493">
        <v>1046.8666666666668</v>
      </c>
      <c r="F26" s="493">
        <v>1037.1833333333334</v>
      </c>
      <c r="G26" s="493">
        <v>1028.1166666666668</v>
      </c>
      <c r="H26" s="493">
        <v>1065.6166666666668</v>
      </c>
      <c r="I26" s="493">
        <v>1074.6833333333334</v>
      </c>
      <c r="J26" s="493">
        <v>1084.3666666666668</v>
      </c>
      <c r="K26" s="492">
        <v>1065</v>
      </c>
      <c r="L26" s="492">
        <v>1046.25</v>
      </c>
      <c r="M26" s="492">
        <v>9.4230699999999992</v>
      </c>
    </row>
    <row r="27" spans="1:13">
      <c r="A27" s="254">
        <v>17</v>
      </c>
      <c r="B27" s="495" t="s">
        <v>223</v>
      </c>
      <c r="C27" s="492">
        <v>118.5</v>
      </c>
      <c r="D27" s="493">
        <v>118.75</v>
      </c>
      <c r="E27" s="493">
        <v>116.9</v>
      </c>
      <c r="F27" s="493">
        <v>115.30000000000001</v>
      </c>
      <c r="G27" s="493">
        <v>113.45000000000002</v>
      </c>
      <c r="H27" s="493">
        <v>120.35</v>
      </c>
      <c r="I27" s="493">
        <v>122.19999999999999</v>
      </c>
      <c r="J27" s="493">
        <v>123.79999999999998</v>
      </c>
      <c r="K27" s="492">
        <v>120.6</v>
      </c>
      <c r="L27" s="492">
        <v>117.15</v>
      </c>
      <c r="M27" s="492">
        <v>23.486550000000001</v>
      </c>
    </row>
    <row r="28" spans="1:13">
      <c r="A28" s="254">
        <v>18</v>
      </c>
      <c r="B28" s="495" t="s">
        <v>224</v>
      </c>
      <c r="C28" s="492">
        <v>179.75</v>
      </c>
      <c r="D28" s="493">
        <v>180.95000000000002</v>
      </c>
      <c r="E28" s="493">
        <v>177.20000000000005</v>
      </c>
      <c r="F28" s="493">
        <v>174.65000000000003</v>
      </c>
      <c r="G28" s="493">
        <v>170.90000000000006</v>
      </c>
      <c r="H28" s="493">
        <v>183.50000000000003</v>
      </c>
      <c r="I28" s="493">
        <v>187.24999999999997</v>
      </c>
      <c r="J28" s="493">
        <v>189.8</v>
      </c>
      <c r="K28" s="492">
        <v>184.7</v>
      </c>
      <c r="L28" s="492">
        <v>178.4</v>
      </c>
      <c r="M28" s="492">
        <v>18.35941</v>
      </c>
    </row>
    <row r="29" spans="1:13">
      <c r="A29" s="254">
        <v>19</v>
      </c>
      <c r="B29" s="495" t="s">
        <v>291</v>
      </c>
      <c r="C29" s="492">
        <v>405.45</v>
      </c>
      <c r="D29" s="493">
        <v>404.61666666666662</v>
      </c>
      <c r="E29" s="493">
        <v>387.23333333333323</v>
      </c>
      <c r="F29" s="493">
        <v>369.01666666666659</v>
      </c>
      <c r="G29" s="493">
        <v>351.63333333333321</v>
      </c>
      <c r="H29" s="493">
        <v>422.83333333333326</v>
      </c>
      <c r="I29" s="493">
        <v>440.21666666666658</v>
      </c>
      <c r="J29" s="493">
        <v>458.43333333333328</v>
      </c>
      <c r="K29" s="492">
        <v>422</v>
      </c>
      <c r="L29" s="492">
        <v>386.4</v>
      </c>
      <c r="M29" s="492">
        <v>18.256049999999998</v>
      </c>
    </row>
    <row r="30" spans="1:13">
      <c r="A30" s="254">
        <v>20</v>
      </c>
      <c r="B30" s="495" t="s">
        <v>292</v>
      </c>
      <c r="C30" s="492">
        <v>313.35000000000002</v>
      </c>
      <c r="D30" s="493">
        <v>308.51666666666665</v>
      </c>
      <c r="E30" s="493">
        <v>297.0333333333333</v>
      </c>
      <c r="F30" s="493">
        <v>280.71666666666664</v>
      </c>
      <c r="G30" s="493">
        <v>269.23333333333329</v>
      </c>
      <c r="H30" s="493">
        <v>324.83333333333331</v>
      </c>
      <c r="I30" s="493">
        <v>336.31666666666666</v>
      </c>
      <c r="J30" s="493">
        <v>352.63333333333333</v>
      </c>
      <c r="K30" s="492">
        <v>320</v>
      </c>
      <c r="L30" s="492">
        <v>292.2</v>
      </c>
      <c r="M30" s="492">
        <v>16.306619999999999</v>
      </c>
    </row>
    <row r="31" spans="1:13">
      <c r="A31" s="254">
        <v>21</v>
      </c>
      <c r="B31" s="495" t="s">
        <v>736</v>
      </c>
      <c r="C31" s="492">
        <v>5531.75</v>
      </c>
      <c r="D31" s="493">
        <v>5592.25</v>
      </c>
      <c r="E31" s="493">
        <v>5445.5</v>
      </c>
      <c r="F31" s="493">
        <v>5359.25</v>
      </c>
      <c r="G31" s="493">
        <v>5212.5</v>
      </c>
      <c r="H31" s="493">
        <v>5678.5</v>
      </c>
      <c r="I31" s="493">
        <v>5825.25</v>
      </c>
      <c r="J31" s="493">
        <v>5911.5</v>
      </c>
      <c r="K31" s="492">
        <v>5739</v>
      </c>
      <c r="L31" s="492">
        <v>5506</v>
      </c>
      <c r="M31" s="492">
        <v>0.67623999999999995</v>
      </c>
    </row>
    <row r="32" spans="1:13">
      <c r="A32" s="254">
        <v>22</v>
      </c>
      <c r="B32" s="495" t="s">
        <v>225</v>
      </c>
      <c r="C32" s="492">
        <v>1824.2</v>
      </c>
      <c r="D32" s="493">
        <v>1831.0500000000002</v>
      </c>
      <c r="E32" s="493">
        <v>1802.2000000000003</v>
      </c>
      <c r="F32" s="493">
        <v>1780.2</v>
      </c>
      <c r="G32" s="493">
        <v>1751.3500000000001</v>
      </c>
      <c r="H32" s="493">
        <v>1853.0500000000004</v>
      </c>
      <c r="I32" s="493">
        <v>1881.9000000000003</v>
      </c>
      <c r="J32" s="493">
        <v>1903.9000000000005</v>
      </c>
      <c r="K32" s="492">
        <v>1859.9</v>
      </c>
      <c r="L32" s="492">
        <v>1809.05</v>
      </c>
      <c r="M32" s="492">
        <v>1.40988</v>
      </c>
    </row>
    <row r="33" spans="1:13">
      <c r="A33" s="254">
        <v>23</v>
      </c>
      <c r="B33" s="495" t="s">
        <v>293</v>
      </c>
      <c r="C33" s="492">
        <v>2240.6</v>
      </c>
      <c r="D33" s="493">
        <v>2248.8666666666668</v>
      </c>
      <c r="E33" s="493">
        <v>2222.7333333333336</v>
      </c>
      <c r="F33" s="493">
        <v>2204.8666666666668</v>
      </c>
      <c r="G33" s="493">
        <v>2178.7333333333336</v>
      </c>
      <c r="H33" s="493">
        <v>2266.7333333333336</v>
      </c>
      <c r="I33" s="493">
        <v>2292.8666666666668</v>
      </c>
      <c r="J33" s="493">
        <v>2310.7333333333336</v>
      </c>
      <c r="K33" s="492">
        <v>2275</v>
      </c>
      <c r="L33" s="492">
        <v>2231</v>
      </c>
      <c r="M33" s="492">
        <v>0.14105000000000001</v>
      </c>
    </row>
    <row r="34" spans="1:13">
      <c r="A34" s="254">
        <v>24</v>
      </c>
      <c r="B34" s="495" t="s">
        <v>737</v>
      </c>
      <c r="C34" s="492">
        <v>109.05</v>
      </c>
      <c r="D34" s="493">
        <v>109.73333333333335</v>
      </c>
      <c r="E34" s="493">
        <v>107.7166666666667</v>
      </c>
      <c r="F34" s="493">
        <v>106.38333333333335</v>
      </c>
      <c r="G34" s="493">
        <v>104.3666666666667</v>
      </c>
      <c r="H34" s="493">
        <v>111.06666666666669</v>
      </c>
      <c r="I34" s="493">
        <v>113.08333333333334</v>
      </c>
      <c r="J34" s="493">
        <v>114.41666666666669</v>
      </c>
      <c r="K34" s="492">
        <v>111.75</v>
      </c>
      <c r="L34" s="492">
        <v>108.4</v>
      </c>
      <c r="M34" s="492">
        <v>4.8005800000000001</v>
      </c>
    </row>
    <row r="35" spans="1:13">
      <c r="A35" s="254">
        <v>25</v>
      </c>
      <c r="B35" s="495" t="s">
        <v>294</v>
      </c>
      <c r="C35" s="492">
        <v>987.4</v>
      </c>
      <c r="D35" s="493">
        <v>992.73333333333323</v>
      </c>
      <c r="E35" s="493">
        <v>977.51666666666642</v>
      </c>
      <c r="F35" s="493">
        <v>967.63333333333321</v>
      </c>
      <c r="G35" s="493">
        <v>952.4166666666664</v>
      </c>
      <c r="H35" s="493">
        <v>1002.6166666666664</v>
      </c>
      <c r="I35" s="493">
        <v>1017.8333333333334</v>
      </c>
      <c r="J35" s="493">
        <v>1027.7166666666665</v>
      </c>
      <c r="K35" s="492">
        <v>1007.95</v>
      </c>
      <c r="L35" s="492">
        <v>982.85</v>
      </c>
      <c r="M35" s="492">
        <v>4.1549699999999996</v>
      </c>
    </row>
    <row r="36" spans="1:13">
      <c r="A36" s="254">
        <v>26</v>
      </c>
      <c r="B36" s="495" t="s">
        <v>226</v>
      </c>
      <c r="C36" s="492">
        <v>2774.75</v>
      </c>
      <c r="D36" s="493">
        <v>2777.4</v>
      </c>
      <c r="E36" s="493">
        <v>2754.8500000000004</v>
      </c>
      <c r="F36" s="493">
        <v>2734.9500000000003</v>
      </c>
      <c r="G36" s="493">
        <v>2712.4000000000005</v>
      </c>
      <c r="H36" s="493">
        <v>2797.3</v>
      </c>
      <c r="I36" s="493">
        <v>2819.8500000000004</v>
      </c>
      <c r="J36" s="493">
        <v>2839.75</v>
      </c>
      <c r="K36" s="492">
        <v>2799.95</v>
      </c>
      <c r="L36" s="492">
        <v>2757.5</v>
      </c>
      <c r="M36" s="492">
        <v>1.3210500000000001</v>
      </c>
    </row>
    <row r="37" spans="1:13">
      <c r="A37" s="254">
        <v>27</v>
      </c>
      <c r="B37" s="495" t="s">
        <v>738</v>
      </c>
      <c r="C37" s="492">
        <v>7584.85</v>
      </c>
      <c r="D37" s="493">
        <v>7826.1833333333343</v>
      </c>
      <c r="E37" s="493">
        <v>7208.6666666666679</v>
      </c>
      <c r="F37" s="493">
        <v>6832.4833333333336</v>
      </c>
      <c r="G37" s="493">
        <v>6214.9666666666672</v>
      </c>
      <c r="H37" s="493">
        <v>8202.3666666666686</v>
      </c>
      <c r="I37" s="493">
        <v>8819.883333333335</v>
      </c>
      <c r="J37" s="493">
        <v>9196.0666666666693</v>
      </c>
      <c r="K37" s="492">
        <v>8443.7000000000007</v>
      </c>
      <c r="L37" s="492">
        <v>7450</v>
      </c>
      <c r="M37" s="492">
        <v>3.4925199999999998</v>
      </c>
    </row>
    <row r="38" spans="1:13">
      <c r="A38" s="254">
        <v>28</v>
      </c>
      <c r="B38" s="495" t="s">
        <v>800</v>
      </c>
      <c r="C38" s="492">
        <v>19.899999999999999</v>
      </c>
      <c r="D38" s="493">
        <v>20.100000000000001</v>
      </c>
      <c r="E38" s="493">
        <v>19.650000000000002</v>
      </c>
      <c r="F38" s="493">
        <v>19.400000000000002</v>
      </c>
      <c r="G38" s="493">
        <v>18.950000000000003</v>
      </c>
      <c r="H38" s="493">
        <v>20.350000000000001</v>
      </c>
      <c r="I38" s="493">
        <v>20.800000000000004</v>
      </c>
      <c r="J38" s="493">
        <v>21.05</v>
      </c>
      <c r="K38" s="492">
        <v>20.55</v>
      </c>
      <c r="L38" s="492">
        <v>19.850000000000001</v>
      </c>
      <c r="M38" s="492">
        <v>200.27434</v>
      </c>
    </row>
    <row r="39" spans="1:13">
      <c r="A39" s="254">
        <v>29</v>
      </c>
      <c r="B39" s="495" t="s">
        <v>44</v>
      </c>
      <c r="C39" s="492">
        <v>813.15</v>
      </c>
      <c r="D39" s="493">
        <v>811.5333333333333</v>
      </c>
      <c r="E39" s="493">
        <v>806.11666666666656</v>
      </c>
      <c r="F39" s="493">
        <v>799.08333333333326</v>
      </c>
      <c r="G39" s="493">
        <v>793.66666666666652</v>
      </c>
      <c r="H39" s="493">
        <v>818.56666666666661</v>
      </c>
      <c r="I39" s="493">
        <v>823.98333333333335</v>
      </c>
      <c r="J39" s="493">
        <v>831.01666666666665</v>
      </c>
      <c r="K39" s="492">
        <v>816.95</v>
      </c>
      <c r="L39" s="492">
        <v>804.5</v>
      </c>
      <c r="M39" s="492">
        <v>10.794409999999999</v>
      </c>
    </row>
    <row r="40" spans="1:13">
      <c r="A40" s="254">
        <v>30</v>
      </c>
      <c r="B40" s="495" t="s">
        <v>296</v>
      </c>
      <c r="C40" s="492">
        <v>3205.5</v>
      </c>
      <c r="D40" s="493">
        <v>3226.7999999999997</v>
      </c>
      <c r="E40" s="493">
        <v>3178.6999999999994</v>
      </c>
      <c r="F40" s="493">
        <v>3151.8999999999996</v>
      </c>
      <c r="G40" s="493">
        <v>3103.7999999999993</v>
      </c>
      <c r="H40" s="493">
        <v>3253.5999999999995</v>
      </c>
      <c r="I40" s="493">
        <v>3301.7</v>
      </c>
      <c r="J40" s="493">
        <v>3328.4999999999995</v>
      </c>
      <c r="K40" s="492">
        <v>3274.9</v>
      </c>
      <c r="L40" s="492">
        <v>3200</v>
      </c>
      <c r="M40" s="492">
        <v>0.42325000000000002</v>
      </c>
    </row>
    <row r="41" spans="1:13">
      <c r="A41" s="254">
        <v>31</v>
      </c>
      <c r="B41" s="495" t="s">
        <v>45</v>
      </c>
      <c r="C41" s="492">
        <v>308.85000000000002</v>
      </c>
      <c r="D41" s="493">
        <v>308.2</v>
      </c>
      <c r="E41" s="493">
        <v>305.14999999999998</v>
      </c>
      <c r="F41" s="493">
        <v>301.45</v>
      </c>
      <c r="G41" s="493">
        <v>298.39999999999998</v>
      </c>
      <c r="H41" s="493">
        <v>311.89999999999998</v>
      </c>
      <c r="I41" s="493">
        <v>314.95000000000005</v>
      </c>
      <c r="J41" s="493">
        <v>318.64999999999998</v>
      </c>
      <c r="K41" s="492">
        <v>311.25</v>
      </c>
      <c r="L41" s="492">
        <v>304.5</v>
      </c>
      <c r="M41" s="492">
        <v>43.126840000000001</v>
      </c>
    </row>
    <row r="42" spans="1:13">
      <c r="A42" s="254">
        <v>32</v>
      </c>
      <c r="B42" s="495" t="s">
        <v>46</v>
      </c>
      <c r="C42" s="492">
        <v>3199.25</v>
      </c>
      <c r="D42" s="493">
        <v>3210.2833333333333</v>
      </c>
      <c r="E42" s="493">
        <v>3171.5666666666666</v>
      </c>
      <c r="F42" s="493">
        <v>3143.8833333333332</v>
      </c>
      <c r="G42" s="493">
        <v>3105.1666666666665</v>
      </c>
      <c r="H42" s="493">
        <v>3237.9666666666667</v>
      </c>
      <c r="I42" s="493">
        <v>3276.6833333333329</v>
      </c>
      <c r="J42" s="493">
        <v>3304.3666666666668</v>
      </c>
      <c r="K42" s="492">
        <v>3249</v>
      </c>
      <c r="L42" s="492">
        <v>3182.6</v>
      </c>
      <c r="M42" s="492">
        <v>5.7582399999999998</v>
      </c>
    </row>
    <row r="43" spans="1:13">
      <c r="A43" s="254">
        <v>33</v>
      </c>
      <c r="B43" s="495" t="s">
        <v>47</v>
      </c>
      <c r="C43" s="492">
        <v>212.75</v>
      </c>
      <c r="D43" s="493">
        <v>210.26666666666665</v>
      </c>
      <c r="E43" s="493">
        <v>206.23333333333329</v>
      </c>
      <c r="F43" s="493">
        <v>199.71666666666664</v>
      </c>
      <c r="G43" s="493">
        <v>195.68333333333328</v>
      </c>
      <c r="H43" s="493">
        <v>216.7833333333333</v>
      </c>
      <c r="I43" s="493">
        <v>220.81666666666666</v>
      </c>
      <c r="J43" s="493">
        <v>227.33333333333331</v>
      </c>
      <c r="K43" s="492">
        <v>214.3</v>
      </c>
      <c r="L43" s="492">
        <v>203.75</v>
      </c>
      <c r="M43" s="492">
        <v>107.98496</v>
      </c>
    </row>
    <row r="44" spans="1:13">
      <c r="A44" s="254">
        <v>34</v>
      </c>
      <c r="B44" s="495" t="s">
        <v>48</v>
      </c>
      <c r="C44" s="492">
        <v>116.95</v>
      </c>
      <c r="D44" s="493">
        <v>117.01666666666667</v>
      </c>
      <c r="E44" s="493">
        <v>114.73333333333333</v>
      </c>
      <c r="F44" s="493">
        <v>112.51666666666667</v>
      </c>
      <c r="G44" s="493">
        <v>110.23333333333333</v>
      </c>
      <c r="H44" s="493">
        <v>119.23333333333333</v>
      </c>
      <c r="I44" s="493">
        <v>121.51666666666667</v>
      </c>
      <c r="J44" s="493">
        <v>123.73333333333333</v>
      </c>
      <c r="K44" s="492">
        <v>119.3</v>
      </c>
      <c r="L44" s="492">
        <v>114.8</v>
      </c>
      <c r="M44" s="492">
        <v>224.62352999999999</v>
      </c>
    </row>
    <row r="45" spans="1:13">
      <c r="A45" s="254">
        <v>35</v>
      </c>
      <c r="B45" s="495" t="s">
        <v>297</v>
      </c>
      <c r="C45" s="492">
        <v>83.2</v>
      </c>
      <c r="D45" s="493">
        <v>83.333333333333329</v>
      </c>
      <c r="E45" s="493">
        <v>82.166666666666657</v>
      </c>
      <c r="F45" s="493">
        <v>81.133333333333326</v>
      </c>
      <c r="G45" s="493">
        <v>79.966666666666654</v>
      </c>
      <c r="H45" s="493">
        <v>84.36666666666666</v>
      </c>
      <c r="I45" s="493">
        <v>85.533333333333317</v>
      </c>
      <c r="J45" s="493">
        <v>86.566666666666663</v>
      </c>
      <c r="K45" s="492">
        <v>84.5</v>
      </c>
      <c r="L45" s="492">
        <v>82.3</v>
      </c>
      <c r="M45" s="492">
        <v>16.0914</v>
      </c>
    </row>
    <row r="46" spans="1:13">
      <c r="A46" s="254">
        <v>36</v>
      </c>
      <c r="B46" s="495" t="s">
        <v>50</v>
      </c>
      <c r="C46" s="492">
        <v>2614.5500000000002</v>
      </c>
      <c r="D46" s="493">
        <v>2603.2666666666669</v>
      </c>
      <c r="E46" s="493">
        <v>2586.2833333333338</v>
      </c>
      <c r="F46" s="493">
        <v>2558.0166666666669</v>
      </c>
      <c r="G46" s="493">
        <v>2541.0333333333338</v>
      </c>
      <c r="H46" s="493">
        <v>2631.5333333333338</v>
      </c>
      <c r="I46" s="493">
        <v>2648.5166666666664</v>
      </c>
      <c r="J46" s="493">
        <v>2676.7833333333338</v>
      </c>
      <c r="K46" s="492">
        <v>2620.25</v>
      </c>
      <c r="L46" s="492">
        <v>2575</v>
      </c>
      <c r="M46" s="492">
        <v>10.655609999999999</v>
      </c>
    </row>
    <row r="47" spans="1:13">
      <c r="A47" s="254">
        <v>37</v>
      </c>
      <c r="B47" s="495" t="s">
        <v>298</v>
      </c>
      <c r="C47" s="492">
        <v>148.25</v>
      </c>
      <c r="D47" s="493">
        <v>149.26666666666668</v>
      </c>
      <c r="E47" s="493">
        <v>146.73333333333335</v>
      </c>
      <c r="F47" s="493">
        <v>145.21666666666667</v>
      </c>
      <c r="G47" s="493">
        <v>142.68333333333334</v>
      </c>
      <c r="H47" s="493">
        <v>150.78333333333336</v>
      </c>
      <c r="I47" s="493">
        <v>153.31666666666672</v>
      </c>
      <c r="J47" s="493">
        <v>154.83333333333337</v>
      </c>
      <c r="K47" s="492">
        <v>151.80000000000001</v>
      </c>
      <c r="L47" s="492">
        <v>147.75</v>
      </c>
      <c r="M47" s="492">
        <v>7.6577200000000003</v>
      </c>
    </row>
    <row r="48" spans="1:13">
      <c r="A48" s="254">
        <v>38</v>
      </c>
      <c r="B48" s="495" t="s">
        <v>299</v>
      </c>
      <c r="C48" s="492">
        <v>4067.8</v>
      </c>
      <c r="D48" s="493">
        <v>4117.3</v>
      </c>
      <c r="E48" s="493">
        <v>4000.6000000000004</v>
      </c>
      <c r="F48" s="493">
        <v>3933.4</v>
      </c>
      <c r="G48" s="493">
        <v>3816.7000000000003</v>
      </c>
      <c r="H48" s="493">
        <v>4184.5</v>
      </c>
      <c r="I48" s="493">
        <v>4301.1999999999989</v>
      </c>
      <c r="J48" s="493">
        <v>4368.4000000000005</v>
      </c>
      <c r="K48" s="492">
        <v>4234</v>
      </c>
      <c r="L48" s="492">
        <v>4050.1</v>
      </c>
      <c r="M48" s="492">
        <v>0.92728999999999995</v>
      </c>
    </row>
    <row r="49" spans="1:13">
      <c r="A49" s="254">
        <v>39</v>
      </c>
      <c r="B49" s="495" t="s">
        <v>300</v>
      </c>
      <c r="C49" s="492">
        <v>1657.95</v>
      </c>
      <c r="D49" s="493">
        <v>1669.3999999999999</v>
      </c>
      <c r="E49" s="493">
        <v>1638.7999999999997</v>
      </c>
      <c r="F49" s="493">
        <v>1619.6499999999999</v>
      </c>
      <c r="G49" s="493">
        <v>1589.0499999999997</v>
      </c>
      <c r="H49" s="493">
        <v>1688.5499999999997</v>
      </c>
      <c r="I49" s="493">
        <v>1719.1499999999996</v>
      </c>
      <c r="J49" s="493">
        <v>1738.2999999999997</v>
      </c>
      <c r="K49" s="492">
        <v>1700</v>
      </c>
      <c r="L49" s="492">
        <v>1650.25</v>
      </c>
      <c r="M49" s="492">
        <v>3.2787199999999999</v>
      </c>
    </row>
    <row r="50" spans="1:13">
      <c r="A50" s="254">
        <v>40</v>
      </c>
      <c r="B50" s="495" t="s">
        <v>301</v>
      </c>
      <c r="C50" s="492">
        <v>8427.4</v>
      </c>
      <c r="D50" s="493">
        <v>8441.3333333333339</v>
      </c>
      <c r="E50" s="493">
        <v>8272.6666666666679</v>
      </c>
      <c r="F50" s="493">
        <v>8117.9333333333343</v>
      </c>
      <c r="G50" s="493">
        <v>7949.2666666666682</v>
      </c>
      <c r="H50" s="493">
        <v>8596.0666666666675</v>
      </c>
      <c r="I50" s="493">
        <v>8764.7333333333354</v>
      </c>
      <c r="J50" s="493">
        <v>8919.4666666666672</v>
      </c>
      <c r="K50" s="492">
        <v>8610</v>
      </c>
      <c r="L50" s="492">
        <v>8286.6</v>
      </c>
      <c r="M50" s="492">
        <v>0.4073</v>
      </c>
    </row>
    <row r="51" spans="1:13">
      <c r="A51" s="254">
        <v>41</v>
      </c>
      <c r="B51" s="495" t="s">
        <v>52</v>
      </c>
      <c r="C51" s="492">
        <v>963</v>
      </c>
      <c r="D51" s="493">
        <v>967.68333333333339</v>
      </c>
      <c r="E51" s="493">
        <v>954.36666666666679</v>
      </c>
      <c r="F51" s="493">
        <v>945.73333333333335</v>
      </c>
      <c r="G51" s="493">
        <v>932.41666666666674</v>
      </c>
      <c r="H51" s="493">
        <v>976.31666666666683</v>
      </c>
      <c r="I51" s="493">
        <v>989.63333333333344</v>
      </c>
      <c r="J51" s="493">
        <v>998.26666666666688</v>
      </c>
      <c r="K51" s="492">
        <v>981</v>
      </c>
      <c r="L51" s="492">
        <v>959.05</v>
      </c>
      <c r="M51" s="492">
        <v>14.51281</v>
      </c>
    </row>
    <row r="52" spans="1:13">
      <c r="A52" s="254">
        <v>42</v>
      </c>
      <c r="B52" s="495" t="s">
        <v>302</v>
      </c>
      <c r="C52" s="492">
        <v>495.2</v>
      </c>
      <c r="D52" s="493">
        <v>496.86666666666662</v>
      </c>
      <c r="E52" s="493">
        <v>485.73333333333323</v>
      </c>
      <c r="F52" s="493">
        <v>476.26666666666659</v>
      </c>
      <c r="G52" s="493">
        <v>465.13333333333321</v>
      </c>
      <c r="H52" s="493">
        <v>506.33333333333326</v>
      </c>
      <c r="I52" s="493">
        <v>517.46666666666658</v>
      </c>
      <c r="J52" s="493">
        <v>526.93333333333328</v>
      </c>
      <c r="K52" s="492">
        <v>508</v>
      </c>
      <c r="L52" s="492">
        <v>487.4</v>
      </c>
      <c r="M52" s="492">
        <v>4.5684300000000002</v>
      </c>
    </row>
    <row r="53" spans="1:13">
      <c r="A53" s="254">
        <v>43</v>
      </c>
      <c r="B53" s="495" t="s">
        <v>227</v>
      </c>
      <c r="C53" s="492">
        <v>2936.8</v>
      </c>
      <c r="D53" s="493">
        <v>2913.8166666666671</v>
      </c>
      <c r="E53" s="493">
        <v>2873.9333333333343</v>
      </c>
      <c r="F53" s="493">
        <v>2811.0666666666671</v>
      </c>
      <c r="G53" s="493">
        <v>2771.1833333333343</v>
      </c>
      <c r="H53" s="493">
        <v>2976.6833333333343</v>
      </c>
      <c r="I53" s="493">
        <v>3016.5666666666666</v>
      </c>
      <c r="J53" s="493">
        <v>3079.4333333333343</v>
      </c>
      <c r="K53" s="492">
        <v>2953.7</v>
      </c>
      <c r="L53" s="492">
        <v>2850.95</v>
      </c>
      <c r="M53" s="492">
        <v>5.4297800000000001</v>
      </c>
    </row>
    <row r="54" spans="1:13">
      <c r="A54" s="254">
        <v>44</v>
      </c>
      <c r="B54" s="495" t="s">
        <v>54</v>
      </c>
      <c r="C54" s="492">
        <v>708.15</v>
      </c>
      <c r="D54" s="493">
        <v>702.93333333333339</v>
      </c>
      <c r="E54" s="493">
        <v>693.36666666666679</v>
      </c>
      <c r="F54" s="493">
        <v>678.58333333333337</v>
      </c>
      <c r="G54" s="493">
        <v>669.01666666666677</v>
      </c>
      <c r="H54" s="493">
        <v>717.71666666666681</v>
      </c>
      <c r="I54" s="493">
        <v>727.28333333333342</v>
      </c>
      <c r="J54" s="493">
        <v>742.06666666666683</v>
      </c>
      <c r="K54" s="492">
        <v>712.5</v>
      </c>
      <c r="L54" s="492">
        <v>688.15</v>
      </c>
      <c r="M54" s="492">
        <v>540.60586999999998</v>
      </c>
    </row>
    <row r="55" spans="1:13">
      <c r="A55" s="254">
        <v>45</v>
      </c>
      <c r="B55" s="495" t="s">
        <v>303</v>
      </c>
      <c r="C55" s="492">
        <v>2051.15</v>
      </c>
      <c r="D55" s="493">
        <v>2062.7166666666667</v>
      </c>
      <c r="E55" s="493">
        <v>2003.4333333333334</v>
      </c>
      <c r="F55" s="493">
        <v>1955.7166666666667</v>
      </c>
      <c r="G55" s="493">
        <v>1896.4333333333334</v>
      </c>
      <c r="H55" s="493">
        <v>2110.4333333333334</v>
      </c>
      <c r="I55" s="493">
        <v>2169.7166666666672</v>
      </c>
      <c r="J55" s="493">
        <v>2217.4333333333334</v>
      </c>
      <c r="K55" s="492">
        <v>2122</v>
      </c>
      <c r="L55" s="492">
        <v>2015</v>
      </c>
      <c r="M55" s="492">
        <v>0.71916000000000002</v>
      </c>
    </row>
    <row r="56" spans="1:13">
      <c r="A56" s="254">
        <v>46</v>
      </c>
      <c r="B56" s="495" t="s">
        <v>304</v>
      </c>
      <c r="C56" s="492">
        <v>1178.5999999999999</v>
      </c>
      <c r="D56" s="493">
        <v>1190.8666666666666</v>
      </c>
      <c r="E56" s="493">
        <v>1157.7333333333331</v>
      </c>
      <c r="F56" s="493">
        <v>1136.8666666666666</v>
      </c>
      <c r="G56" s="493">
        <v>1103.7333333333331</v>
      </c>
      <c r="H56" s="493">
        <v>1211.7333333333331</v>
      </c>
      <c r="I56" s="493">
        <v>1244.8666666666668</v>
      </c>
      <c r="J56" s="493">
        <v>1265.7333333333331</v>
      </c>
      <c r="K56" s="492">
        <v>1224</v>
      </c>
      <c r="L56" s="492">
        <v>1170</v>
      </c>
      <c r="M56" s="492">
        <v>2.94584</v>
      </c>
    </row>
    <row r="57" spans="1:13">
      <c r="A57" s="254">
        <v>47</v>
      </c>
      <c r="B57" s="495" t="s">
        <v>305</v>
      </c>
      <c r="C57" s="492">
        <v>618.6</v>
      </c>
      <c r="D57" s="493">
        <v>618.94999999999993</v>
      </c>
      <c r="E57" s="493">
        <v>613.64999999999986</v>
      </c>
      <c r="F57" s="493">
        <v>608.69999999999993</v>
      </c>
      <c r="G57" s="493">
        <v>603.39999999999986</v>
      </c>
      <c r="H57" s="493">
        <v>623.89999999999986</v>
      </c>
      <c r="I57" s="493">
        <v>629.19999999999982</v>
      </c>
      <c r="J57" s="493">
        <v>634.14999999999986</v>
      </c>
      <c r="K57" s="492">
        <v>624.25</v>
      </c>
      <c r="L57" s="492">
        <v>614</v>
      </c>
      <c r="M57" s="492">
        <v>4.7185800000000002</v>
      </c>
    </row>
    <row r="58" spans="1:13">
      <c r="A58" s="254">
        <v>48</v>
      </c>
      <c r="B58" s="495" t="s">
        <v>55</v>
      </c>
      <c r="C58" s="492">
        <v>3889.75</v>
      </c>
      <c r="D58" s="493">
        <v>3883.5833333333335</v>
      </c>
      <c r="E58" s="493">
        <v>3813.166666666667</v>
      </c>
      <c r="F58" s="493">
        <v>3736.5833333333335</v>
      </c>
      <c r="G58" s="493">
        <v>3666.166666666667</v>
      </c>
      <c r="H58" s="493">
        <v>3960.166666666667</v>
      </c>
      <c r="I58" s="493">
        <v>4030.5833333333339</v>
      </c>
      <c r="J58" s="493">
        <v>4107.166666666667</v>
      </c>
      <c r="K58" s="492">
        <v>3954</v>
      </c>
      <c r="L58" s="492">
        <v>3807</v>
      </c>
      <c r="M58" s="492">
        <v>12.529579999999999</v>
      </c>
    </row>
    <row r="59" spans="1:13">
      <c r="A59" s="254">
        <v>49</v>
      </c>
      <c r="B59" s="495" t="s">
        <v>306</v>
      </c>
      <c r="C59" s="492">
        <v>287.05</v>
      </c>
      <c r="D59" s="493">
        <v>287.11666666666667</v>
      </c>
      <c r="E59" s="493">
        <v>285.28333333333336</v>
      </c>
      <c r="F59" s="493">
        <v>283.51666666666671</v>
      </c>
      <c r="G59" s="493">
        <v>281.68333333333339</v>
      </c>
      <c r="H59" s="493">
        <v>288.88333333333333</v>
      </c>
      <c r="I59" s="493">
        <v>290.71666666666658</v>
      </c>
      <c r="J59" s="493">
        <v>292.48333333333329</v>
      </c>
      <c r="K59" s="492">
        <v>288.95</v>
      </c>
      <c r="L59" s="492">
        <v>285.35000000000002</v>
      </c>
      <c r="M59" s="492">
        <v>6.6464699999999999</v>
      </c>
    </row>
    <row r="60" spans="1:13" ht="12" customHeight="1">
      <c r="A60" s="254">
        <v>50</v>
      </c>
      <c r="B60" s="495" t="s">
        <v>307</v>
      </c>
      <c r="C60" s="492">
        <v>1144.8</v>
      </c>
      <c r="D60" s="493">
        <v>1134.9333333333334</v>
      </c>
      <c r="E60" s="493">
        <v>1099.8666666666668</v>
      </c>
      <c r="F60" s="493">
        <v>1054.9333333333334</v>
      </c>
      <c r="G60" s="493">
        <v>1019.8666666666668</v>
      </c>
      <c r="H60" s="493">
        <v>1179.8666666666668</v>
      </c>
      <c r="I60" s="493">
        <v>1214.9333333333334</v>
      </c>
      <c r="J60" s="493">
        <v>1259.8666666666668</v>
      </c>
      <c r="K60" s="492">
        <v>1170</v>
      </c>
      <c r="L60" s="492">
        <v>1090</v>
      </c>
      <c r="M60" s="492">
        <v>1.2507900000000001</v>
      </c>
    </row>
    <row r="61" spans="1:13">
      <c r="A61" s="254">
        <v>51</v>
      </c>
      <c r="B61" s="495" t="s">
        <v>58</v>
      </c>
      <c r="C61" s="492">
        <v>5280.9</v>
      </c>
      <c r="D61" s="493">
        <v>5168.6333333333332</v>
      </c>
      <c r="E61" s="493">
        <v>5027.2666666666664</v>
      </c>
      <c r="F61" s="493">
        <v>4773.6333333333332</v>
      </c>
      <c r="G61" s="493">
        <v>4632.2666666666664</v>
      </c>
      <c r="H61" s="493">
        <v>5422.2666666666664</v>
      </c>
      <c r="I61" s="493">
        <v>5563.6333333333332</v>
      </c>
      <c r="J61" s="493">
        <v>5817.2666666666664</v>
      </c>
      <c r="K61" s="492">
        <v>5310</v>
      </c>
      <c r="L61" s="492">
        <v>4915</v>
      </c>
      <c r="M61" s="492">
        <v>85.764539999999997</v>
      </c>
    </row>
    <row r="62" spans="1:13">
      <c r="A62" s="254">
        <v>52</v>
      </c>
      <c r="B62" s="495" t="s">
        <v>57</v>
      </c>
      <c r="C62" s="492">
        <v>10489.3</v>
      </c>
      <c r="D62" s="493">
        <v>10418.800000000001</v>
      </c>
      <c r="E62" s="493">
        <v>10221.650000000001</v>
      </c>
      <c r="F62" s="493">
        <v>9954</v>
      </c>
      <c r="G62" s="493">
        <v>9756.85</v>
      </c>
      <c r="H62" s="493">
        <v>10686.450000000003</v>
      </c>
      <c r="I62" s="493">
        <v>10883.6</v>
      </c>
      <c r="J62" s="493">
        <v>11151.250000000004</v>
      </c>
      <c r="K62" s="492">
        <v>10615.95</v>
      </c>
      <c r="L62" s="492">
        <v>10151.15</v>
      </c>
      <c r="M62" s="492">
        <v>11.138809999999999</v>
      </c>
    </row>
    <row r="63" spans="1:13">
      <c r="A63" s="254">
        <v>53</v>
      </c>
      <c r="B63" s="495" t="s">
        <v>228</v>
      </c>
      <c r="C63" s="492">
        <v>3457.9</v>
      </c>
      <c r="D63" s="493">
        <v>3456.1333333333332</v>
      </c>
      <c r="E63" s="493">
        <v>3412.2666666666664</v>
      </c>
      <c r="F63" s="493">
        <v>3366.6333333333332</v>
      </c>
      <c r="G63" s="493">
        <v>3322.7666666666664</v>
      </c>
      <c r="H63" s="493">
        <v>3501.7666666666664</v>
      </c>
      <c r="I63" s="493">
        <v>3545.6333333333332</v>
      </c>
      <c r="J63" s="493">
        <v>3591.2666666666664</v>
      </c>
      <c r="K63" s="492">
        <v>3500</v>
      </c>
      <c r="L63" s="492">
        <v>3410.5</v>
      </c>
      <c r="M63" s="492">
        <v>0.30801000000000001</v>
      </c>
    </row>
    <row r="64" spans="1:13">
      <c r="A64" s="254">
        <v>54</v>
      </c>
      <c r="B64" s="495" t="s">
        <v>59</v>
      </c>
      <c r="C64" s="492">
        <v>1759.4</v>
      </c>
      <c r="D64" s="493">
        <v>1748.1666666666667</v>
      </c>
      <c r="E64" s="493">
        <v>1727.3333333333335</v>
      </c>
      <c r="F64" s="493">
        <v>1695.2666666666667</v>
      </c>
      <c r="G64" s="493">
        <v>1674.4333333333334</v>
      </c>
      <c r="H64" s="493">
        <v>1780.2333333333336</v>
      </c>
      <c r="I64" s="493">
        <v>1801.0666666666671</v>
      </c>
      <c r="J64" s="493">
        <v>1833.1333333333337</v>
      </c>
      <c r="K64" s="492">
        <v>1769</v>
      </c>
      <c r="L64" s="492">
        <v>1716.1</v>
      </c>
      <c r="M64" s="492">
        <v>4.6640300000000003</v>
      </c>
    </row>
    <row r="65" spans="1:13">
      <c r="A65" s="254">
        <v>55</v>
      </c>
      <c r="B65" s="495" t="s">
        <v>308</v>
      </c>
      <c r="C65" s="492">
        <v>126.2</v>
      </c>
      <c r="D65" s="493">
        <v>125.28333333333335</v>
      </c>
      <c r="E65" s="493">
        <v>122.76666666666669</v>
      </c>
      <c r="F65" s="493">
        <v>119.33333333333334</v>
      </c>
      <c r="G65" s="493">
        <v>116.81666666666669</v>
      </c>
      <c r="H65" s="493">
        <v>128.7166666666667</v>
      </c>
      <c r="I65" s="493">
        <v>131.23333333333335</v>
      </c>
      <c r="J65" s="493">
        <v>134.66666666666669</v>
      </c>
      <c r="K65" s="492">
        <v>127.8</v>
      </c>
      <c r="L65" s="492">
        <v>121.85</v>
      </c>
      <c r="M65" s="492">
        <v>5.3978400000000004</v>
      </c>
    </row>
    <row r="66" spans="1:13">
      <c r="A66" s="254">
        <v>56</v>
      </c>
      <c r="B66" s="495" t="s">
        <v>309</v>
      </c>
      <c r="C66" s="492">
        <v>267.60000000000002</v>
      </c>
      <c r="D66" s="493">
        <v>267.33333333333331</v>
      </c>
      <c r="E66" s="493">
        <v>261.76666666666665</v>
      </c>
      <c r="F66" s="493">
        <v>255.93333333333334</v>
      </c>
      <c r="G66" s="493">
        <v>250.36666666666667</v>
      </c>
      <c r="H66" s="493">
        <v>273.16666666666663</v>
      </c>
      <c r="I66" s="493">
        <v>278.73333333333335</v>
      </c>
      <c r="J66" s="493">
        <v>284.56666666666661</v>
      </c>
      <c r="K66" s="492">
        <v>272.89999999999998</v>
      </c>
      <c r="L66" s="492">
        <v>261.5</v>
      </c>
      <c r="M66" s="492">
        <v>36.377780000000001</v>
      </c>
    </row>
    <row r="67" spans="1:13">
      <c r="A67" s="254">
        <v>57</v>
      </c>
      <c r="B67" s="495" t="s">
        <v>229</v>
      </c>
      <c r="C67" s="492">
        <v>328.5</v>
      </c>
      <c r="D67" s="493">
        <v>324.26666666666665</v>
      </c>
      <c r="E67" s="493">
        <v>318.0333333333333</v>
      </c>
      <c r="F67" s="493">
        <v>307.56666666666666</v>
      </c>
      <c r="G67" s="493">
        <v>301.33333333333331</v>
      </c>
      <c r="H67" s="493">
        <v>334.73333333333329</v>
      </c>
      <c r="I67" s="493">
        <v>340.96666666666664</v>
      </c>
      <c r="J67" s="493">
        <v>351.43333333333328</v>
      </c>
      <c r="K67" s="492">
        <v>330.5</v>
      </c>
      <c r="L67" s="492">
        <v>313.8</v>
      </c>
      <c r="M67" s="492">
        <v>108.20189999999999</v>
      </c>
    </row>
    <row r="68" spans="1:13">
      <c r="A68" s="254">
        <v>58</v>
      </c>
      <c r="B68" s="495" t="s">
        <v>60</v>
      </c>
      <c r="C68" s="492">
        <v>67.75</v>
      </c>
      <c r="D68" s="493">
        <v>67.216666666666669</v>
      </c>
      <c r="E68" s="493">
        <v>66.283333333333331</v>
      </c>
      <c r="F68" s="493">
        <v>64.816666666666663</v>
      </c>
      <c r="G68" s="493">
        <v>63.883333333333326</v>
      </c>
      <c r="H68" s="493">
        <v>68.683333333333337</v>
      </c>
      <c r="I68" s="493">
        <v>69.616666666666674</v>
      </c>
      <c r="J68" s="493">
        <v>71.083333333333343</v>
      </c>
      <c r="K68" s="492">
        <v>68.150000000000006</v>
      </c>
      <c r="L68" s="492">
        <v>65.75</v>
      </c>
      <c r="M68" s="492">
        <v>479.54928999999998</v>
      </c>
    </row>
    <row r="69" spans="1:13">
      <c r="A69" s="254">
        <v>59</v>
      </c>
      <c r="B69" s="495" t="s">
        <v>61</v>
      </c>
      <c r="C69" s="492">
        <v>68.150000000000006</v>
      </c>
      <c r="D69" s="493">
        <v>67.716666666666669</v>
      </c>
      <c r="E69" s="493">
        <v>66.933333333333337</v>
      </c>
      <c r="F69" s="493">
        <v>65.716666666666669</v>
      </c>
      <c r="G69" s="493">
        <v>64.933333333333337</v>
      </c>
      <c r="H69" s="493">
        <v>68.933333333333337</v>
      </c>
      <c r="I69" s="493">
        <v>69.716666666666669</v>
      </c>
      <c r="J69" s="493">
        <v>70.933333333333337</v>
      </c>
      <c r="K69" s="492">
        <v>68.5</v>
      </c>
      <c r="L69" s="492">
        <v>66.5</v>
      </c>
      <c r="M69" s="492">
        <v>52.779400000000003</v>
      </c>
    </row>
    <row r="70" spans="1:13">
      <c r="A70" s="254">
        <v>60</v>
      </c>
      <c r="B70" s="495" t="s">
        <v>310</v>
      </c>
      <c r="C70" s="492">
        <v>23.85</v>
      </c>
      <c r="D70" s="493">
        <v>23.816666666666666</v>
      </c>
      <c r="E70" s="493">
        <v>23.583333333333332</v>
      </c>
      <c r="F70" s="493">
        <v>23.316666666666666</v>
      </c>
      <c r="G70" s="493">
        <v>23.083333333333332</v>
      </c>
      <c r="H70" s="493">
        <v>24.083333333333332</v>
      </c>
      <c r="I70" s="493">
        <v>24.316666666666666</v>
      </c>
      <c r="J70" s="493">
        <v>24.583333333333332</v>
      </c>
      <c r="K70" s="492">
        <v>24.05</v>
      </c>
      <c r="L70" s="492">
        <v>23.55</v>
      </c>
      <c r="M70" s="492">
        <v>68.262979999999999</v>
      </c>
    </row>
    <row r="71" spans="1:13">
      <c r="A71" s="254">
        <v>61</v>
      </c>
      <c r="B71" s="495" t="s">
        <v>62</v>
      </c>
      <c r="C71" s="492">
        <v>1348.95</v>
      </c>
      <c r="D71" s="493">
        <v>1353.65</v>
      </c>
      <c r="E71" s="493">
        <v>1340.7000000000003</v>
      </c>
      <c r="F71" s="493">
        <v>1332.4500000000003</v>
      </c>
      <c r="G71" s="493">
        <v>1319.5000000000005</v>
      </c>
      <c r="H71" s="493">
        <v>1361.9</v>
      </c>
      <c r="I71" s="493">
        <v>1374.85</v>
      </c>
      <c r="J71" s="493">
        <v>1383.1</v>
      </c>
      <c r="K71" s="492">
        <v>1366.6</v>
      </c>
      <c r="L71" s="492">
        <v>1345.4</v>
      </c>
      <c r="M71" s="492">
        <v>4.8937600000000003</v>
      </c>
    </row>
    <row r="72" spans="1:13">
      <c r="A72" s="254">
        <v>62</v>
      </c>
      <c r="B72" s="495" t="s">
        <v>311</v>
      </c>
      <c r="C72" s="492">
        <v>5399.25</v>
      </c>
      <c r="D72" s="493">
        <v>5421.7666666666664</v>
      </c>
      <c r="E72" s="493">
        <v>5303.5333333333328</v>
      </c>
      <c r="F72" s="493">
        <v>5207.8166666666666</v>
      </c>
      <c r="G72" s="493">
        <v>5089.583333333333</v>
      </c>
      <c r="H72" s="493">
        <v>5517.4833333333327</v>
      </c>
      <c r="I72" s="493">
        <v>5635.7166666666662</v>
      </c>
      <c r="J72" s="493">
        <v>5731.4333333333325</v>
      </c>
      <c r="K72" s="492">
        <v>5540</v>
      </c>
      <c r="L72" s="492">
        <v>5326.05</v>
      </c>
      <c r="M72" s="492">
        <v>0.23671</v>
      </c>
    </row>
    <row r="73" spans="1:13">
      <c r="A73" s="254">
        <v>63</v>
      </c>
      <c r="B73" s="495" t="s">
        <v>65</v>
      </c>
      <c r="C73" s="492">
        <v>717.8</v>
      </c>
      <c r="D73" s="493">
        <v>717.15</v>
      </c>
      <c r="E73" s="493">
        <v>711.9</v>
      </c>
      <c r="F73" s="493">
        <v>706</v>
      </c>
      <c r="G73" s="493">
        <v>700.75</v>
      </c>
      <c r="H73" s="493">
        <v>723.05</v>
      </c>
      <c r="I73" s="493">
        <v>728.3</v>
      </c>
      <c r="J73" s="493">
        <v>734.19999999999993</v>
      </c>
      <c r="K73" s="492">
        <v>722.4</v>
      </c>
      <c r="L73" s="492">
        <v>711.25</v>
      </c>
      <c r="M73" s="492">
        <v>7.2065099999999997</v>
      </c>
    </row>
    <row r="74" spans="1:13">
      <c r="A74" s="254">
        <v>64</v>
      </c>
      <c r="B74" s="495" t="s">
        <v>312</v>
      </c>
      <c r="C74" s="492">
        <v>343.85</v>
      </c>
      <c r="D74" s="493">
        <v>340.3</v>
      </c>
      <c r="E74" s="493">
        <v>333.6</v>
      </c>
      <c r="F74" s="493">
        <v>323.35000000000002</v>
      </c>
      <c r="G74" s="493">
        <v>316.65000000000003</v>
      </c>
      <c r="H74" s="493">
        <v>350.55</v>
      </c>
      <c r="I74" s="493">
        <v>357.24999999999994</v>
      </c>
      <c r="J74" s="493">
        <v>367.5</v>
      </c>
      <c r="K74" s="492">
        <v>347</v>
      </c>
      <c r="L74" s="492">
        <v>330.05</v>
      </c>
      <c r="M74" s="492">
        <v>6.4946299999999999</v>
      </c>
    </row>
    <row r="75" spans="1:13">
      <c r="A75" s="254">
        <v>65</v>
      </c>
      <c r="B75" s="495" t="s">
        <v>64</v>
      </c>
      <c r="C75" s="492">
        <v>128.80000000000001</v>
      </c>
      <c r="D75" s="493">
        <v>129.18333333333334</v>
      </c>
      <c r="E75" s="493">
        <v>127.81666666666666</v>
      </c>
      <c r="F75" s="493">
        <v>126.83333333333331</v>
      </c>
      <c r="G75" s="493">
        <v>125.46666666666664</v>
      </c>
      <c r="H75" s="493">
        <v>130.16666666666669</v>
      </c>
      <c r="I75" s="493">
        <v>131.53333333333336</v>
      </c>
      <c r="J75" s="493">
        <v>132.51666666666671</v>
      </c>
      <c r="K75" s="492">
        <v>130.55000000000001</v>
      </c>
      <c r="L75" s="492">
        <v>128.19999999999999</v>
      </c>
      <c r="M75" s="492">
        <v>64.647769999999994</v>
      </c>
    </row>
    <row r="76" spans="1:13" s="13" customFormat="1">
      <c r="A76" s="254">
        <v>66</v>
      </c>
      <c r="B76" s="495" t="s">
        <v>66</v>
      </c>
      <c r="C76" s="492">
        <v>592.45000000000005</v>
      </c>
      <c r="D76" s="493">
        <v>595.26666666666665</v>
      </c>
      <c r="E76" s="493">
        <v>584.38333333333333</v>
      </c>
      <c r="F76" s="493">
        <v>576.31666666666672</v>
      </c>
      <c r="G76" s="493">
        <v>565.43333333333339</v>
      </c>
      <c r="H76" s="493">
        <v>603.33333333333326</v>
      </c>
      <c r="I76" s="493">
        <v>614.21666666666647</v>
      </c>
      <c r="J76" s="493">
        <v>622.28333333333319</v>
      </c>
      <c r="K76" s="492">
        <v>606.15</v>
      </c>
      <c r="L76" s="492">
        <v>587.20000000000005</v>
      </c>
      <c r="M76" s="492">
        <v>25.0626</v>
      </c>
    </row>
    <row r="77" spans="1:13" s="13" customFormat="1">
      <c r="A77" s="254">
        <v>67</v>
      </c>
      <c r="B77" s="495" t="s">
        <v>69</v>
      </c>
      <c r="C77" s="492">
        <v>48.1</v>
      </c>
      <c r="D77" s="493">
        <v>48.283333333333331</v>
      </c>
      <c r="E77" s="493">
        <v>47.716666666666661</v>
      </c>
      <c r="F77" s="493">
        <v>47.333333333333329</v>
      </c>
      <c r="G77" s="493">
        <v>46.766666666666659</v>
      </c>
      <c r="H77" s="493">
        <v>48.666666666666664</v>
      </c>
      <c r="I77" s="493">
        <v>49.233333333333327</v>
      </c>
      <c r="J77" s="493">
        <v>49.616666666666667</v>
      </c>
      <c r="K77" s="492">
        <v>48.85</v>
      </c>
      <c r="L77" s="492">
        <v>47.9</v>
      </c>
      <c r="M77" s="492">
        <v>333.78032000000002</v>
      </c>
    </row>
    <row r="78" spans="1:13" s="13" customFormat="1">
      <c r="A78" s="254">
        <v>68</v>
      </c>
      <c r="B78" s="495" t="s">
        <v>73</v>
      </c>
      <c r="C78" s="492">
        <v>417.5</v>
      </c>
      <c r="D78" s="493">
        <v>418.91666666666669</v>
      </c>
      <c r="E78" s="493">
        <v>413.48333333333335</v>
      </c>
      <c r="F78" s="493">
        <v>409.46666666666664</v>
      </c>
      <c r="G78" s="493">
        <v>404.0333333333333</v>
      </c>
      <c r="H78" s="493">
        <v>422.93333333333339</v>
      </c>
      <c r="I78" s="493">
        <v>428.36666666666667</v>
      </c>
      <c r="J78" s="493">
        <v>432.38333333333344</v>
      </c>
      <c r="K78" s="492">
        <v>424.35</v>
      </c>
      <c r="L78" s="492">
        <v>414.9</v>
      </c>
      <c r="M78" s="492">
        <v>99.025329999999997</v>
      </c>
    </row>
    <row r="79" spans="1:13" s="13" customFormat="1">
      <c r="A79" s="254">
        <v>69</v>
      </c>
      <c r="B79" s="495" t="s">
        <v>739</v>
      </c>
      <c r="C79" s="492">
        <v>12839.9</v>
      </c>
      <c r="D79" s="493">
        <v>12182.366666666667</v>
      </c>
      <c r="E79" s="493">
        <v>11467.633333333333</v>
      </c>
      <c r="F79" s="493">
        <v>10095.366666666667</v>
      </c>
      <c r="G79" s="493">
        <v>9380.6333333333332</v>
      </c>
      <c r="H79" s="493">
        <v>13554.633333333333</v>
      </c>
      <c r="I79" s="493">
        <v>14269.366666666667</v>
      </c>
      <c r="J79" s="493">
        <v>15641.633333333333</v>
      </c>
      <c r="K79" s="492">
        <v>12897.1</v>
      </c>
      <c r="L79" s="492">
        <v>10810.1</v>
      </c>
      <c r="M79" s="492">
        <v>1.0389999999999999</v>
      </c>
    </row>
    <row r="80" spans="1:13" s="13" customFormat="1">
      <c r="A80" s="254">
        <v>70</v>
      </c>
      <c r="B80" s="495" t="s">
        <v>68</v>
      </c>
      <c r="C80" s="492">
        <v>544.29999999999995</v>
      </c>
      <c r="D80" s="493">
        <v>542.63333333333333</v>
      </c>
      <c r="E80" s="493">
        <v>537.26666666666665</v>
      </c>
      <c r="F80" s="493">
        <v>530.23333333333335</v>
      </c>
      <c r="G80" s="493">
        <v>524.86666666666667</v>
      </c>
      <c r="H80" s="493">
        <v>549.66666666666663</v>
      </c>
      <c r="I80" s="493">
        <v>555.03333333333319</v>
      </c>
      <c r="J80" s="493">
        <v>562.06666666666661</v>
      </c>
      <c r="K80" s="492">
        <v>548</v>
      </c>
      <c r="L80" s="492">
        <v>535.6</v>
      </c>
      <c r="M80" s="492">
        <v>119.70652</v>
      </c>
    </row>
    <row r="81" spans="1:13" s="13" customFormat="1">
      <c r="A81" s="254">
        <v>71</v>
      </c>
      <c r="B81" s="495" t="s">
        <v>70</v>
      </c>
      <c r="C81" s="492">
        <v>390.85</v>
      </c>
      <c r="D81" s="493">
        <v>392.7166666666667</v>
      </c>
      <c r="E81" s="493">
        <v>385.63333333333338</v>
      </c>
      <c r="F81" s="493">
        <v>380.41666666666669</v>
      </c>
      <c r="G81" s="493">
        <v>373.33333333333337</v>
      </c>
      <c r="H81" s="493">
        <v>397.93333333333339</v>
      </c>
      <c r="I81" s="493">
        <v>405.01666666666665</v>
      </c>
      <c r="J81" s="493">
        <v>410.23333333333341</v>
      </c>
      <c r="K81" s="492">
        <v>399.8</v>
      </c>
      <c r="L81" s="492">
        <v>387.5</v>
      </c>
      <c r="M81" s="492">
        <v>113.63709</v>
      </c>
    </row>
    <row r="82" spans="1:13" s="13" customFormat="1">
      <c r="A82" s="254">
        <v>72</v>
      </c>
      <c r="B82" s="495" t="s">
        <v>313</v>
      </c>
      <c r="C82" s="492">
        <v>918.8</v>
      </c>
      <c r="D82" s="493">
        <v>924.2833333333333</v>
      </c>
      <c r="E82" s="493">
        <v>906.56666666666661</v>
      </c>
      <c r="F82" s="493">
        <v>894.33333333333326</v>
      </c>
      <c r="G82" s="493">
        <v>876.61666666666656</v>
      </c>
      <c r="H82" s="493">
        <v>936.51666666666665</v>
      </c>
      <c r="I82" s="493">
        <v>954.23333333333335</v>
      </c>
      <c r="J82" s="493">
        <v>966.4666666666667</v>
      </c>
      <c r="K82" s="492">
        <v>942</v>
      </c>
      <c r="L82" s="492">
        <v>912.05</v>
      </c>
      <c r="M82" s="492">
        <v>0.86924000000000001</v>
      </c>
    </row>
    <row r="83" spans="1:13" s="13" customFormat="1">
      <c r="A83" s="254">
        <v>73</v>
      </c>
      <c r="B83" s="495" t="s">
        <v>314</v>
      </c>
      <c r="C83" s="492">
        <v>250.5</v>
      </c>
      <c r="D83" s="493">
        <v>251.78333333333333</v>
      </c>
      <c r="E83" s="493">
        <v>247.56666666666666</v>
      </c>
      <c r="F83" s="493">
        <v>244.63333333333333</v>
      </c>
      <c r="G83" s="493">
        <v>240.41666666666666</v>
      </c>
      <c r="H83" s="493">
        <v>254.71666666666667</v>
      </c>
      <c r="I83" s="493">
        <v>258.93333333333328</v>
      </c>
      <c r="J83" s="493">
        <v>261.86666666666667</v>
      </c>
      <c r="K83" s="492">
        <v>256</v>
      </c>
      <c r="L83" s="492">
        <v>248.85</v>
      </c>
      <c r="M83" s="492">
        <v>5.25671</v>
      </c>
    </row>
    <row r="84" spans="1:13" s="13" customFormat="1">
      <c r="A84" s="254">
        <v>74</v>
      </c>
      <c r="B84" s="495" t="s">
        <v>315</v>
      </c>
      <c r="C84" s="492">
        <v>103.3</v>
      </c>
      <c r="D84" s="493">
        <v>104.38333333333333</v>
      </c>
      <c r="E84" s="493">
        <v>101.96666666666665</v>
      </c>
      <c r="F84" s="493">
        <v>100.63333333333333</v>
      </c>
      <c r="G84" s="493">
        <v>98.216666666666654</v>
      </c>
      <c r="H84" s="493">
        <v>105.71666666666665</v>
      </c>
      <c r="I84" s="493">
        <v>108.13333333333334</v>
      </c>
      <c r="J84" s="493">
        <v>109.46666666666665</v>
      </c>
      <c r="K84" s="492">
        <v>106.8</v>
      </c>
      <c r="L84" s="492">
        <v>103.05</v>
      </c>
      <c r="M84" s="492">
        <v>4.1302199999999996</v>
      </c>
    </row>
    <row r="85" spans="1:13" s="13" customFormat="1">
      <c r="A85" s="254">
        <v>75</v>
      </c>
      <c r="B85" s="495" t="s">
        <v>316</v>
      </c>
      <c r="C85" s="492">
        <v>5184.1499999999996</v>
      </c>
      <c r="D85" s="493">
        <v>5192.05</v>
      </c>
      <c r="E85" s="493">
        <v>5136.1000000000004</v>
      </c>
      <c r="F85" s="493">
        <v>5088.05</v>
      </c>
      <c r="G85" s="493">
        <v>5032.1000000000004</v>
      </c>
      <c r="H85" s="493">
        <v>5240.1000000000004</v>
      </c>
      <c r="I85" s="493">
        <v>5296.0499999999993</v>
      </c>
      <c r="J85" s="493">
        <v>5344.1</v>
      </c>
      <c r="K85" s="492">
        <v>5248</v>
      </c>
      <c r="L85" s="492">
        <v>5144</v>
      </c>
      <c r="M85" s="492">
        <v>0.24557999999999999</v>
      </c>
    </row>
    <row r="86" spans="1:13" s="13" customFormat="1">
      <c r="A86" s="254">
        <v>76</v>
      </c>
      <c r="B86" s="495" t="s">
        <v>317</v>
      </c>
      <c r="C86" s="492">
        <v>876.25</v>
      </c>
      <c r="D86" s="493">
        <v>873.23333333333323</v>
      </c>
      <c r="E86" s="493">
        <v>861.46666666666647</v>
      </c>
      <c r="F86" s="493">
        <v>846.68333333333328</v>
      </c>
      <c r="G86" s="493">
        <v>834.91666666666652</v>
      </c>
      <c r="H86" s="493">
        <v>888.01666666666642</v>
      </c>
      <c r="I86" s="493">
        <v>899.78333333333308</v>
      </c>
      <c r="J86" s="493">
        <v>914.56666666666638</v>
      </c>
      <c r="K86" s="492">
        <v>885</v>
      </c>
      <c r="L86" s="492">
        <v>858.45</v>
      </c>
      <c r="M86" s="492">
        <v>0.97992000000000001</v>
      </c>
    </row>
    <row r="87" spans="1:13" s="13" customFormat="1">
      <c r="A87" s="254">
        <v>77</v>
      </c>
      <c r="B87" s="495" t="s">
        <v>230</v>
      </c>
      <c r="C87" s="492">
        <v>1130.9000000000001</v>
      </c>
      <c r="D87" s="493">
        <v>1135.9666666666667</v>
      </c>
      <c r="E87" s="493">
        <v>1119.9333333333334</v>
      </c>
      <c r="F87" s="493">
        <v>1108.9666666666667</v>
      </c>
      <c r="G87" s="493">
        <v>1092.9333333333334</v>
      </c>
      <c r="H87" s="493">
        <v>1146.9333333333334</v>
      </c>
      <c r="I87" s="493">
        <v>1162.9666666666667</v>
      </c>
      <c r="J87" s="493">
        <v>1173.9333333333334</v>
      </c>
      <c r="K87" s="492">
        <v>1152</v>
      </c>
      <c r="L87" s="492">
        <v>1125</v>
      </c>
      <c r="M87" s="492">
        <v>0.42414000000000002</v>
      </c>
    </row>
    <row r="88" spans="1:13" s="13" customFormat="1">
      <c r="A88" s="254">
        <v>78</v>
      </c>
      <c r="B88" s="495" t="s">
        <v>318</v>
      </c>
      <c r="C88" s="492">
        <v>69.2</v>
      </c>
      <c r="D88" s="493">
        <v>69.416666666666671</v>
      </c>
      <c r="E88" s="493">
        <v>68.38333333333334</v>
      </c>
      <c r="F88" s="493">
        <v>67.566666666666663</v>
      </c>
      <c r="G88" s="493">
        <v>66.533333333333331</v>
      </c>
      <c r="H88" s="493">
        <v>70.233333333333348</v>
      </c>
      <c r="I88" s="493">
        <v>71.26666666666668</v>
      </c>
      <c r="J88" s="493">
        <v>72.083333333333357</v>
      </c>
      <c r="K88" s="492">
        <v>70.45</v>
      </c>
      <c r="L88" s="492">
        <v>68.599999999999994</v>
      </c>
      <c r="M88" s="492">
        <v>13.490320000000001</v>
      </c>
    </row>
    <row r="89" spans="1:13" s="13" customFormat="1">
      <c r="A89" s="254">
        <v>79</v>
      </c>
      <c r="B89" s="495" t="s">
        <v>71</v>
      </c>
      <c r="C89" s="492">
        <v>13833</v>
      </c>
      <c r="D89" s="493">
        <v>13764.25</v>
      </c>
      <c r="E89" s="493">
        <v>13628.8</v>
      </c>
      <c r="F89" s="493">
        <v>13424.599999999999</v>
      </c>
      <c r="G89" s="493">
        <v>13289.149999999998</v>
      </c>
      <c r="H89" s="493">
        <v>13968.45</v>
      </c>
      <c r="I89" s="493">
        <v>14103.900000000001</v>
      </c>
      <c r="J89" s="493">
        <v>14308.100000000002</v>
      </c>
      <c r="K89" s="492">
        <v>13899.7</v>
      </c>
      <c r="L89" s="492">
        <v>13560.05</v>
      </c>
      <c r="M89" s="492">
        <v>0.27857999999999999</v>
      </c>
    </row>
    <row r="90" spans="1:13" s="13" customFormat="1">
      <c r="A90" s="254">
        <v>80</v>
      </c>
      <c r="B90" s="495" t="s">
        <v>319</v>
      </c>
      <c r="C90" s="492">
        <v>247.65</v>
      </c>
      <c r="D90" s="493">
        <v>248.16666666666666</v>
      </c>
      <c r="E90" s="493">
        <v>243.58333333333331</v>
      </c>
      <c r="F90" s="493">
        <v>239.51666666666665</v>
      </c>
      <c r="G90" s="493">
        <v>234.93333333333331</v>
      </c>
      <c r="H90" s="493">
        <v>252.23333333333332</v>
      </c>
      <c r="I90" s="493">
        <v>256.81666666666661</v>
      </c>
      <c r="J90" s="493">
        <v>260.88333333333333</v>
      </c>
      <c r="K90" s="492">
        <v>252.75</v>
      </c>
      <c r="L90" s="492">
        <v>244.1</v>
      </c>
      <c r="M90" s="492">
        <v>1.9587699999999999</v>
      </c>
    </row>
    <row r="91" spans="1:13" s="13" customFormat="1">
      <c r="A91" s="254">
        <v>81</v>
      </c>
      <c r="B91" s="495" t="s">
        <v>74</v>
      </c>
      <c r="C91" s="492">
        <v>3478.75</v>
      </c>
      <c r="D91" s="493">
        <v>3491.5833333333335</v>
      </c>
      <c r="E91" s="493">
        <v>3456.166666666667</v>
      </c>
      <c r="F91" s="493">
        <v>3433.5833333333335</v>
      </c>
      <c r="G91" s="493">
        <v>3398.166666666667</v>
      </c>
      <c r="H91" s="493">
        <v>3514.166666666667</v>
      </c>
      <c r="I91" s="493">
        <v>3549.5833333333339</v>
      </c>
      <c r="J91" s="493">
        <v>3572.166666666667</v>
      </c>
      <c r="K91" s="492">
        <v>3527</v>
      </c>
      <c r="L91" s="492">
        <v>3469</v>
      </c>
      <c r="M91" s="492">
        <v>14.981809999999999</v>
      </c>
    </row>
    <row r="92" spans="1:13" s="13" customFormat="1">
      <c r="A92" s="254">
        <v>82</v>
      </c>
      <c r="B92" s="495" t="s">
        <v>320</v>
      </c>
      <c r="C92" s="492">
        <v>516.04999999999995</v>
      </c>
      <c r="D92" s="493">
        <v>514.43333333333328</v>
      </c>
      <c r="E92" s="493">
        <v>502.46666666666658</v>
      </c>
      <c r="F92" s="493">
        <v>488.88333333333333</v>
      </c>
      <c r="G92" s="493">
        <v>476.91666666666663</v>
      </c>
      <c r="H92" s="493">
        <v>528.01666666666654</v>
      </c>
      <c r="I92" s="493">
        <v>539.98333333333323</v>
      </c>
      <c r="J92" s="493">
        <v>553.56666666666649</v>
      </c>
      <c r="K92" s="492">
        <v>526.4</v>
      </c>
      <c r="L92" s="492">
        <v>500.85</v>
      </c>
      <c r="M92" s="492">
        <v>7.0906099999999999</v>
      </c>
    </row>
    <row r="93" spans="1:13" s="13" customFormat="1">
      <c r="A93" s="254">
        <v>83</v>
      </c>
      <c r="B93" s="495" t="s">
        <v>321</v>
      </c>
      <c r="C93" s="492">
        <v>265.75</v>
      </c>
      <c r="D93" s="493">
        <v>266.91666666666669</v>
      </c>
      <c r="E93" s="493">
        <v>261.83333333333337</v>
      </c>
      <c r="F93" s="493">
        <v>257.91666666666669</v>
      </c>
      <c r="G93" s="493">
        <v>252.83333333333337</v>
      </c>
      <c r="H93" s="493">
        <v>270.83333333333337</v>
      </c>
      <c r="I93" s="493">
        <v>275.91666666666674</v>
      </c>
      <c r="J93" s="493">
        <v>279.83333333333337</v>
      </c>
      <c r="K93" s="492">
        <v>272</v>
      </c>
      <c r="L93" s="492">
        <v>263</v>
      </c>
      <c r="M93" s="492">
        <v>3.7000199999999999</v>
      </c>
    </row>
    <row r="94" spans="1:13" s="13" customFormat="1">
      <c r="A94" s="254">
        <v>84</v>
      </c>
      <c r="B94" s="495" t="s">
        <v>80</v>
      </c>
      <c r="C94" s="492">
        <v>611.25</v>
      </c>
      <c r="D94" s="493">
        <v>613.63333333333333</v>
      </c>
      <c r="E94" s="493">
        <v>606.36666666666667</v>
      </c>
      <c r="F94" s="493">
        <v>601.48333333333335</v>
      </c>
      <c r="G94" s="493">
        <v>594.2166666666667</v>
      </c>
      <c r="H94" s="493">
        <v>618.51666666666665</v>
      </c>
      <c r="I94" s="493">
        <v>625.7833333333333</v>
      </c>
      <c r="J94" s="493">
        <v>630.66666666666663</v>
      </c>
      <c r="K94" s="492">
        <v>620.9</v>
      </c>
      <c r="L94" s="492">
        <v>608.75</v>
      </c>
      <c r="M94" s="492">
        <v>2.5236299999999998</v>
      </c>
    </row>
    <row r="95" spans="1:13" s="13" customFormat="1">
      <c r="A95" s="254">
        <v>85</v>
      </c>
      <c r="B95" s="495" t="s">
        <v>322</v>
      </c>
      <c r="C95" s="492">
        <v>1886.85</v>
      </c>
      <c r="D95" s="493">
        <v>1883.2666666666667</v>
      </c>
      <c r="E95" s="493">
        <v>1868.5833333333333</v>
      </c>
      <c r="F95" s="493">
        <v>1850.3166666666666</v>
      </c>
      <c r="G95" s="493">
        <v>1835.6333333333332</v>
      </c>
      <c r="H95" s="493">
        <v>1901.5333333333333</v>
      </c>
      <c r="I95" s="493">
        <v>1916.2166666666667</v>
      </c>
      <c r="J95" s="493">
        <v>1934.4833333333333</v>
      </c>
      <c r="K95" s="492">
        <v>1897.95</v>
      </c>
      <c r="L95" s="492">
        <v>1865</v>
      </c>
      <c r="M95" s="492">
        <v>0.14362</v>
      </c>
    </row>
    <row r="96" spans="1:13" s="13" customFormat="1">
      <c r="A96" s="254">
        <v>86</v>
      </c>
      <c r="B96" s="495" t="s">
        <v>783</v>
      </c>
      <c r="C96" s="492">
        <v>256</v>
      </c>
      <c r="D96" s="493">
        <v>255.25</v>
      </c>
      <c r="E96" s="493">
        <v>253.5</v>
      </c>
      <c r="F96" s="493">
        <v>251</v>
      </c>
      <c r="G96" s="493">
        <v>249.25</v>
      </c>
      <c r="H96" s="493">
        <v>257.75</v>
      </c>
      <c r="I96" s="493">
        <v>259.5</v>
      </c>
      <c r="J96" s="493">
        <v>262</v>
      </c>
      <c r="K96" s="492">
        <v>257</v>
      </c>
      <c r="L96" s="492">
        <v>252.75</v>
      </c>
      <c r="M96" s="492">
        <v>2.5070199999999998</v>
      </c>
    </row>
    <row r="97" spans="1:13" s="13" customFormat="1">
      <c r="A97" s="254">
        <v>87</v>
      </c>
      <c r="B97" s="495" t="s">
        <v>75</v>
      </c>
      <c r="C97" s="492">
        <v>563.35</v>
      </c>
      <c r="D97" s="493">
        <v>565.11666666666667</v>
      </c>
      <c r="E97" s="493">
        <v>556.23333333333335</v>
      </c>
      <c r="F97" s="493">
        <v>549.11666666666667</v>
      </c>
      <c r="G97" s="493">
        <v>540.23333333333335</v>
      </c>
      <c r="H97" s="493">
        <v>572.23333333333335</v>
      </c>
      <c r="I97" s="493">
        <v>581.11666666666679</v>
      </c>
      <c r="J97" s="493">
        <v>588.23333333333335</v>
      </c>
      <c r="K97" s="492">
        <v>574</v>
      </c>
      <c r="L97" s="492">
        <v>558</v>
      </c>
      <c r="M97" s="492">
        <v>97.399159999999995</v>
      </c>
    </row>
    <row r="98" spans="1:13" s="13" customFormat="1">
      <c r="A98" s="254">
        <v>88</v>
      </c>
      <c r="B98" s="495" t="s">
        <v>323</v>
      </c>
      <c r="C98" s="492">
        <v>593.25</v>
      </c>
      <c r="D98" s="493">
        <v>587.94999999999993</v>
      </c>
      <c r="E98" s="493">
        <v>577.89999999999986</v>
      </c>
      <c r="F98" s="493">
        <v>562.54999999999995</v>
      </c>
      <c r="G98" s="493">
        <v>552.49999999999989</v>
      </c>
      <c r="H98" s="493">
        <v>603.29999999999984</v>
      </c>
      <c r="I98" s="493">
        <v>613.3499999999998</v>
      </c>
      <c r="J98" s="493">
        <v>628.69999999999982</v>
      </c>
      <c r="K98" s="492">
        <v>598</v>
      </c>
      <c r="L98" s="492">
        <v>572.6</v>
      </c>
      <c r="M98" s="492">
        <v>5.4430800000000001</v>
      </c>
    </row>
    <row r="99" spans="1:13" s="13" customFormat="1">
      <c r="A99" s="254">
        <v>89</v>
      </c>
      <c r="B99" s="495" t="s">
        <v>76</v>
      </c>
      <c r="C99" s="492">
        <v>143.1</v>
      </c>
      <c r="D99" s="493">
        <v>142.26666666666665</v>
      </c>
      <c r="E99" s="493">
        <v>140.83333333333331</v>
      </c>
      <c r="F99" s="493">
        <v>138.56666666666666</v>
      </c>
      <c r="G99" s="493">
        <v>137.13333333333333</v>
      </c>
      <c r="H99" s="493">
        <v>144.5333333333333</v>
      </c>
      <c r="I99" s="493">
        <v>145.96666666666664</v>
      </c>
      <c r="J99" s="493">
        <v>148.23333333333329</v>
      </c>
      <c r="K99" s="492">
        <v>143.69999999999999</v>
      </c>
      <c r="L99" s="492">
        <v>140</v>
      </c>
      <c r="M99" s="492">
        <v>167.24543</v>
      </c>
    </row>
    <row r="100" spans="1:13" s="13" customFormat="1">
      <c r="A100" s="254">
        <v>90</v>
      </c>
      <c r="B100" s="495" t="s">
        <v>324</v>
      </c>
      <c r="C100" s="492">
        <v>505.15</v>
      </c>
      <c r="D100" s="493">
        <v>505.45</v>
      </c>
      <c r="E100" s="493">
        <v>497.9</v>
      </c>
      <c r="F100" s="493">
        <v>490.65</v>
      </c>
      <c r="G100" s="493">
        <v>483.09999999999997</v>
      </c>
      <c r="H100" s="493">
        <v>512.70000000000005</v>
      </c>
      <c r="I100" s="493">
        <v>520.25</v>
      </c>
      <c r="J100" s="493">
        <v>527.5</v>
      </c>
      <c r="K100" s="492">
        <v>513</v>
      </c>
      <c r="L100" s="492">
        <v>498.2</v>
      </c>
      <c r="M100" s="492">
        <v>2.1664400000000001</v>
      </c>
    </row>
    <row r="101" spans="1:13">
      <c r="A101" s="254">
        <v>91</v>
      </c>
      <c r="B101" s="495" t="s">
        <v>325</v>
      </c>
      <c r="C101" s="492">
        <v>400.75</v>
      </c>
      <c r="D101" s="493">
        <v>398.86666666666662</v>
      </c>
      <c r="E101" s="493">
        <v>387.73333333333323</v>
      </c>
      <c r="F101" s="493">
        <v>374.71666666666664</v>
      </c>
      <c r="G101" s="493">
        <v>363.58333333333326</v>
      </c>
      <c r="H101" s="493">
        <v>411.88333333333321</v>
      </c>
      <c r="I101" s="493">
        <v>423.01666666666654</v>
      </c>
      <c r="J101" s="493">
        <v>436.03333333333319</v>
      </c>
      <c r="K101" s="492">
        <v>410</v>
      </c>
      <c r="L101" s="492">
        <v>385.85</v>
      </c>
      <c r="M101" s="492">
        <v>0.72109999999999996</v>
      </c>
    </row>
    <row r="102" spans="1:13">
      <c r="A102" s="254">
        <v>92</v>
      </c>
      <c r="B102" s="495" t="s">
        <v>326</v>
      </c>
      <c r="C102" s="492">
        <v>497.5</v>
      </c>
      <c r="D102" s="493">
        <v>499.38333333333338</v>
      </c>
      <c r="E102" s="493">
        <v>493.01666666666677</v>
      </c>
      <c r="F102" s="493">
        <v>488.53333333333336</v>
      </c>
      <c r="G102" s="493">
        <v>482.16666666666674</v>
      </c>
      <c r="H102" s="493">
        <v>503.86666666666679</v>
      </c>
      <c r="I102" s="493">
        <v>510.23333333333346</v>
      </c>
      <c r="J102" s="493">
        <v>514.71666666666681</v>
      </c>
      <c r="K102" s="492">
        <v>505.75</v>
      </c>
      <c r="L102" s="492">
        <v>494.9</v>
      </c>
      <c r="M102" s="492">
        <v>1.4403300000000001</v>
      </c>
    </row>
    <row r="103" spans="1:13">
      <c r="A103" s="254">
        <v>93</v>
      </c>
      <c r="B103" s="495" t="s">
        <v>77</v>
      </c>
      <c r="C103" s="492">
        <v>126.45</v>
      </c>
      <c r="D103" s="493">
        <v>127.28333333333335</v>
      </c>
      <c r="E103" s="493">
        <v>124.7166666666667</v>
      </c>
      <c r="F103" s="493">
        <v>122.98333333333335</v>
      </c>
      <c r="G103" s="493">
        <v>120.4166666666667</v>
      </c>
      <c r="H103" s="493">
        <v>129.01666666666671</v>
      </c>
      <c r="I103" s="493">
        <v>131.58333333333331</v>
      </c>
      <c r="J103" s="493">
        <v>133.31666666666669</v>
      </c>
      <c r="K103" s="492">
        <v>129.85</v>
      </c>
      <c r="L103" s="492">
        <v>125.55</v>
      </c>
      <c r="M103" s="492">
        <v>18.381599999999999</v>
      </c>
    </row>
    <row r="104" spans="1:13">
      <c r="A104" s="254">
        <v>94</v>
      </c>
      <c r="B104" s="495" t="s">
        <v>327</v>
      </c>
      <c r="C104" s="492">
        <v>1389.2</v>
      </c>
      <c r="D104" s="493">
        <v>1393.3999999999999</v>
      </c>
      <c r="E104" s="493">
        <v>1380.7999999999997</v>
      </c>
      <c r="F104" s="493">
        <v>1372.3999999999999</v>
      </c>
      <c r="G104" s="493">
        <v>1359.7999999999997</v>
      </c>
      <c r="H104" s="493">
        <v>1401.7999999999997</v>
      </c>
      <c r="I104" s="493">
        <v>1414.3999999999996</v>
      </c>
      <c r="J104" s="493">
        <v>1422.7999999999997</v>
      </c>
      <c r="K104" s="492">
        <v>1406</v>
      </c>
      <c r="L104" s="492">
        <v>1385</v>
      </c>
      <c r="M104" s="492">
        <v>1.69937</v>
      </c>
    </row>
    <row r="105" spans="1:13">
      <c r="A105" s="254">
        <v>95</v>
      </c>
      <c r="B105" s="495" t="s">
        <v>328</v>
      </c>
      <c r="C105" s="492">
        <v>16.55</v>
      </c>
      <c r="D105" s="493">
        <v>16.533333333333335</v>
      </c>
      <c r="E105" s="493">
        <v>16.366666666666671</v>
      </c>
      <c r="F105" s="493">
        <v>16.183333333333337</v>
      </c>
      <c r="G105" s="493">
        <v>16.016666666666673</v>
      </c>
      <c r="H105" s="493">
        <v>16.716666666666669</v>
      </c>
      <c r="I105" s="493">
        <v>16.883333333333333</v>
      </c>
      <c r="J105" s="493">
        <v>17.066666666666666</v>
      </c>
      <c r="K105" s="492">
        <v>16.7</v>
      </c>
      <c r="L105" s="492">
        <v>16.350000000000001</v>
      </c>
      <c r="M105" s="492">
        <v>48.947110000000002</v>
      </c>
    </row>
    <row r="106" spans="1:13">
      <c r="A106" s="254">
        <v>96</v>
      </c>
      <c r="B106" s="495" t="s">
        <v>329</v>
      </c>
      <c r="C106" s="492">
        <v>813.65</v>
      </c>
      <c r="D106" s="493">
        <v>806.88333333333333</v>
      </c>
      <c r="E106" s="493">
        <v>788.76666666666665</v>
      </c>
      <c r="F106" s="493">
        <v>763.88333333333333</v>
      </c>
      <c r="G106" s="493">
        <v>745.76666666666665</v>
      </c>
      <c r="H106" s="493">
        <v>831.76666666666665</v>
      </c>
      <c r="I106" s="493">
        <v>849.88333333333321</v>
      </c>
      <c r="J106" s="493">
        <v>874.76666666666665</v>
      </c>
      <c r="K106" s="492">
        <v>825</v>
      </c>
      <c r="L106" s="492">
        <v>782</v>
      </c>
      <c r="M106" s="492">
        <v>15.17094</v>
      </c>
    </row>
    <row r="107" spans="1:13">
      <c r="A107" s="254">
        <v>97</v>
      </c>
      <c r="B107" s="495" t="s">
        <v>330</v>
      </c>
      <c r="C107" s="492">
        <v>333.4</v>
      </c>
      <c r="D107" s="493">
        <v>336.3</v>
      </c>
      <c r="E107" s="493">
        <v>328.1</v>
      </c>
      <c r="F107" s="493">
        <v>322.8</v>
      </c>
      <c r="G107" s="493">
        <v>314.60000000000002</v>
      </c>
      <c r="H107" s="493">
        <v>341.6</v>
      </c>
      <c r="I107" s="493">
        <v>349.79999999999995</v>
      </c>
      <c r="J107" s="493">
        <v>355.1</v>
      </c>
      <c r="K107" s="492">
        <v>344.5</v>
      </c>
      <c r="L107" s="492">
        <v>331</v>
      </c>
      <c r="M107" s="492">
        <v>1.0791500000000001</v>
      </c>
    </row>
    <row r="108" spans="1:13">
      <c r="A108" s="254">
        <v>98</v>
      </c>
      <c r="B108" s="495" t="s">
        <v>79</v>
      </c>
      <c r="C108" s="492">
        <v>491.95</v>
      </c>
      <c r="D108" s="493">
        <v>490.35000000000008</v>
      </c>
      <c r="E108" s="493">
        <v>482.70000000000016</v>
      </c>
      <c r="F108" s="493">
        <v>473.4500000000001</v>
      </c>
      <c r="G108" s="493">
        <v>465.80000000000018</v>
      </c>
      <c r="H108" s="493">
        <v>499.60000000000014</v>
      </c>
      <c r="I108" s="493">
        <v>507.25000000000011</v>
      </c>
      <c r="J108" s="493">
        <v>516.50000000000011</v>
      </c>
      <c r="K108" s="492">
        <v>498</v>
      </c>
      <c r="L108" s="492">
        <v>481.1</v>
      </c>
      <c r="M108" s="492">
        <v>7.9847799999999998</v>
      </c>
    </row>
    <row r="109" spans="1:13">
      <c r="A109" s="254">
        <v>99</v>
      </c>
      <c r="B109" s="495" t="s">
        <v>331</v>
      </c>
      <c r="C109" s="492">
        <v>3927.2</v>
      </c>
      <c r="D109" s="493">
        <v>3925.8333333333335</v>
      </c>
      <c r="E109" s="493">
        <v>3902.666666666667</v>
      </c>
      <c r="F109" s="493">
        <v>3878.1333333333337</v>
      </c>
      <c r="G109" s="493">
        <v>3854.9666666666672</v>
      </c>
      <c r="H109" s="493">
        <v>3950.3666666666668</v>
      </c>
      <c r="I109" s="493">
        <v>3973.5333333333338</v>
      </c>
      <c r="J109" s="493">
        <v>3998.0666666666666</v>
      </c>
      <c r="K109" s="492">
        <v>3949</v>
      </c>
      <c r="L109" s="492">
        <v>3901.3</v>
      </c>
      <c r="M109" s="492">
        <v>7.2620000000000004E-2</v>
      </c>
    </row>
    <row r="110" spans="1:13">
      <c r="A110" s="254">
        <v>100</v>
      </c>
      <c r="B110" s="495" t="s">
        <v>332</v>
      </c>
      <c r="C110" s="492">
        <v>145.05000000000001</v>
      </c>
      <c r="D110" s="493">
        <v>146.33333333333334</v>
      </c>
      <c r="E110" s="493">
        <v>142.76666666666668</v>
      </c>
      <c r="F110" s="493">
        <v>140.48333333333335</v>
      </c>
      <c r="G110" s="493">
        <v>136.91666666666669</v>
      </c>
      <c r="H110" s="493">
        <v>148.61666666666667</v>
      </c>
      <c r="I110" s="493">
        <v>152.18333333333334</v>
      </c>
      <c r="J110" s="493">
        <v>154.46666666666667</v>
      </c>
      <c r="K110" s="492">
        <v>149.9</v>
      </c>
      <c r="L110" s="492">
        <v>144.05000000000001</v>
      </c>
      <c r="M110" s="492">
        <v>1.1998200000000001</v>
      </c>
    </row>
    <row r="111" spans="1:13">
      <c r="A111" s="254">
        <v>101</v>
      </c>
      <c r="B111" s="495" t="s">
        <v>333</v>
      </c>
      <c r="C111" s="492">
        <v>225</v>
      </c>
      <c r="D111" s="493">
        <v>224.9</v>
      </c>
      <c r="E111" s="493">
        <v>221.8</v>
      </c>
      <c r="F111" s="493">
        <v>218.6</v>
      </c>
      <c r="G111" s="493">
        <v>215.5</v>
      </c>
      <c r="H111" s="493">
        <v>228.10000000000002</v>
      </c>
      <c r="I111" s="493">
        <v>231.2</v>
      </c>
      <c r="J111" s="493">
        <v>234.40000000000003</v>
      </c>
      <c r="K111" s="492">
        <v>228</v>
      </c>
      <c r="L111" s="492">
        <v>221.7</v>
      </c>
      <c r="M111" s="492">
        <v>6.8164999999999996</v>
      </c>
    </row>
    <row r="112" spans="1:13">
      <c r="A112" s="254">
        <v>102</v>
      </c>
      <c r="B112" s="495" t="s">
        <v>334</v>
      </c>
      <c r="C112" s="492">
        <v>109.2</v>
      </c>
      <c r="D112" s="493">
        <v>109.53333333333335</v>
      </c>
      <c r="E112" s="493">
        <v>107.81666666666669</v>
      </c>
      <c r="F112" s="493">
        <v>106.43333333333335</v>
      </c>
      <c r="G112" s="493">
        <v>104.7166666666667</v>
      </c>
      <c r="H112" s="493">
        <v>110.91666666666669</v>
      </c>
      <c r="I112" s="493">
        <v>112.63333333333335</v>
      </c>
      <c r="J112" s="493">
        <v>114.01666666666668</v>
      </c>
      <c r="K112" s="492">
        <v>111.25</v>
      </c>
      <c r="L112" s="492">
        <v>108.15</v>
      </c>
      <c r="M112" s="492">
        <v>10.6113</v>
      </c>
    </row>
    <row r="113" spans="1:13">
      <c r="A113" s="254">
        <v>103</v>
      </c>
      <c r="B113" s="495" t="s">
        <v>335</v>
      </c>
      <c r="C113" s="492">
        <v>572.70000000000005</v>
      </c>
      <c r="D113" s="493">
        <v>571.16666666666663</v>
      </c>
      <c r="E113" s="493">
        <v>567.38333333333321</v>
      </c>
      <c r="F113" s="493">
        <v>562.06666666666661</v>
      </c>
      <c r="G113" s="493">
        <v>558.28333333333319</v>
      </c>
      <c r="H113" s="493">
        <v>576.48333333333323</v>
      </c>
      <c r="I113" s="493">
        <v>580.26666666666677</v>
      </c>
      <c r="J113" s="493">
        <v>585.58333333333326</v>
      </c>
      <c r="K113" s="492">
        <v>574.95000000000005</v>
      </c>
      <c r="L113" s="492">
        <v>565.85</v>
      </c>
      <c r="M113" s="492">
        <v>2.06759</v>
      </c>
    </row>
    <row r="114" spans="1:13">
      <c r="A114" s="254">
        <v>104</v>
      </c>
      <c r="B114" s="495" t="s">
        <v>81</v>
      </c>
      <c r="C114" s="492">
        <v>583.79999999999995</v>
      </c>
      <c r="D114" s="493">
        <v>576.0333333333333</v>
      </c>
      <c r="E114" s="493">
        <v>562.36666666666656</v>
      </c>
      <c r="F114" s="493">
        <v>540.93333333333328</v>
      </c>
      <c r="G114" s="493">
        <v>527.26666666666654</v>
      </c>
      <c r="H114" s="493">
        <v>597.46666666666658</v>
      </c>
      <c r="I114" s="493">
        <v>611.13333333333333</v>
      </c>
      <c r="J114" s="493">
        <v>632.56666666666661</v>
      </c>
      <c r="K114" s="492">
        <v>589.70000000000005</v>
      </c>
      <c r="L114" s="492">
        <v>554.6</v>
      </c>
      <c r="M114" s="492">
        <v>38.585560000000001</v>
      </c>
    </row>
    <row r="115" spans="1:13">
      <c r="A115" s="254">
        <v>105</v>
      </c>
      <c r="B115" s="495" t="s">
        <v>82</v>
      </c>
      <c r="C115" s="492">
        <v>910.2</v>
      </c>
      <c r="D115" s="493">
        <v>910.38333333333333</v>
      </c>
      <c r="E115" s="493">
        <v>902.76666666666665</v>
      </c>
      <c r="F115" s="493">
        <v>895.33333333333337</v>
      </c>
      <c r="G115" s="493">
        <v>887.7166666666667</v>
      </c>
      <c r="H115" s="493">
        <v>917.81666666666661</v>
      </c>
      <c r="I115" s="493">
        <v>925.43333333333317</v>
      </c>
      <c r="J115" s="493">
        <v>932.86666666666656</v>
      </c>
      <c r="K115" s="492">
        <v>918</v>
      </c>
      <c r="L115" s="492">
        <v>902.95</v>
      </c>
      <c r="M115" s="492">
        <v>72.510090000000005</v>
      </c>
    </row>
    <row r="116" spans="1:13">
      <c r="A116" s="254">
        <v>106</v>
      </c>
      <c r="B116" s="495" t="s">
        <v>231</v>
      </c>
      <c r="C116" s="492">
        <v>168.65</v>
      </c>
      <c r="D116" s="493">
        <v>167.73333333333332</v>
      </c>
      <c r="E116" s="493">
        <v>164.96666666666664</v>
      </c>
      <c r="F116" s="493">
        <v>161.28333333333333</v>
      </c>
      <c r="G116" s="493">
        <v>158.51666666666665</v>
      </c>
      <c r="H116" s="493">
        <v>171.41666666666663</v>
      </c>
      <c r="I116" s="493">
        <v>174.18333333333334</v>
      </c>
      <c r="J116" s="493">
        <v>177.86666666666662</v>
      </c>
      <c r="K116" s="492">
        <v>170.5</v>
      </c>
      <c r="L116" s="492">
        <v>164.05</v>
      </c>
      <c r="M116" s="492">
        <v>38.812890000000003</v>
      </c>
    </row>
    <row r="117" spans="1:13">
      <c r="A117" s="254">
        <v>107</v>
      </c>
      <c r="B117" s="495" t="s">
        <v>83</v>
      </c>
      <c r="C117" s="492">
        <v>128.5</v>
      </c>
      <c r="D117" s="493">
        <v>128.48333333333332</v>
      </c>
      <c r="E117" s="493">
        <v>127.51666666666665</v>
      </c>
      <c r="F117" s="493">
        <v>126.53333333333333</v>
      </c>
      <c r="G117" s="493">
        <v>125.56666666666666</v>
      </c>
      <c r="H117" s="493">
        <v>129.46666666666664</v>
      </c>
      <c r="I117" s="493">
        <v>130.43333333333328</v>
      </c>
      <c r="J117" s="493">
        <v>131.41666666666663</v>
      </c>
      <c r="K117" s="492">
        <v>129.44999999999999</v>
      </c>
      <c r="L117" s="492">
        <v>127.5</v>
      </c>
      <c r="M117" s="492">
        <v>62.060740000000003</v>
      </c>
    </row>
    <row r="118" spans="1:13">
      <c r="A118" s="254">
        <v>108</v>
      </c>
      <c r="B118" s="495" t="s">
        <v>336</v>
      </c>
      <c r="C118" s="492">
        <v>361.1</v>
      </c>
      <c r="D118" s="493">
        <v>360.58333333333331</v>
      </c>
      <c r="E118" s="493">
        <v>358.71666666666664</v>
      </c>
      <c r="F118" s="493">
        <v>356.33333333333331</v>
      </c>
      <c r="G118" s="493">
        <v>354.46666666666664</v>
      </c>
      <c r="H118" s="493">
        <v>362.96666666666664</v>
      </c>
      <c r="I118" s="493">
        <v>364.83333333333331</v>
      </c>
      <c r="J118" s="493">
        <v>367.21666666666664</v>
      </c>
      <c r="K118" s="492">
        <v>362.45</v>
      </c>
      <c r="L118" s="492">
        <v>358.2</v>
      </c>
      <c r="M118" s="492">
        <v>0.97506999999999999</v>
      </c>
    </row>
    <row r="119" spans="1:13">
      <c r="A119" s="254">
        <v>109</v>
      </c>
      <c r="B119" s="495" t="s">
        <v>822</v>
      </c>
      <c r="C119" s="492">
        <v>2868.2</v>
      </c>
      <c r="D119" s="493">
        <v>2863.0666666666671</v>
      </c>
      <c r="E119" s="493">
        <v>2830.1333333333341</v>
      </c>
      <c r="F119" s="493">
        <v>2792.0666666666671</v>
      </c>
      <c r="G119" s="493">
        <v>2759.1333333333341</v>
      </c>
      <c r="H119" s="493">
        <v>2901.1333333333341</v>
      </c>
      <c r="I119" s="493">
        <v>2934.0666666666675</v>
      </c>
      <c r="J119" s="493">
        <v>2972.1333333333341</v>
      </c>
      <c r="K119" s="492">
        <v>2896</v>
      </c>
      <c r="L119" s="492">
        <v>2825</v>
      </c>
      <c r="M119" s="492">
        <v>2.9860899999999999</v>
      </c>
    </row>
    <row r="120" spans="1:13">
      <c r="A120" s="254">
        <v>110</v>
      </c>
      <c r="B120" s="495" t="s">
        <v>84</v>
      </c>
      <c r="C120" s="492">
        <v>1490.6</v>
      </c>
      <c r="D120" s="493">
        <v>1495.2666666666667</v>
      </c>
      <c r="E120" s="493">
        <v>1483.5833333333333</v>
      </c>
      <c r="F120" s="493">
        <v>1476.5666666666666</v>
      </c>
      <c r="G120" s="493">
        <v>1464.8833333333332</v>
      </c>
      <c r="H120" s="493">
        <v>1502.2833333333333</v>
      </c>
      <c r="I120" s="493">
        <v>1513.9666666666667</v>
      </c>
      <c r="J120" s="493">
        <v>1520.9833333333333</v>
      </c>
      <c r="K120" s="492">
        <v>1506.95</v>
      </c>
      <c r="L120" s="492">
        <v>1488.25</v>
      </c>
      <c r="M120" s="492">
        <v>4.7459899999999999</v>
      </c>
    </row>
    <row r="121" spans="1:13">
      <c r="A121" s="254">
        <v>111</v>
      </c>
      <c r="B121" s="495" t="s">
        <v>85</v>
      </c>
      <c r="C121" s="492">
        <v>563.29999999999995</v>
      </c>
      <c r="D121" s="493">
        <v>565.13333333333333</v>
      </c>
      <c r="E121" s="493">
        <v>558.26666666666665</v>
      </c>
      <c r="F121" s="493">
        <v>553.23333333333335</v>
      </c>
      <c r="G121" s="493">
        <v>546.36666666666667</v>
      </c>
      <c r="H121" s="493">
        <v>570.16666666666663</v>
      </c>
      <c r="I121" s="493">
        <v>577.03333333333319</v>
      </c>
      <c r="J121" s="493">
        <v>582.06666666666661</v>
      </c>
      <c r="K121" s="492">
        <v>572</v>
      </c>
      <c r="L121" s="492">
        <v>560.1</v>
      </c>
      <c r="M121" s="492">
        <v>9.4513599999999993</v>
      </c>
    </row>
    <row r="122" spans="1:13">
      <c r="A122" s="254">
        <v>112</v>
      </c>
      <c r="B122" s="495" t="s">
        <v>232</v>
      </c>
      <c r="C122" s="492">
        <v>721.1</v>
      </c>
      <c r="D122" s="493">
        <v>724.0333333333333</v>
      </c>
      <c r="E122" s="493">
        <v>716.21666666666658</v>
      </c>
      <c r="F122" s="493">
        <v>711.33333333333326</v>
      </c>
      <c r="G122" s="493">
        <v>703.51666666666654</v>
      </c>
      <c r="H122" s="493">
        <v>728.91666666666663</v>
      </c>
      <c r="I122" s="493">
        <v>736.73333333333323</v>
      </c>
      <c r="J122" s="493">
        <v>741.61666666666667</v>
      </c>
      <c r="K122" s="492">
        <v>731.85</v>
      </c>
      <c r="L122" s="492">
        <v>719.15</v>
      </c>
      <c r="M122" s="492">
        <v>4.2307199999999998</v>
      </c>
    </row>
    <row r="123" spans="1:13">
      <c r="A123" s="254">
        <v>113</v>
      </c>
      <c r="B123" s="495" t="s">
        <v>337</v>
      </c>
      <c r="C123" s="492">
        <v>606.4</v>
      </c>
      <c r="D123" s="493">
        <v>603.44999999999993</v>
      </c>
      <c r="E123" s="493">
        <v>589.94999999999982</v>
      </c>
      <c r="F123" s="493">
        <v>573.49999999999989</v>
      </c>
      <c r="G123" s="493">
        <v>559.99999999999977</v>
      </c>
      <c r="H123" s="493">
        <v>619.89999999999986</v>
      </c>
      <c r="I123" s="493">
        <v>633.40000000000009</v>
      </c>
      <c r="J123" s="493">
        <v>649.84999999999991</v>
      </c>
      <c r="K123" s="492">
        <v>616.95000000000005</v>
      </c>
      <c r="L123" s="492">
        <v>587</v>
      </c>
      <c r="M123" s="492">
        <v>4.4496000000000002</v>
      </c>
    </row>
    <row r="124" spans="1:13">
      <c r="A124" s="254">
        <v>114</v>
      </c>
      <c r="B124" s="495" t="s">
        <v>233</v>
      </c>
      <c r="C124" s="492">
        <v>400.85</v>
      </c>
      <c r="D124" s="493">
        <v>395.25</v>
      </c>
      <c r="E124" s="493">
        <v>386.65</v>
      </c>
      <c r="F124" s="493">
        <v>372.45</v>
      </c>
      <c r="G124" s="493">
        <v>363.84999999999997</v>
      </c>
      <c r="H124" s="493">
        <v>409.45</v>
      </c>
      <c r="I124" s="493">
        <v>418.05</v>
      </c>
      <c r="J124" s="493">
        <v>432.25</v>
      </c>
      <c r="K124" s="492">
        <v>403.85</v>
      </c>
      <c r="L124" s="492">
        <v>381.05</v>
      </c>
      <c r="M124" s="492">
        <v>17.918299999999999</v>
      </c>
    </row>
    <row r="125" spans="1:13">
      <c r="A125" s="254">
        <v>115</v>
      </c>
      <c r="B125" s="495" t="s">
        <v>86</v>
      </c>
      <c r="C125" s="492">
        <v>882.5</v>
      </c>
      <c r="D125" s="493">
        <v>889.75</v>
      </c>
      <c r="E125" s="493">
        <v>871.9</v>
      </c>
      <c r="F125" s="493">
        <v>861.3</v>
      </c>
      <c r="G125" s="493">
        <v>843.44999999999993</v>
      </c>
      <c r="H125" s="493">
        <v>900.35</v>
      </c>
      <c r="I125" s="493">
        <v>918.19999999999993</v>
      </c>
      <c r="J125" s="493">
        <v>928.80000000000007</v>
      </c>
      <c r="K125" s="492">
        <v>907.6</v>
      </c>
      <c r="L125" s="492">
        <v>879.15</v>
      </c>
      <c r="M125" s="492">
        <v>8.8142700000000005</v>
      </c>
    </row>
    <row r="126" spans="1:13">
      <c r="A126" s="254">
        <v>116</v>
      </c>
      <c r="B126" s="495" t="s">
        <v>338</v>
      </c>
      <c r="C126" s="492">
        <v>708.25</v>
      </c>
      <c r="D126" s="493">
        <v>706.75</v>
      </c>
      <c r="E126" s="493">
        <v>700.5</v>
      </c>
      <c r="F126" s="493">
        <v>692.75</v>
      </c>
      <c r="G126" s="493">
        <v>686.5</v>
      </c>
      <c r="H126" s="493">
        <v>714.5</v>
      </c>
      <c r="I126" s="493">
        <v>720.75</v>
      </c>
      <c r="J126" s="493">
        <v>728.5</v>
      </c>
      <c r="K126" s="492">
        <v>713</v>
      </c>
      <c r="L126" s="492">
        <v>699</v>
      </c>
      <c r="M126" s="492">
        <v>2.2624900000000001</v>
      </c>
    </row>
    <row r="127" spans="1:13">
      <c r="A127" s="254">
        <v>117</v>
      </c>
      <c r="B127" s="495" t="s">
        <v>339</v>
      </c>
      <c r="C127" s="492">
        <v>82.75</v>
      </c>
      <c r="D127" s="493">
        <v>82.55</v>
      </c>
      <c r="E127" s="493">
        <v>81.349999999999994</v>
      </c>
      <c r="F127" s="493">
        <v>79.95</v>
      </c>
      <c r="G127" s="493">
        <v>78.75</v>
      </c>
      <c r="H127" s="493">
        <v>83.949999999999989</v>
      </c>
      <c r="I127" s="493">
        <v>85.15</v>
      </c>
      <c r="J127" s="493">
        <v>86.549999999999983</v>
      </c>
      <c r="K127" s="492">
        <v>83.75</v>
      </c>
      <c r="L127" s="492">
        <v>81.150000000000006</v>
      </c>
      <c r="M127" s="492">
        <v>3.4541499999999998</v>
      </c>
    </row>
    <row r="128" spans="1:13">
      <c r="A128" s="254">
        <v>118</v>
      </c>
      <c r="B128" s="495" t="s">
        <v>340</v>
      </c>
      <c r="C128" s="492">
        <v>91.9</v>
      </c>
      <c r="D128" s="493">
        <v>91.05</v>
      </c>
      <c r="E128" s="493">
        <v>89.35</v>
      </c>
      <c r="F128" s="493">
        <v>86.8</v>
      </c>
      <c r="G128" s="493">
        <v>85.1</v>
      </c>
      <c r="H128" s="493">
        <v>93.6</v>
      </c>
      <c r="I128" s="493">
        <v>95.300000000000011</v>
      </c>
      <c r="J128" s="493">
        <v>97.85</v>
      </c>
      <c r="K128" s="492">
        <v>92.75</v>
      </c>
      <c r="L128" s="492">
        <v>88.5</v>
      </c>
      <c r="M128" s="492">
        <v>35.994390000000003</v>
      </c>
    </row>
    <row r="129" spans="1:13">
      <c r="A129" s="254">
        <v>119</v>
      </c>
      <c r="B129" s="495" t="s">
        <v>341</v>
      </c>
      <c r="C129" s="492">
        <v>692.9</v>
      </c>
      <c r="D129" s="493">
        <v>687.68333333333339</v>
      </c>
      <c r="E129" s="493">
        <v>675.36666666666679</v>
      </c>
      <c r="F129" s="493">
        <v>657.83333333333337</v>
      </c>
      <c r="G129" s="493">
        <v>645.51666666666677</v>
      </c>
      <c r="H129" s="493">
        <v>705.21666666666681</v>
      </c>
      <c r="I129" s="493">
        <v>717.53333333333342</v>
      </c>
      <c r="J129" s="493">
        <v>735.06666666666683</v>
      </c>
      <c r="K129" s="492">
        <v>700</v>
      </c>
      <c r="L129" s="492">
        <v>670.15</v>
      </c>
      <c r="M129" s="492">
        <v>4.3199399999999999</v>
      </c>
    </row>
    <row r="130" spans="1:13">
      <c r="A130" s="254">
        <v>120</v>
      </c>
      <c r="B130" s="495" t="s">
        <v>92</v>
      </c>
      <c r="C130" s="492">
        <v>250.9</v>
      </c>
      <c r="D130" s="493">
        <v>252.4666666666667</v>
      </c>
      <c r="E130" s="493">
        <v>248.13333333333338</v>
      </c>
      <c r="F130" s="493">
        <v>245.36666666666667</v>
      </c>
      <c r="G130" s="493">
        <v>241.03333333333336</v>
      </c>
      <c r="H130" s="493">
        <v>255.23333333333341</v>
      </c>
      <c r="I130" s="493">
        <v>259.56666666666672</v>
      </c>
      <c r="J130" s="493">
        <v>262.33333333333343</v>
      </c>
      <c r="K130" s="492">
        <v>256.8</v>
      </c>
      <c r="L130" s="492">
        <v>249.7</v>
      </c>
      <c r="M130" s="492">
        <v>56.989800000000002</v>
      </c>
    </row>
    <row r="131" spans="1:13">
      <c r="A131" s="254">
        <v>121</v>
      </c>
      <c r="B131" s="495" t="s">
        <v>87</v>
      </c>
      <c r="C131" s="492">
        <v>541.25</v>
      </c>
      <c r="D131" s="493">
        <v>541.0333333333333</v>
      </c>
      <c r="E131" s="493">
        <v>536.36666666666656</v>
      </c>
      <c r="F131" s="493">
        <v>531.48333333333323</v>
      </c>
      <c r="G131" s="493">
        <v>526.81666666666649</v>
      </c>
      <c r="H131" s="493">
        <v>545.91666666666663</v>
      </c>
      <c r="I131" s="493">
        <v>550.58333333333337</v>
      </c>
      <c r="J131" s="493">
        <v>555.4666666666667</v>
      </c>
      <c r="K131" s="492">
        <v>545.70000000000005</v>
      </c>
      <c r="L131" s="492">
        <v>536.15</v>
      </c>
      <c r="M131" s="492">
        <v>26.14846</v>
      </c>
    </row>
    <row r="132" spans="1:13">
      <c r="A132" s="254">
        <v>122</v>
      </c>
      <c r="B132" s="495" t="s">
        <v>234</v>
      </c>
      <c r="C132" s="492">
        <v>1510.3</v>
      </c>
      <c r="D132" s="493">
        <v>1522.1499999999999</v>
      </c>
      <c r="E132" s="493">
        <v>1495.5999999999997</v>
      </c>
      <c r="F132" s="493">
        <v>1480.8999999999999</v>
      </c>
      <c r="G132" s="493">
        <v>1454.3499999999997</v>
      </c>
      <c r="H132" s="493">
        <v>1536.8499999999997</v>
      </c>
      <c r="I132" s="493">
        <v>1563.3999999999999</v>
      </c>
      <c r="J132" s="493">
        <v>1578.0999999999997</v>
      </c>
      <c r="K132" s="492">
        <v>1548.7</v>
      </c>
      <c r="L132" s="492">
        <v>1507.45</v>
      </c>
      <c r="M132" s="492">
        <v>0.88441999999999998</v>
      </c>
    </row>
    <row r="133" spans="1:13">
      <c r="A133" s="254">
        <v>123</v>
      </c>
      <c r="B133" s="495" t="s">
        <v>342</v>
      </c>
      <c r="C133" s="492">
        <v>1780.45</v>
      </c>
      <c r="D133" s="493">
        <v>1795.1499999999999</v>
      </c>
      <c r="E133" s="493">
        <v>1740.2999999999997</v>
      </c>
      <c r="F133" s="493">
        <v>1700.1499999999999</v>
      </c>
      <c r="G133" s="493">
        <v>1645.2999999999997</v>
      </c>
      <c r="H133" s="493">
        <v>1835.2999999999997</v>
      </c>
      <c r="I133" s="493">
        <v>1890.1499999999996</v>
      </c>
      <c r="J133" s="493">
        <v>1930.2999999999997</v>
      </c>
      <c r="K133" s="492">
        <v>1850</v>
      </c>
      <c r="L133" s="492">
        <v>1755</v>
      </c>
      <c r="M133" s="492">
        <v>33.882930000000002</v>
      </c>
    </row>
    <row r="134" spans="1:13">
      <c r="A134" s="254">
        <v>124</v>
      </c>
      <c r="B134" s="495" t="s">
        <v>343</v>
      </c>
      <c r="C134" s="492">
        <v>154.5</v>
      </c>
      <c r="D134" s="493">
        <v>155.46666666666667</v>
      </c>
      <c r="E134" s="493">
        <v>151.28333333333333</v>
      </c>
      <c r="F134" s="493">
        <v>148.06666666666666</v>
      </c>
      <c r="G134" s="493">
        <v>143.88333333333333</v>
      </c>
      <c r="H134" s="493">
        <v>158.68333333333334</v>
      </c>
      <c r="I134" s="493">
        <v>162.86666666666667</v>
      </c>
      <c r="J134" s="493">
        <v>166.08333333333334</v>
      </c>
      <c r="K134" s="492">
        <v>159.65</v>
      </c>
      <c r="L134" s="492">
        <v>152.25</v>
      </c>
      <c r="M134" s="492">
        <v>39.262900000000002</v>
      </c>
    </row>
    <row r="135" spans="1:13">
      <c r="A135" s="254">
        <v>125</v>
      </c>
      <c r="B135" s="495" t="s">
        <v>833</v>
      </c>
      <c r="C135" s="492">
        <v>185.2</v>
      </c>
      <c r="D135" s="493">
        <v>186.63333333333335</v>
      </c>
      <c r="E135" s="493">
        <v>181.3666666666667</v>
      </c>
      <c r="F135" s="493">
        <v>177.53333333333336</v>
      </c>
      <c r="G135" s="493">
        <v>172.26666666666671</v>
      </c>
      <c r="H135" s="493">
        <v>190.4666666666667</v>
      </c>
      <c r="I135" s="493">
        <v>195.73333333333335</v>
      </c>
      <c r="J135" s="493">
        <v>199.56666666666669</v>
      </c>
      <c r="K135" s="492">
        <v>191.9</v>
      </c>
      <c r="L135" s="492">
        <v>182.8</v>
      </c>
      <c r="M135" s="492">
        <v>14.906940000000001</v>
      </c>
    </row>
    <row r="136" spans="1:13">
      <c r="A136" s="254">
        <v>126</v>
      </c>
      <c r="B136" s="495" t="s">
        <v>740</v>
      </c>
      <c r="C136" s="492">
        <v>748.95</v>
      </c>
      <c r="D136" s="493">
        <v>754.98333333333323</v>
      </c>
      <c r="E136" s="493">
        <v>734.96666666666647</v>
      </c>
      <c r="F136" s="493">
        <v>720.98333333333323</v>
      </c>
      <c r="G136" s="493">
        <v>700.96666666666647</v>
      </c>
      <c r="H136" s="493">
        <v>768.96666666666647</v>
      </c>
      <c r="I136" s="493">
        <v>788.98333333333312</v>
      </c>
      <c r="J136" s="493">
        <v>802.96666666666647</v>
      </c>
      <c r="K136" s="492">
        <v>775</v>
      </c>
      <c r="L136" s="492">
        <v>741</v>
      </c>
      <c r="M136" s="492">
        <v>0.67650999999999994</v>
      </c>
    </row>
    <row r="137" spans="1:13">
      <c r="A137" s="254">
        <v>127</v>
      </c>
      <c r="B137" s="495" t="s">
        <v>345</v>
      </c>
      <c r="C137" s="492">
        <v>542.04999999999995</v>
      </c>
      <c r="D137" s="493">
        <v>554.6</v>
      </c>
      <c r="E137" s="493">
        <v>522.5</v>
      </c>
      <c r="F137" s="493">
        <v>502.94999999999993</v>
      </c>
      <c r="G137" s="493">
        <v>470.84999999999991</v>
      </c>
      <c r="H137" s="493">
        <v>574.15000000000009</v>
      </c>
      <c r="I137" s="493">
        <v>606.25000000000023</v>
      </c>
      <c r="J137" s="493">
        <v>625.80000000000018</v>
      </c>
      <c r="K137" s="492">
        <v>586.70000000000005</v>
      </c>
      <c r="L137" s="492">
        <v>535.04999999999995</v>
      </c>
      <c r="M137" s="492">
        <v>18.16601</v>
      </c>
    </row>
    <row r="138" spans="1:13">
      <c r="A138" s="254">
        <v>128</v>
      </c>
      <c r="B138" s="495" t="s">
        <v>89</v>
      </c>
      <c r="C138" s="492">
        <v>9.35</v>
      </c>
      <c r="D138" s="493">
        <v>9.5166666666666675</v>
      </c>
      <c r="E138" s="493">
        <v>9.1333333333333346</v>
      </c>
      <c r="F138" s="493">
        <v>8.9166666666666679</v>
      </c>
      <c r="G138" s="493">
        <v>8.533333333333335</v>
      </c>
      <c r="H138" s="493">
        <v>9.7333333333333343</v>
      </c>
      <c r="I138" s="493">
        <v>10.116666666666667</v>
      </c>
      <c r="J138" s="493">
        <v>10.333333333333334</v>
      </c>
      <c r="K138" s="492">
        <v>9.9</v>
      </c>
      <c r="L138" s="492">
        <v>9.3000000000000007</v>
      </c>
      <c r="M138" s="492">
        <v>86.474800000000002</v>
      </c>
    </row>
    <row r="139" spans="1:13">
      <c r="A139" s="254">
        <v>129</v>
      </c>
      <c r="B139" s="495" t="s">
        <v>346</v>
      </c>
      <c r="C139" s="492">
        <v>161.25</v>
      </c>
      <c r="D139" s="493">
        <v>162.9</v>
      </c>
      <c r="E139" s="493">
        <v>157.05000000000001</v>
      </c>
      <c r="F139" s="493">
        <v>152.85</v>
      </c>
      <c r="G139" s="493">
        <v>147</v>
      </c>
      <c r="H139" s="493">
        <v>167.10000000000002</v>
      </c>
      <c r="I139" s="493">
        <v>172.95</v>
      </c>
      <c r="J139" s="493">
        <v>177.15000000000003</v>
      </c>
      <c r="K139" s="492">
        <v>168.75</v>
      </c>
      <c r="L139" s="492">
        <v>158.69999999999999</v>
      </c>
      <c r="M139" s="492">
        <v>34.908909999999999</v>
      </c>
    </row>
    <row r="140" spans="1:13">
      <c r="A140" s="254">
        <v>130</v>
      </c>
      <c r="B140" s="495" t="s">
        <v>90</v>
      </c>
      <c r="C140" s="492">
        <v>3882.6</v>
      </c>
      <c r="D140" s="493">
        <v>3906.3833333333332</v>
      </c>
      <c r="E140" s="493">
        <v>3846.2166666666662</v>
      </c>
      <c r="F140" s="493">
        <v>3809.833333333333</v>
      </c>
      <c r="G140" s="493">
        <v>3749.6666666666661</v>
      </c>
      <c r="H140" s="493">
        <v>3942.7666666666664</v>
      </c>
      <c r="I140" s="493">
        <v>4002.9333333333334</v>
      </c>
      <c r="J140" s="493">
        <v>4039.3166666666666</v>
      </c>
      <c r="K140" s="492">
        <v>3966.55</v>
      </c>
      <c r="L140" s="492">
        <v>3870</v>
      </c>
      <c r="M140" s="492">
        <v>9.1173900000000003</v>
      </c>
    </row>
    <row r="141" spans="1:13">
      <c r="A141" s="254">
        <v>131</v>
      </c>
      <c r="B141" s="495" t="s">
        <v>347</v>
      </c>
      <c r="C141" s="492">
        <v>4172.8500000000004</v>
      </c>
      <c r="D141" s="493">
        <v>4153.2833333333338</v>
      </c>
      <c r="E141" s="493">
        <v>4099.5666666666675</v>
      </c>
      <c r="F141" s="493">
        <v>4026.2833333333338</v>
      </c>
      <c r="G141" s="493">
        <v>3972.5666666666675</v>
      </c>
      <c r="H141" s="493">
        <v>4226.5666666666675</v>
      </c>
      <c r="I141" s="493">
        <v>4280.2833333333328</v>
      </c>
      <c r="J141" s="493">
        <v>4353.5666666666675</v>
      </c>
      <c r="K141" s="492">
        <v>4207</v>
      </c>
      <c r="L141" s="492">
        <v>4080</v>
      </c>
      <c r="M141" s="492">
        <v>3.3418600000000001</v>
      </c>
    </row>
    <row r="142" spans="1:13">
      <c r="A142" s="254">
        <v>132</v>
      </c>
      <c r="B142" s="495" t="s">
        <v>348</v>
      </c>
      <c r="C142" s="492">
        <v>2859.6</v>
      </c>
      <c r="D142" s="493">
        <v>2851.1833333333329</v>
      </c>
      <c r="E142" s="493">
        <v>2808.4166666666661</v>
      </c>
      <c r="F142" s="493">
        <v>2757.2333333333331</v>
      </c>
      <c r="G142" s="493">
        <v>2714.4666666666662</v>
      </c>
      <c r="H142" s="493">
        <v>2902.3666666666659</v>
      </c>
      <c r="I142" s="493">
        <v>2945.1333333333332</v>
      </c>
      <c r="J142" s="493">
        <v>2996.3166666666657</v>
      </c>
      <c r="K142" s="492">
        <v>2893.95</v>
      </c>
      <c r="L142" s="492">
        <v>2800</v>
      </c>
      <c r="M142" s="492">
        <v>4.83575</v>
      </c>
    </row>
    <row r="143" spans="1:13">
      <c r="A143" s="254">
        <v>133</v>
      </c>
      <c r="B143" s="495" t="s">
        <v>93</v>
      </c>
      <c r="C143" s="492">
        <v>5044.45</v>
      </c>
      <c r="D143" s="493">
        <v>5060.45</v>
      </c>
      <c r="E143" s="493">
        <v>5014</v>
      </c>
      <c r="F143" s="493">
        <v>4983.55</v>
      </c>
      <c r="G143" s="493">
        <v>4937.1000000000004</v>
      </c>
      <c r="H143" s="493">
        <v>5090.8999999999996</v>
      </c>
      <c r="I143" s="493">
        <v>5137.3499999999985</v>
      </c>
      <c r="J143" s="493">
        <v>5167.7999999999993</v>
      </c>
      <c r="K143" s="492">
        <v>5106.8999999999996</v>
      </c>
      <c r="L143" s="492">
        <v>5030</v>
      </c>
      <c r="M143" s="492">
        <v>8.4395299999999995</v>
      </c>
    </row>
    <row r="144" spans="1:13">
      <c r="A144" s="254">
        <v>134</v>
      </c>
      <c r="B144" s="495" t="s">
        <v>349</v>
      </c>
      <c r="C144" s="492">
        <v>320</v>
      </c>
      <c r="D144" s="493">
        <v>321.40000000000003</v>
      </c>
      <c r="E144" s="493">
        <v>317.80000000000007</v>
      </c>
      <c r="F144" s="493">
        <v>315.60000000000002</v>
      </c>
      <c r="G144" s="493">
        <v>312.00000000000006</v>
      </c>
      <c r="H144" s="493">
        <v>323.60000000000008</v>
      </c>
      <c r="I144" s="493">
        <v>327.2000000000001</v>
      </c>
      <c r="J144" s="493">
        <v>329.40000000000009</v>
      </c>
      <c r="K144" s="492">
        <v>325</v>
      </c>
      <c r="L144" s="492">
        <v>319.2</v>
      </c>
      <c r="M144" s="492">
        <v>2.7746900000000001</v>
      </c>
    </row>
    <row r="145" spans="1:13">
      <c r="A145" s="254">
        <v>135</v>
      </c>
      <c r="B145" s="495" t="s">
        <v>350</v>
      </c>
      <c r="C145" s="492">
        <v>88.35</v>
      </c>
      <c r="D145" s="493">
        <v>88.899999999999991</v>
      </c>
      <c r="E145" s="493">
        <v>86.999999999999986</v>
      </c>
      <c r="F145" s="493">
        <v>85.649999999999991</v>
      </c>
      <c r="G145" s="493">
        <v>83.749999999999986</v>
      </c>
      <c r="H145" s="493">
        <v>90.249999999999986</v>
      </c>
      <c r="I145" s="493">
        <v>92.149999999999991</v>
      </c>
      <c r="J145" s="493">
        <v>93.499999999999986</v>
      </c>
      <c r="K145" s="492">
        <v>90.8</v>
      </c>
      <c r="L145" s="492">
        <v>87.55</v>
      </c>
      <c r="M145" s="492">
        <v>4.5586099999999998</v>
      </c>
    </row>
    <row r="146" spans="1:13">
      <c r="A146" s="254">
        <v>136</v>
      </c>
      <c r="B146" s="495" t="s">
        <v>834</v>
      </c>
      <c r="C146" s="492">
        <v>226.5</v>
      </c>
      <c r="D146" s="493">
        <v>226.5</v>
      </c>
      <c r="E146" s="493">
        <v>219.6</v>
      </c>
      <c r="F146" s="493">
        <v>212.7</v>
      </c>
      <c r="G146" s="493">
        <v>205.79999999999998</v>
      </c>
      <c r="H146" s="493">
        <v>233.4</v>
      </c>
      <c r="I146" s="493">
        <v>240.29999999999998</v>
      </c>
      <c r="J146" s="493">
        <v>247.20000000000002</v>
      </c>
      <c r="K146" s="492">
        <v>233.4</v>
      </c>
      <c r="L146" s="492">
        <v>219.6</v>
      </c>
      <c r="M146" s="492">
        <v>41.558929999999997</v>
      </c>
    </row>
    <row r="147" spans="1:13">
      <c r="A147" s="254">
        <v>137</v>
      </c>
      <c r="B147" s="495" t="s">
        <v>742</v>
      </c>
      <c r="C147" s="492">
        <v>1839.45</v>
      </c>
      <c r="D147" s="493">
        <v>1839.3500000000001</v>
      </c>
      <c r="E147" s="493">
        <v>1831.1000000000004</v>
      </c>
      <c r="F147" s="493">
        <v>1822.7500000000002</v>
      </c>
      <c r="G147" s="493">
        <v>1814.5000000000005</v>
      </c>
      <c r="H147" s="493">
        <v>1847.7000000000003</v>
      </c>
      <c r="I147" s="493">
        <v>1855.9499999999998</v>
      </c>
      <c r="J147" s="493">
        <v>1864.3000000000002</v>
      </c>
      <c r="K147" s="492">
        <v>1847.6</v>
      </c>
      <c r="L147" s="492">
        <v>1831</v>
      </c>
      <c r="M147" s="492">
        <v>2.196E-2</v>
      </c>
    </row>
    <row r="148" spans="1:13">
      <c r="A148" s="254">
        <v>138</v>
      </c>
      <c r="B148" s="495" t="s">
        <v>235</v>
      </c>
      <c r="C148" s="492">
        <v>60.75</v>
      </c>
      <c r="D148" s="493">
        <v>61.266666666666673</v>
      </c>
      <c r="E148" s="493">
        <v>59.533333333333346</v>
      </c>
      <c r="F148" s="493">
        <v>58.31666666666667</v>
      </c>
      <c r="G148" s="493">
        <v>56.583333333333343</v>
      </c>
      <c r="H148" s="493">
        <v>62.483333333333348</v>
      </c>
      <c r="I148" s="493">
        <v>64.216666666666683</v>
      </c>
      <c r="J148" s="493">
        <v>65.433333333333351</v>
      </c>
      <c r="K148" s="492">
        <v>63</v>
      </c>
      <c r="L148" s="492">
        <v>60.05</v>
      </c>
      <c r="M148" s="492">
        <v>40.393169999999998</v>
      </c>
    </row>
    <row r="149" spans="1:13">
      <c r="A149" s="254">
        <v>139</v>
      </c>
      <c r="B149" s="495" t="s">
        <v>94</v>
      </c>
      <c r="C149" s="492">
        <v>2521.1999999999998</v>
      </c>
      <c r="D149" s="493">
        <v>2490.4500000000003</v>
      </c>
      <c r="E149" s="493">
        <v>2440.9000000000005</v>
      </c>
      <c r="F149" s="493">
        <v>2360.6000000000004</v>
      </c>
      <c r="G149" s="493">
        <v>2311.0500000000006</v>
      </c>
      <c r="H149" s="493">
        <v>2570.7500000000005</v>
      </c>
      <c r="I149" s="493">
        <v>2620.3000000000006</v>
      </c>
      <c r="J149" s="493">
        <v>2700.6000000000004</v>
      </c>
      <c r="K149" s="492">
        <v>2540</v>
      </c>
      <c r="L149" s="492">
        <v>2410.15</v>
      </c>
      <c r="M149" s="492">
        <v>16.819749999999999</v>
      </c>
    </row>
    <row r="150" spans="1:13">
      <c r="A150" s="254">
        <v>140</v>
      </c>
      <c r="B150" s="495" t="s">
        <v>351</v>
      </c>
      <c r="C150" s="492">
        <v>220.5</v>
      </c>
      <c r="D150" s="493">
        <v>221.51666666666665</v>
      </c>
      <c r="E150" s="493">
        <v>215.0333333333333</v>
      </c>
      <c r="F150" s="493">
        <v>209.56666666666666</v>
      </c>
      <c r="G150" s="493">
        <v>203.08333333333331</v>
      </c>
      <c r="H150" s="493">
        <v>226.98333333333329</v>
      </c>
      <c r="I150" s="493">
        <v>233.46666666666664</v>
      </c>
      <c r="J150" s="493">
        <v>238.93333333333328</v>
      </c>
      <c r="K150" s="492">
        <v>228</v>
      </c>
      <c r="L150" s="492">
        <v>216.05</v>
      </c>
      <c r="M150" s="492">
        <v>1.9982800000000001</v>
      </c>
    </row>
    <row r="151" spans="1:13">
      <c r="A151" s="254">
        <v>141</v>
      </c>
      <c r="B151" s="495" t="s">
        <v>236</v>
      </c>
      <c r="C151" s="492">
        <v>499.3</v>
      </c>
      <c r="D151" s="493">
        <v>502.95</v>
      </c>
      <c r="E151" s="493">
        <v>492.35</v>
      </c>
      <c r="F151" s="493">
        <v>485.40000000000003</v>
      </c>
      <c r="G151" s="493">
        <v>474.80000000000007</v>
      </c>
      <c r="H151" s="493">
        <v>509.9</v>
      </c>
      <c r="I151" s="493">
        <v>520.5</v>
      </c>
      <c r="J151" s="493">
        <v>527.44999999999993</v>
      </c>
      <c r="K151" s="492">
        <v>513.54999999999995</v>
      </c>
      <c r="L151" s="492">
        <v>496</v>
      </c>
      <c r="M151" s="492">
        <v>2.3661400000000001</v>
      </c>
    </row>
    <row r="152" spans="1:13">
      <c r="A152" s="254">
        <v>142</v>
      </c>
      <c r="B152" s="495" t="s">
        <v>237</v>
      </c>
      <c r="C152" s="492">
        <v>1304.95</v>
      </c>
      <c r="D152" s="493">
        <v>1309.6666666666667</v>
      </c>
      <c r="E152" s="493">
        <v>1281.2833333333335</v>
      </c>
      <c r="F152" s="493">
        <v>1257.6166666666668</v>
      </c>
      <c r="G152" s="493">
        <v>1229.2333333333336</v>
      </c>
      <c r="H152" s="493">
        <v>1333.3333333333335</v>
      </c>
      <c r="I152" s="493">
        <v>1361.7166666666667</v>
      </c>
      <c r="J152" s="493">
        <v>1385.3833333333334</v>
      </c>
      <c r="K152" s="492">
        <v>1338.05</v>
      </c>
      <c r="L152" s="492">
        <v>1286</v>
      </c>
      <c r="M152" s="492">
        <v>2.4727899999999998</v>
      </c>
    </row>
    <row r="153" spans="1:13">
      <c r="A153" s="254">
        <v>143</v>
      </c>
      <c r="B153" s="495" t="s">
        <v>238</v>
      </c>
      <c r="C153" s="492">
        <v>73.599999999999994</v>
      </c>
      <c r="D153" s="493">
        <v>73.766666666666666</v>
      </c>
      <c r="E153" s="493">
        <v>73.033333333333331</v>
      </c>
      <c r="F153" s="493">
        <v>72.466666666666669</v>
      </c>
      <c r="G153" s="493">
        <v>71.733333333333334</v>
      </c>
      <c r="H153" s="493">
        <v>74.333333333333329</v>
      </c>
      <c r="I153" s="493">
        <v>75.066666666666649</v>
      </c>
      <c r="J153" s="493">
        <v>75.633333333333326</v>
      </c>
      <c r="K153" s="492">
        <v>74.5</v>
      </c>
      <c r="L153" s="492">
        <v>73.2</v>
      </c>
      <c r="M153" s="492">
        <v>13.178710000000001</v>
      </c>
    </row>
    <row r="154" spans="1:13">
      <c r="A154" s="254">
        <v>144</v>
      </c>
      <c r="B154" s="495" t="s">
        <v>95</v>
      </c>
      <c r="C154" s="492">
        <v>80.150000000000006</v>
      </c>
      <c r="D154" s="493">
        <v>80.183333333333337</v>
      </c>
      <c r="E154" s="493">
        <v>79.166666666666671</v>
      </c>
      <c r="F154" s="493">
        <v>78.183333333333337</v>
      </c>
      <c r="G154" s="493">
        <v>77.166666666666671</v>
      </c>
      <c r="H154" s="493">
        <v>81.166666666666671</v>
      </c>
      <c r="I154" s="493">
        <v>82.183333333333323</v>
      </c>
      <c r="J154" s="493">
        <v>83.166666666666671</v>
      </c>
      <c r="K154" s="492">
        <v>81.2</v>
      </c>
      <c r="L154" s="492">
        <v>79.2</v>
      </c>
      <c r="M154" s="492">
        <v>9.1350700000000007</v>
      </c>
    </row>
    <row r="155" spans="1:13">
      <c r="A155" s="254">
        <v>145</v>
      </c>
      <c r="B155" s="495" t="s">
        <v>352</v>
      </c>
      <c r="C155" s="492">
        <v>608.15</v>
      </c>
      <c r="D155" s="493">
        <v>607.08333333333337</v>
      </c>
      <c r="E155" s="493">
        <v>602.16666666666674</v>
      </c>
      <c r="F155" s="493">
        <v>596.18333333333339</v>
      </c>
      <c r="G155" s="493">
        <v>591.26666666666677</v>
      </c>
      <c r="H155" s="493">
        <v>613.06666666666672</v>
      </c>
      <c r="I155" s="493">
        <v>617.98333333333346</v>
      </c>
      <c r="J155" s="493">
        <v>623.9666666666667</v>
      </c>
      <c r="K155" s="492">
        <v>612</v>
      </c>
      <c r="L155" s="492">
        <v>601.1</v>
      </c>
      <c r="M155" s="492">
        <v>0.65854999999999997</v>
      </c>
    </row>
    <row r="156" spans="1:13">
      <c r="A156" s="254">
        <v>146</v>
      </c>
      <c r="B156" s="495" t="s">
        <v>96</v>
      </c>
      <c r="C156" s="492">
        <v>1146.5999999999999</v>
      </c>
      <c r="D156" s="493">
        <v>1150.55</v>
      </c>
      <c r="E156" s="493">
        <v>1129.0999999999999</v>
      </c>
      <c r="F156" s="493">
        <v>1111.5999999999999</v>
      </c>
      <c r="G156" s="493">
        <v>1090.1499999999999</v>
      </c>
      <c r="H156" s="493">
        <v>1168.05</v>
      </c>
      <c r="I156" s="493">
        <v>1189.5000000000002</v>
      </c>
      <c r="J156" s="493">
        <v>1207</v>
      </c>
      <c r="K156" s="492">
        <v>1172</v>
      </c>
      <c r="L156" s="492">
        <v>1133.05</v>
      </c>
      <c r="M156" s="492">
        <v>18.058440000000001</v>
      </c>
    </row>
    <row r="157" spans="1:13">
      <c r="A157" s="254">
        <v>147</v>
      </c>
      <c r="B157" s="495" t="s">
        <v>97</v>
      </c>
      <c r="C157" s="492">
        <v>176.8</v>
      </c>
      <c r="D157" s="493">
        <v>176.1</v>
      </c>
      <c r="E157" s="493">
        <v>174.25</v>
      </c>
      <c r="F157" s="493">
        <v>171.70000000000002</v>
      </c>
      <c r="G157" s="493">
        <v>169.85000000000002</v>
      </c>
      <c r="H157" s="493">
        <v>178.64999999999998</v>
      </c>
      <c r="I157" s="493">
        <v>180.49999999999994</v>
      </c>
      <c r="J157" s="493">
        <v>183.04999999999995</v>
      </c>
      <c r="K157" s="492">
        <v>177.95</v>
      </c>
      <c r="L157" s="492">
        <v>173.55</v>
      </c>
      <c r="M157" s="492">
        <v>38.612009999999998</v>
      </c>
    </row>
    <row r="158" spans="1:13">
      <c r="A158" s="254">
        <v>148</v>
      </c>
      <c r="B158" s="495" t="s">
        <v>354</v>
      </c>
      <c r="C158" s="492">
        <v>308.60000000000002</v>
      </c>
      <c r="D158" s="493">
        <v>309.36666666666667</v>
      </c>
      <c r="E158" s="493">
        <v>306.73333333333335</v>
      </c>
      <c r="F158" s="493">
        <v>304.86666666666667</v>
      </c>
      <c r="G158" s="493">
        <v>302.23333333333335</v>
      </c>
      <c r="H158" s="493">
        <v>311.23333333333335</v>
      </c>
      <c r="I158" s="493">
        <v>313.86666666666667</v>
      </c>
      <c r="J158" s="493">
        <v>315.73333333333335</v>
      </c>
      <c r="K158" s="492">
        <v>312</v>
      </c>
      <c r="L158" s="492">
        <v>307.5</v>
      </c>
      <c r="M158" s="492">
        <v>1.2506699999999999</v>
      </c>
    </row>
    <row r="159" spans="1:13">
      <c r="A159" s="254">
        <v>149</v>
      </c>
      <c r="B159" s="495" t="s">
        <v>98</v>
      </c>
      <c r="C159" s="492">
        <v>77.849999999999994</v>
      </c>
      <c r="D159" s="493">
        <v>77.016666666666666</v>
      </c>
      <c r="E159" s="493">
        <v>75.933333333333337</v>
      </c>
      <c r="F159" s="493">
        <v>74.016666666666666</v>
      </c>
      <c r="G159" s="493">
        <v>72.933333333333337</v>
      </c>
      <c r="H159" s="493">
        <v>78.933333333333337</v>
      </c>
      <c r="I159" s="493">
        <v>80.01666666666668</v>
      </c>
      <c r="J159" s="493">
        <v>81.933333333333337</v>
      </c>
      <c r="K159" s="492">
        <v>78.099999999999994</v>
      </c>
      <c r="L159" s="492">
        <v>75.099999999999994</v>
      </c>
      <c r="M159" s="492">
        <v>251.11812</v>
      </c>
    </row>
    <row r="160" spans="1:13">
      <c r="A160" s="254">
        <v>150</v>
      </c>
      <c r="B160" s="495" t="s">
        <v>355</v>
      </c>
      <c r="C160" s="492">
        <v>2791.2</v>
      </c>
      <c r="D160" s="493">
        <v>2745.4</v>
      </c>
      <c r="E160" s="493">
        <v>2600.8000000000002</v>
      </c>
      <c r="F160" s="493">
        <v>2410.4</v>
      </c>
      <c r="G160" s="493">
        <v>2265.8000000000002</v>
      </c>
      <c r="H160" s="493">
        <v>2935.8</v>
      </c>
      <c r="I160" s="493">
        <v>3080.3999999999996</v>
      </c>
      <c r="J160" s="493">
        <v>3270.8</v>
      </c>
      <c r="K160" s="492">
        <v>2890</v>
      </c>
      <c r="L160" s="492">
        <v>2555</v>
      </c>
      <c r="M160" s="492">
        <v>4.7841800000000001</v>
      </c>
    </row>
    <row r="161" spans="1:13">
      <c r="A161" s="254">
        <v>151</v>
      </c>
      <c r="B161" s="495" t="s">
        <v>356</v>
      </c>
      <c r="C161" s="492">
        <v>361.85</v>
      </c>
      <c r="D161" s="493">
        <v>363</v>
      </c>
      <c r="E161" s="493">
        <v>358.65</v>
      </c>
      <c r="F161" s="493">
        <v>355.45</v>
      </c>
      <c r="G161" s="493">
        <v>351.09999999999997</v>
      </c>
      <c r="H161" s="493">
        <v>366.2</v>
      </c>
      <c r="I161" s="493">
        <v>370.55</v>
      </c>
      <c r="J161" s="493">
        <v>373.75</v>
      </c>
      <c r="K161" s="492">
        <v>367.35</v>
      </c>
      <c r="L161" s="492">
        <v>359.8</v>
      </c>
      <c r="M161" s="492">
        <v>0.87170999999999998</v>
      </c>
    </row>
    <row r="162" spans="1:13">
      <c r="A162" s="254">
        <v>152</v>
      </c>
      <c r="B162" s="495" t="s">
        <v>357</v>
      </c>
      <c r="C162" s="492">
        <v>150.55000000000001</v>
      </c>
      <c r="D162" s="493">
        <v>151.4</v>
      </c>
      <c r="E162" s="493">
        <v>148.55000000000001</v>
      </c>
      <c r="F162" s="493">
        <v>146.55000000000001</v>
      </c>
      <c r="G162" s="493">
        <v>143.70000000000002</v>
      </c>
      <c r="H162" s="493">
        <v>153.4</v>
      </c>
      <c r="I162" s="493">
        <v>156.24999999999997</v>
      </c>
      <c r="J162" s="493">
        <v>158.25</v>
      </c>
      <c r="K162" s="492">
        <v>154.25</v>
      </c>
      <c r="L162" s="492">
        <v>149.4</v>
      </c>
      <c r="M162" s="492">
        <v>11.47499</v>
      </c>
    </row>
    <row r="163" spans="1:13">
      <c r="A163" s="254">
        <v>153</v>
      </c>
      <c r="B163" s="495" t="s">
        <v>358</v>
      </c>
      <c r="C163" s="492">
        <v>113</v>
      </c>
      <c r="D163" s="493">
        <v>113.75</v>
      </c>
      <c r="E163" s="493">
        <v>111.85</v>
      </c>
      <c r="F163" s="493">
        <v>110.69999999999999</v>
      </c>
      <c r="G163" s="493">
        <v>108.79999999999998</v>
      </c>
      <c r="H163" s="493">
        <v>114.9</v>
      </c>
      <c r="I163" s="493">
        <v>116.80000000000001</v>
      </c>
      <c r="J163" s="493">
        <v>117.95000000000002</v>
      </c>
      <c r="K163" s="492">
        <v>115.65</v>
      </c>
      <c r="L163" s="492">
        <v>112.6</v>
      </c>
      <c r="M163" s="492">
        <v>16.634630000000001</v>
      </c>
    </row>
    <row r="164" spans="1:13">
      <c r="A164" s="254">
        <v>154</v>
      </c>
      <c r="B164" s="495" t="s">
        <v>359</v>
      </c>
      <c r="C164" s="492">
        <v>211.7</v>
      </c>
      <c r="D164" s="493">
        <v>212.56666666666669</v>
      </c>
      <c r="E164" s="493">
        <v>209.13333333333338</v>
      </c>
      <c r="F164" s="493">
        <v>206.56666666666669</v>
      </c>
      <c r="G164" s="493">
        <v>203.13333333333338</v>
      </c>
      <c r="H164" s="493">
        <v>215.13333333333338</v>
      </c>
      <c r="I164" s="493">
        <v>218.56666666666672</v>
      </c>
      <c r="J164" s="493">
        <v>221.13333333333338</v>
      </c>
      <c r="K164" s="492">
        <v>216</v>
      </c>
      <c r="L164" s="492">
        <v>210</v>
      </c>
      <c r="M164" s="492">
        <v>37.810160000000003</v>
      </c>
    </row>
    <row r="165" spans="1:13">
      <c r="A165" s="254">
        <v>155</v>
      </c>
      <c r="B165" s="495" t="s">
        <v>239</v>
      </c>
      <c r="C165" s="492">
        <v>7</v>
      </c>
      <c r="D165" s="493">
        <v>7.1000000000000005</v>
      </c>
      <c r="E165" s="493">
        <v>6.7000000000000011</v>
      </c>
      <c r="F165" s="493">
        <v>6.4</v>
      </c>
      <c r="G165" s="493">
        <v>6.0000000000000009</v>
      </c>
      <c r="H165" s="493">
        <v>7.4000000000000012</v>
      </c>
      <c r="I165" s="493">
        <v>7.8000000000000016</v>
      </c>
      <c r="J165" s="493">
        <v>8.1000000000000014</v>
      </c>
      <c r="K165" s="492">
        <v>7.5</v>
      </c>
      <c r="L165" s="492">
        <v>6.8</v>
      </c>
      <c r="M165" s="492">
        <v>130.60387</v>
      </c>
    </row>
    <row r="166" spans="1:13">
      <c r="A166" s="254">
        <v>156</v>
      </c>
      <c r="B166" s="495" t="s">
        <v>240</v>
      </c>
      <c r="C166" s="492">
        <v>52.05</v>
      </c>
      <c r="D166" s="493">
        <v>53.449999999999996</v>
      </c>
      <c r="E166" s="493">
        <v>50.199999999999989</v>
      </c>
      <c r="F166" s="493">
        <v>48.349999999999994</v>
      </c>
      <c r="G166" s="493">
        <v>45.099999999999987</v>
      </c>
      <c r="H166" s="493">
        <v>55.29999999999999</v>
      </c>
      <c r="I166" s="493">
        <v>58.550000000000004</v>
      </c>
      <c r="J166" s="493">
        <v>60.399999999999991</v>
      </c>
      <c r="K166" s="492">
        <v>56.7</v>
      </c>
      <c r="L166" s="492">
        <v>51.6</v>
      </c>
      <c r="M166" s="492">
        <v>71.227739999999997</v>
      </c>
    </row>
    <row r="167" spans="1:13">
      <c r="A167" s="254">
        <v>157</v>
      </c>
      <c r="B167" s="495" t="s">
        <v>99</v>
      </c>
      <c r="C167" s="492">
        <v>133.35</v>
      </c>
      <c r="D167" s="493">
        <v>133.11666666666667</v>
      </c>
      <c r="E167" s="493">
        <v>132.23333333333335</v>
      </c>
      <c r="F167" s="493">
        <v>131.11666666666667</v>
      </c>
      <c r="G167" s="493">
        <v>130.23333333333335</v>
      </c>
      <c r="H167" s="493">
        <v>134.23333333333335</v>
      </c>
      <c r="I167" s="493">
        <v>135.11666666666667</v>
      </c>
      <c r="J167" s="493">
        <v>136.23333333333335</v>
      </c>
      <c r="K167" s="492">
        <v>134</v>
      </c>
      <c r="L167" s="492">
        <v>132</v>
      </c>
      <c r="M167" s="492">
        <v>68.833209999999994</v>
      </c>
    </row>
    <row r="168" spans="1:13">
      <c r="A168" s="254">
        <v>158</v>
      </c>
      <c r="B168" s="495" t="s">
        <v>360</v>
      </c>
      <c r="C168" s="492">
        <v>263.3</v>
      </c>
      <c r="D168" s="493">
        <v>265.01666666666665</v>
      </c>
      <c r="E168" s="493">
        <v>255.98333333333329</v>
      </c>
      <c r="F168" s="493">
        <v>248.66666666666663</v>
      </c>
      <c r="G168" s="493">
        <v>239.63333333333327</v>
      </c>
      <c r="H168" s="493">
        <v>272.33333333333331</v>
      </c>
      <c r="I168" s="493">
        <v>281.36666666666662</v>
      </c>
      <c r="J168" s="493">
        <v>288.68333333333334</v>
      </c>
      <c r="K168" s="492">
        <v>274.05</v>
      </c>
      <c r="L168" s="492">
        <v>257.7</v>
      </c>
      <c r="M168" s="492">
        <v>1.9947699999999999</v>
      </c>
    </row>
    <row r="169" spans="1:13">
      <c r="A169" s="254">
        <v>159</v>
      </c>
      <c r="B169" s="495" t="s">
        <v>361</v>
      </c>
      <c r="C169" s="492">
        <v>236</v>
      </c>
      <c r="D169" s="493">
        <v>237.75</v>
      </c>
      <c r="E169" s="493">
        <v>226.25</v>
      </c>
      <c r="F169" s="493">
        <v>216.5</v>
      </c>
      <c r="G169" s="493">
        <v>205</v>
      </c>
      <c r="H169" s="493">
        <v>247.5</v>
      </c>
      <c r="I169" s="493">
        <v>259</v>
      </c>
      <c r="J169" s="493">
        <v>268.75</v>
      </c>
      <c r="K169" s="492">
        <v>249.25</v>
      </c>
      <c r="L169" s="492">
        <v>228</v>
      </c>
      <c r="M169" s="492">
        <v>4.5163500000000001</v>
      </c>
    </row>
    <row r="170" spans="1:13">
      <c r="A170" s="254">
        <v>160</v>
      </c>
      <c r="B170" s="495" t="s">
        <v>744</v>
      </c>
      <c r="C170" s="492">
        <v>4261.1499999999996</v>
      </c>
      <c r="D170" s="493">
        <v>4278.25</v>
      </c>
      <c r="E170" s="493">
        <v>4175</v>
      </c>
      <c r="F170" s="493">
        <v>4088.8500000000004</v>
      </c>
      <c r="G170" s="493">
        <v>3985.6000000000004</v>
      </c>
      <c r="H170" s="493">
        <v>4364.3999999999996</v>
      </c>
      <c r="I170" s="493">
        <v>4467.6499999999996</v>
      </c>
      <c r="J170" s="493">
        <v>4553.7999999999993</v>
      </c>
      <c r="K170" s="492">
        <v>4381.5</v>
      </c>
      <c r="L170" s="492">
        <v>4192.1000000000004</v>
      </c>
      <c r="M170" s="492">
        <v>0.87856999999999996</v>
      </c>
    </row>
    <row r="171" spans="1:13">
      <c r="A171" s="254">
        <v>161</v>
      </c>
      <c r="B171" s="495" t="s">
        <v>102</v>
      </c>
      <c r="C171" s="492">
        <v>23.15</v>
      </c>
      <c r="D171" s="493">
        <v>23.283333333333331</v>
      </c>
      <c r="E171" s="493">
        <v>22.816666666666663</v>
      </c>
      <c r="F171" s="493">
        <v>22.483333333333331</v>
      </c>
      <c r="G171" s="493">
        <v>22.016666666666662</v>
      </c>
      <c r="H171" s="493">
        <v>23.616666666666664</v>
      </c>
      <c r="I171" s="493">
        <v>24.083333333333332</v>
      </c>
      <c r="J171" s="493">
        <v>24.416666666666664</v>
      </c>
      <c r="K171" s="492">
        <v>23.75</v>
      </c>
      <c r="L171" s="492">
        <v>22.95</v>
      </c>
      <c r="M171" s="492">
        <v>149.79814999999999</v>
      </c>
    </row>
    <row r="172" spans="1:13">
      <c r="A172" s="254">
        <v>162</v>
      </c>
      <c r="B172" s="495" t="s">
        <v>362</v>
      </c>
      <c r="C172" s="492">
        <v>2822.05</v>
      </c>
      <c r="D172" s="493">
        <v>2792.1999999999994</v>
      </c>
      <c r="E172" s="493">
        <v>2697.0499999999988</v>
      </c>
      <c r="F172" s="493">
        <v>2572.0499999999993</v>
      </c>
      <c r="G172" s="493">
        <v>2476.8999999999987</v>
      </c>
      <c r="H172" s="493">
        <v>2917.1999999999989</v>
      </c>
      <c r="I172" s="493">
        <v>3012.3499999999995</v>
      </c>
      <c r="J172" s="493">
        <v>3137.349999999999</v>
      </c>
      <c r="K172" s="492">
        <v>2887.35</v>
      </c>
      <c r="L172" s="492">
        <v>2667.2</v>
      </c>
      <c r="M172" s="492">
        <v>1.4770799999999999</v>
      </c>
    </row>
    <row r="173" spans="1:13">
      <c r="A173" s="254">
        <v>163</v>
      </c>
      <c r="B173" s="495" t="s">
        <v>745</v>
      </c>
      <c r="C173" s="492">
        <v>179.55</v>
      </c>
      <c r="D173" s="493">
        <v>179.21666666666667</v>
      </c>
      <c r="E173" s="493">
        <v>178.43333333333334</v>
      </c>
      <c r="F173" s="493">
        <v>177.31666666666666</v>
      </c>
      <c r="G173" s="493">
        <v>176.53333333333333</v>
      </c>
      <c r="H173" s="493">
        <v>180.33333333333334</v>
      </c>
      <c r="I173" s="493">
        <v>181.1166666666667</v>
      </c>
      <c r="J173" s="493">
        <v>182.23333333333335</v>
      </c>
      <c r="K173" s="492">
        <v>180</v>
      </c>
      <c r="L173" s="492">
        <v>178.1</v>
      </c>
      <c r="M173" s="492">
        <v>0.50399000000000005</v>
      </c>
    </row>
    <row r="174" spans="1:13">
      <c r="A174" s="254">
        <v>164</v>
      </c>
      <c r="B174" s="495" t="s">
        <v>363</v>
      </c>
      <c r="C174" s="492">
        <v>2593.9499999999998</v>
      </c>
      <c r="D174" s="493">
        <v>2588.25</v>
      </c>
      <c r="E174" s="493">
        <v>2554.5500000000002</v>
      </c>
      <c r="F174" s="493">
        <v>2515.15</v>
      </c>
      <c r="G174" s="493">
        <v>2481.4500000000003</v>
      </c>
      <c r="H174" s="493">
        <v>2627.65</v>
      </c>
      <c r="I174" s="493">
        <v>2661.35</v>
      </c>
      <c r="J174" s="493">
        <v>2700.75</v>
      </c>
      <c r="K174" s="492">
        <v>2621.95</v>
      </c>
      <c r="L174" s="492">
        <v>2548.85</v>
      </c>
      <c r="M174" s="492">
        <v>0.47231000000000001</v>
      </c>
    </row>
    <row r="175" spans="1:13">
      <c r="A175" s="254">
        <v>165</v>
      </c>
      <c r="B175" s="495" t="s">
        <v>241</v>
      </c>
      <c r="C175" s="492">
        <v>205.85</v>
      </c>
      <c r="D175" s="493">
        <v>207.23333333333335</v>
      </c>
      <c r="E175" s="493">
        <v>203.7166666666667</v>
      </c>
      <c r="F175" s="493">
        <v>201.58333333333334</v>
      </c>
      <c r="G175" s="493">
        <v>198.06666666666669</v>
      </c>
      <c r="H175" s="493">
        <v>209.3666666666667</v>
      </c>
      <c r="I175" s="493">
        <v>212.88333333333335</v>
      </c>
      <c r="J175" s="493">
        <v>215.01666666666671</v>
      </c>
      <c r="K175" s="492">
        <v>210.75</v>
      </c>
      <c r="L175" s="492">
        <v>205.1</v>
      </c>
      <c r="M175" s="492">
        <v>4.0916199999999998</v>
      </c>
    </row>
    <row r="176" spans="1:13">
      <c r="A176" s="254">
        <v>166</v>
      </c>
      <c r="B176" s="495" t="s">
        <v>364</v>
      </c>
      <c r="C176" s="492">
        <v>5495.25</v>
      </c>
      <c r="D176" s="493">
        <v>5481.7833333333328</v>
      </c>
      <c r="E176" s="493">
        <v>5443.6666666666661</v>
      </c>
      <c r="F176" s="493">
        <v>5392.083333333333</v>
      </c>
      <c r="G176" s="493">
        <v>5353.9666666666662</v>
      </c>
      <c r="H176" s="493">
        <v>5533.3666666666659</v>
      </c>
      <c r="I176" s="493">
        <v>5571.4833333333327</v>
      </c>
      <c r="J176" s="493">
        <v>5623.0666666666657</v>
      </c>
      <c r="K176" s="492">
        <v>5519.9</v>
      </c>
      <c r="L176" s="492">
        <v>5430.2</v>
      </c>
      <c r="M176" s="492">
        <v>4.3049999999999998E-2</v>
      </c>
    </row>
    <row r="177" spans="1:13">
      <c r="A177" s="254">
        <v>167</v>
      </c>
      <c r="B177" s="495" t="s">
        <v>365</v>
      </c>
      <c r="C177" s="492">
        <v>1458.4</v>
      </c>
      <c r="D177" s="493">
        <v>1458.0333333333335</v>
      </c>
      <c r="E177" s="493">
        <v>1446.366666666667</v>
      </c>
      <c r="F177" s="493">
        <v>1434.3333333333335</v>
      </c>
      <c r="G177" s="493">
        <v>1422.666666666667</v>
      </c>
      <c r="H177" s="493">
        <v>1470.0666666666671</v>
      </c>
      <c r="I177" s="493">
        <v>1481.7333333333336</v>
      </c>
      <c r="J177" s="493">
        <v>1493.7666666666671</v>
      </c>
      <c r="K177" s="492">
        <v>1469.7</v>
      </c>
      <c r="L177" s="492">
        <v>1446</v>
      </c>
      <c r="M177" s="492">
        <v>0.23694999999999999</v>
      </c>
    </row>
    <row r="178" spans="1:13">
      <c r="A178" s="254">
        <v>168</v>
      </c>
      <c r="B178" s="495" t="s">
        <v>100</v>
      </c>
      <c r="C178" s="492">
        <v>563.6</v>
      </c>
      <c r="D178" s="493">
        <v>566.56666666666672</v>
      </c>
      <c r="E178" s="493">
        <v>557.18333333333339</v>
      </c>
      <c r="F178" s="493">
        <v>550.76666666666665</v>
      </c>
      <c r="G178" s="493">
        <v>541.38333333333333</v>
      </c>
      <c r="H178" s="493">
        <v>572.98333333333346</v>
      </c>
      <c r="I178" s="493">
        <v>582.3666666666669</v>
      </c>
      <c r="J178" s="493">
        <v>588.78333333333353</v>
      </c>
      <c r="K178" s="492">
        <v>575.95000000000005</v>
      </c>
      <c r="L178" s="492">
        <v>560.15</v>
      </c>
      <c r="M178" s="492">
        <v>36.046190000000003</v>
      </c>
    </row>
    <row r="179" spans="1:13">
      <c r="A179" s="254">
        <v>169</v>
      </c>
      <c r="B179" s="495" t="s">
        <v>366</v>
      </c>
      <c r="C179" s="492">
        <v>864.05</v>
      </c>
      <c r="D179" s="493">
        <v>867.5</v>
      </c>
      <c r="E179" s="493">
        <v>858.75</v>
      </c>
      <c r="F179" s="493">
        <v>853.45</v>
      </c>
      <c r="G179" s="493">
        <v>844.7</v>
      </c>
      <c r="H179" s="493">
        <v>872.8</v>
      </c>
      <c r="I179" s="493">
        <v>881.55</v>
      </c>
      <c r="J179" s="493">
        <v>886.84999999999991</v>
      </c>
      <c r="K179" s="492">
        <v>876.25</v>
      </c>
      <c r="L179" s="492">
        <v>862.2</v>
      </c>
      <c r="M179" s="492">
        <v>0.20952999999999999</v>
      </c>
    </row>
    <row r="180" spans="1:13">
      <c r="A180" s="254">
        <v>170</v>
      </c>
      <c r="B180" s="495" t="s">
        <v>242</v>
      </c>
      <c r="C180" s="492">
        <v>499.85</v>
      </c>
      <c r="D180" s="493">
        <v>502.58333333333331</v>
      </c>
      <c r="E180" s="493">
        <v>495.26666666666665</v>
      </c>
      <c r="F180" s="493">
        <v>490.68333333333334</v>
      </c>
      <c r="G180" s="493">
        <v>483.36666666666667</v>
      </c>
      <c r="H180" s="493">
        <v>507.16666666666663</v>
      </c>
      <c r="I180" s="493">
        <v>514.48333333333335</v>
      </c>
      <c r="J180" s="493">
        <v>519.06666666666661</v>
      </c>
      <c r="K180" s="492">
        <v>509.9</v>
      </c>
      <c r="L180" s="492">
        <v>498</v>
      </c>
      <c r="M180" s="492">
        <v>0.64041999999999999</v>
      </c>
    </row>
    <row r="181" spans="1:13">
      <c r="A181" s="254">
        <v>171</v>
      </c>
      <c r="B181" s="495" t="s">
        <v>103</v>
      </c>
      <c r="C181" s="492">
        <v>711.8</v>
      </c>
      <c r="D181" s="493">
        <v>708.7833333333333</v>
      </c>
      <c r="E181" s="493">
        <v>703.61666666666656</v>
      </c>
      <c r="F181" s="493">
        <v>695.43333333333328</v>
      </c>
      <c r="G181" s="493">
        <v>690.26666666666654</v>
      </c>
      <c r="H181" s="493">
        <v>716.96666666666658</v>
      </c>
      <c r="I181" s="493">
        <v>722.13333333333333</v>
      </c>
      <c r="J181" s="493">
        <v>730.31666666666661</v>
      </c>
      <c r="K181" s="492">
        <v>713.95</v>
      </c>
      <c r="L181" s="492">
        <v>700.6</v>
      </c>
      <c r="M181" s="492">
        <v>6.0630600000000001</v>
      </c>
    </row>
    <row r="182" spans="1:13">
      <c r="A182" s="254">
        <v>172</v>
      </c>
      <c r="B182" s="495" t="s">
        <v>243</v>
      </c>
      <c r="C182" s="492">
        <v>514.29999999999995</v>
      </c>
      <c r="D182" s="493">
        <v>515.26666666666665</v>
      </c>
      <c r="E182" s="493">
        <v>511.0333333333333</v>
      </c>
      <c r="F182" s="493">
        <v>507.76666666666665</v>
      </c>
      <c r="G182" s="493">
        <v>503.5333333333333</v>
      </c>
      <c r="H182" s="493">
        <v>518.5333333333333</v>
      </c>
      <c r="I182" s="493">
        <v>522.76666666666665</v>
      </c>
      <c r="J182" s="493">
        <v>526.0333333333333</v>
      </c>
      <c r="K182" s="492">
        <v>519.5</v>
      </c>
      <c r="L182" s="492">
        <v>512</v>
      </c>
      <c r="M182" s="492">
        <v>0.46740999999999999</v>
      </c>
    </row>
    <row r="183" spans="1:13">
      <c r="A183" s="254">
        <v>173</v>
      </c>
      <c r="B183" s="495" t="s">
        <v>244</v>
      </c>
      <c r="C183" s="492">
        <v>1355.7</v>
      </c>
      <c r="D183" s="493">
        <v>1364.8666666666668</v>
      </c>
      <c r="E183" s="493">
        <v>1338.2833333333335</v>
      </c>
      <c r="F183" s="493">
        <v>1320.8666666666668</v>
      </c>
      <c r="G183" s="493">
        <v>1294.2833333333335</v>
      </c>
      <c r="H183" s="493">
        <v>1382.2833333333335</v>
      </c>
      <c r="I183" s="493">
        <v>1408.8666666666666</v>
      </c>
      <c r="J183" s="493">
        <v>1426.2833333333335</v>
      </c>
      <c r="K183" s="492">
        <v>1391.45</v>
      </c>
      <c r="L183" s="492">
        <v>1347.45</v>
      </c>
      <c r="M183" s="492">
        <v>6.2229099999999997</v>
      </c>
    </row>
    <row r="184" spans="1:13">
      <c r="A184" s="254">
        <v>174</v>
      </c>
      <c r="B184" s="495" t="s">
        <v>367</v>
      </c>
      <c r="C184" s="492">
        <v>331.35</v>
      </c>
      <c r="D184" s="493">
        <v>333.48333333333335</v>
      </c>
      <c r="E184" s="493">
        <v>324.36666666666667</v>
      </c>
      <c r="F184" s="493">
        <v>317.38333333333333</v>
      </c>
      <c r="G184" s="493">
        <v>308.26666666666665</v>
      </c>
      <c r="H184" s="493">
        <v>340.4666666666667</v>
      </c>
      <c r="I184" s="493">
        <v>349.58333333333337</v>
      </c>
      <c r="J184" s="493">
        <v>356.56666666666672</v>
      </c>
      <c r="K184" s="492">
        <v>342.6</v>
      </c>
      <c r="L184" s="492">
        <v>326.5</v>
      </c>
      <c r="M184" s="492">
        <v>48.63899</v>
      </c>
    </row>
    <row r="185" spans="1:13">
      <c r="A185" s="254">
        <v>175</v>
      </c>
      <c r="B185" s="495" t="s">
        <v>245</v>
      </c>
      <c r="C185" s="492">
        <v>705.1</v>
      </c>
      <c r="D185" s="493">
        <v>710.0333333333333</v>
      </c>
      <c r="E185" s="493">
        <v>691.21666666666658</v>
      </c>
      <c r="F185" s="493">
        <v>677.33333333333326</v>
      </c>
      <c r="G185" s="493">
        <v>658.51666666666654</v>
      </c>
      <c r="H185" s="493">
        <v>723.91666666666663</v>
      </c>
      <c r="I185" s="493">
        <v>742.73333333333323</v>
      </c>
      <c r="J185" s="493">
        <v>756.61666666666667</v>
      </c>
      <c r="K185" s="492">
        <v>728.85</v>
      </c>
      <c r="L185" s="492">
        <v>696.15</v>
      </c>
      <c r="M185" s="492">
        <v>25.178979999999999</v>
      </c>
    </row>
    <row r="186" spans="1:13">
      <c r="A186" s="254">
        <v>176</v>
      </c>
      <c r="B186" s="495" t="s">
        <v>104</v>
      </c>
      <c r="C186" s="492">
        <v>1341.15</v>
      </c>
      <c r="D186" s="493">
        <v>1337.1000000000001</v>
      </c>
      <c r="E186" s="493">
        <v>1325.2000000000003</v>
      </c>
      <c r="F186" s="493">
        <v>1309.2500000000002</v>
      </c>
      <c r="G186" s="493">
        <v>1297.3500000000004</v>
      </c>
      <c r="H186" s="493">
        <v>1353.0500000000002</v>
      </c>
      <c r="I186" s="493">
        <v>1364.9500000000003</v>
      </c>
      <c r="J186" s="493">
        <v>1380.9</v>
      </c>
      <c r="K186" s="492">
        <v>1349</v>
      </c>
      <c r="L186" s="492">
        <v>1321.15</v>
      </c>
      <c r="M186" s="492">
        <v>12.83746</v>
      </c>
    </row>
    <row r="187" spans="1:13">
      <c r="A187" s="254">
        <v>177</v>
      </c>
      <c r="B187" s="495" t="s">
        <v>368</v>
      </c>
      <c r="C187" s="492">
        <v>304.64999999999998</v>
      </c>
      <c r="D187" s="493">
        <v>307.55</v>
      </c>
      <c r="E187" s="493">
        <v>299.60000000000002</v>
      </c>
      <c r="F187" s="493">
        <v>294.55</v>
      </c>
      <c r="G187" s="493">
        <v>286.60000000000002</v>
      </c>
      <c r="H187" s="493">
        <v>312.60000000000002</v>
      </c>
      <c r="I187" s="493">
        <v>320.54999999999995</v>
      </c>
      <c r="J187" s="493">
        <v>325.60000000000002</v>
      </c>
      <c r="K187" s="492">
        <v>315.5</v>
      </c>
      <c r="L187" s="492">
        <v>302.5</v>
      </c>
      <c r="M187" s="492">
        <v>2.58663</v>
      </c>
    </row>
    <row r="188" spans="1:13">
      <c r="A188" s="254">
        <v>178</v>
      </c>
      <c r="B188" s="495" t="s">
        <v>369</v>
      </c>
      <c r="C188" s="492">
        <v>135.1</v>
      </c>
      <c r="D188" s="493">
        <v>134.93333333333331</v>
      </c>
      <c r="E188" s="493">
        <v>130.06666666666661</v>
      </c>
      <c r="F188" s="493">
        <v>125.0333333333333</v>
      </c>
      <c r="G188" s="493">
        <v>120.1666666666666</v>
      </c>
      <c r="H188" s="493">
        <v>139.96666666666661</v>
      </c>
      <c r="I188" s="493">
        <v>144.83333333333334</v>
      </c>
      <c r="J188" s="493">
        <v>149.86666666666662</v>
      </c>
      <c r="K188" s="492">
        <v>139.80000000000001</v>
      </c>
      <c r="L188" s="492">
        <v>129.9</v>
      </c>
      <c r="M188" s="492">
        <v>22.281110000000002</v>
      </c>
    </row>
    <row r="189" spans="1:13">
      <c r="A189" s="254">
        <v>179</v>
      </c>
      <c r="B189" s="495" t="s">
        <v>370</v>
      </c>
      <c r="C189" s="492">
        <v>919.7</v>
      </c>
      <c r="D189" s="493">
        <v>923.7833333333333</v>
      </c>
      <c r="E189" s="493">
        <v>908.41666666666663</v>
      </c>
      <c r="F189" s="493">
        <v>897.13333333333333</v>
      </c>
      <c r="G189" s="493">
        <v>881.76666666666665</v>
      </c>
      <c r="H189" s="493">
        <v>935.06666666666661</v>
      </c>
      <c r="I189" s="493">
        <v>950.43333333333339</v>
      </c>
      <c r="J189" s="493">
        <v>961.71666666666658</v>
      </c>
      <c r="K189" s="492">
        <v>939.15</v>
      </c>
      <c r="L189" s="492">
        <v>912.5</v>
      </c>
      <c r="M189" s="492">
        <v>0.24157999999999999</v>
      </c>
    </row>
    <row r="190" spans="1:13">
      <c r="A190" s="254">
        <v>180</v>
      </c>
      <c r="B190" s="495" t="s">
        <v>371</v>
      </c>
      <c r="C190" s="492">
        <v>422.55</v>
      </c>
      <c r="D190" s="493">
        <v>426.45</v>
      </c>
      <c r="E190" s="493">
        <v>416.4</v>
      </c>
      <c r="F190" s="493">
        <v>410.25</v>
      </c>
      <c r="G190" s="493">
        <v>400.2</v>
      </c>
      <c r="H190" s="493">
        <v>432.59999999999997</v>
      </c>
      <c r="I190" s="493">
        <v>442.65000000000003</v>
      </c>
      <c r="J190" s="493">
        <v>448.79999999999995</v>
      </c>
      <c r="K190" s="492">
        <v>436.5</v>
      </c>
      <c r="L190" s="492">
        <v>420.3</v>
      </c>
      <c r="M190" s="492">
        <v>4.8270999999999997</v>
      </c>
    </row>
    <row r="191" spans="1:13">
      <c r="A191" s="254">
        <v>181</v>
      </c>
      <c r="B191" s="495" t="s">
        <v>743</v>
      </c>
      <c r="C191" s="492">
        <v>144.15</v>
      </c>
      <c r="D191" s="493">
        <v>143.18333333333334</v>
      </c>
      <c r="E191" s="493">
        <v>132.46666666666667</v>
      </c>
      <c r="F191" s="493">
        <v>120.78333333333333</v>
      </c>
      <c r="G191" s="493">
        <v>110.06666666666666</v>
      </c>
      <c r="H191" s="493">
        <v>154.86666666666667</v>
      </c>
      <c r="I191" s="493">
        <v>165.58333333333337</v>
      </c>
      <c r="J191" s="493">
        <v>177.26666666666668</v>
      </c>
      <c r="K191" s="492">
        <v>153.9</v>
      </c>
      <c r="L191" s="492">
        <v>131.5</v>
      </c>
      <c r="M191" s="492">
        <v>22.34254</v>
      </c>
    </row>
    <row r="192" spans="1:13">
      <c r="A192" s="254">
        <v>182</v>
      </c>
      <c r="B192" s="495" t="s">
        <v>773</v>
      </c>
      <c r="C192" s="492">
        <v>808.55</v>
      </c>
      <c r="D192" s="493">
        <v>810.69999999999993</v>
      </c>
      <c r="E192" s="493">
        <v>779.39999999999986</v>
      </c>
      <c r="F192" s="493">
        <v>750.24999999999989</v>
      </c>
      <c r="G192" s="493">
        <v>718.94999999999982</v>
      </c>
      <c r="H192" s="493">
        <v>839.84999999999991</v>
      </c>
      <c r="I192" s="493">
        <v>871.14999999999986</v>
      </c>
      <c r="J192" s="493">
        <v>900.3</v>
      </c>
      <c r="K192" s="492">
        <v>842</v>
      </c>
      <c r="L192" s="492">
        <v>781.55</v>
      </c>
      <c r="M192" s="492">
        <v>6.4649599999999996</v>
      </c>
    </row>
    <row r="193" spans="1:13">
      <c r="A193" s="254">
        <v>183</v>
      </c>
      <c r="B193" s="495" t="s">
        <v>372</v>
      </c>
      <c r="C193" s="492">
        <v>540.25</v>
      </c>
      <c r="D193" s="493">
        <v>541.7166666666667</v>
      </c>
      <c r="E193" s="493">
        <v>532.93333333333339</v>
      </c>
      <c r="F193" s="493">
        <v>525.61666666666667</v>
      </c>
      <c r="G193" s="493">
        <v>516.83333333333337</v>
      </c>
      <c r="H193" s="493">
        <v>549.03333333333342</v>
      </c>
      <c r="I193" s="493">
        <v>557.81666666666672</v>
      </c>
      <c r="J193" s="493">
        <v>565.13333333333344</v>
      </c>
      <c r="K193" s="492">
        <v>550.5</v>
      </c>
      <c r="L193" s="492">
        <v>534.4</v>
      </c>
      <c r="M193" s="492">
        <v>8.6838499999999996</v>
      </c>
    </row>
    <row r="194" spans="1:13">
      <c r="A194" s="254">
        <v>184</v>
      </c>
      <c r="B194" s="495" t="s">
        <v>373</v>
      </c>
      <c r="C194" s="492">
        <v>56.8</v>
      </c>
      <c r="D194" s="493">
        <v>57</v>
      </c>
      <c r="E194" s="493">
        <v>56.4</v>
      </c>
      <c r="F194" s="493">
        <v>56</v>
      </c>
      <c r="G194" s="493">
        <v>55.4</v>
      </c>
      <c r="H194" s="493">
        <v>57.4</v>
      </c>
      <c r="I194" s="493">
        <v>57.999999999999993</v>
      </c>
      <c r="J194" s="493">
        <v>58.4</v>
      </c>
      <c r="K194" s="492">
        <v>57.6</v>
      </c>
      <c r="L194" s="492">
        <v>56.6</v>
      </c>
      <c r="M194" s="492">
        <v>6.5461900000000002</v>
      </c>
    </row>
    <row r="195" spans="1:13">
      <c r="A195" s="254">
        <v>185</v>
      </c>
      <c r="B195" s="495" t="s">
        <v>374</v>
      </c>
      <c r="C195" s="492">
        <v>347.75</v>
      </c>
      <c r="D195" s="493">
        <v>350.58333333333331</v>
      </c>
      <c r="E195" s="493">
        <v>342.21666666666664</v>
      </c>
      <c r="F195" s="493">
        <v>336.68333333333334</v>
      </c>
      <c r="G195" s="493">
        <v>328.31666666666666</v>
      </c>
      <c r="H195" s="493">
        <v>356.11666666666662</v>
      </c>
      <c r="I195" s="493">
        <v>364.48333333333329</v>
      </c>
      <c r="J195" s="493">
        <v>370.01666666666659</v>
      </c>
      <c r="K195" s="492">
        <v>358.95</v>
      </c>
      <c r="L195" s="492">
        <v>345.05</v>
      </c>
      <c r="M195" s="492">
        <v>33.098010000000002</v>
      </c>
    </row>
    <row r="196" spans="1:13">
      <c r="A196" s="254">
        <v>186</v>
      </c>
      <c r="B196" s="495" t="s">
        <v>375</v>
      </c>
      <c r="C196" s="492">
        <v>94.95</v>
      </c>
      <c r="D196" s="493">
        <v>94.733333333333334</v>
      </c>
      <c r="E196" s="493">
        <v>93.966666666666669</v>
      </c>
      <c r="F196" s="493">
        <v>92.983333333333334</v>
      </c>
      <c r="G196" s="493">
        <v>92.216666666666669</v>
      </c>
      <c r="H196" s="493">
        <v>95.716666666666669</v>
      </c>
      <c r="I196" s="493">
        <v>96.483333333333348</v>
      </c>
      <c r="J196" s="493">
        <v>97.466666666666669</v>
      </c>
      <c r="K196" s="492">
        <v>95.5</v>
      </c>
      <c r="L196" s="492">
        <v>93.75</v>
      </c>
      <c r="M196" s="492">
        <v>11.619630000000001</v>
      </c>
    </row>
    <row r="197" spans="1:13">
      <c r="A197" s="254">
        <v>187</v>
      </c>
      <c r="B197" s="495" t="s">
        <v>376</v>
      </c>
      <c r="C197" s="492">
        <v>95.55</v>
      </c>
      <c r="D197" s="493">
        <v>95.866666666666674</v>
      </c>
      <c r="E197" s="493">
        <v>94.933333333333351</v>
      </c>
      <c r="F197" s="493">
        <v>94.316666666666677</v>
      </c>
      <c r="G197" s="493">
        <v>93.383333333333354</v>
      </c>
      <c r="H197" s="493">
        <v>96.483333333333348</v>
      </c>
      <c r="I197" s="493">
        <v>97.416666666666686</v>
      </c>
      <c r="J197" s="493">
        <v>98.033333333333346</v>
      </c>
      <c r="K197" s="492">
        <v>96.8</v>
      </c>
      <c r="L197" s="492">
        <v>95.25</v>
      </c>
      <c r="M197" s="492">
        <v>19.352730000000001</v>
      </c>
    </row>
    <row r="198" spans="1:13">
      <c r="A198" s="254">
        <v>188</v>
      </c>
      <c r="B198" s="495" t="s">
        <v>246</v>
      </c>
      <c r="C198" s="492">
        <v>259.39999999999998</v>
      </c>
      <c r="D198" s="493">
        <v>260.45</v>
      </c>
      <c r="E198" s="493">
        <v>257</v>
      </c>
      <c r="F198" s="493">
        <v>254.60000000000002</v>
      </c>
      <c r="G198" s="493">
        <v>251.15000000000003</v>
      </c>
      <c r="H198" s="493">
        <v>262.84999999999997</v>
      </c>
      <c r="I198" s="493">
        <v>266.2999999999999</v>
      </c>
      <c r="J198" s="493">
        <v>268.69999999999993</v>
      </c>
      <c r="K198" s="492">
        <v>263.89999999999998</v>
      </c>
      <c r="L198" s="492">
        <v>258.05</v>
      </c>
      <c r="M198" s="492">
        <v>2.5516200000000002</v>
      </c>
    </row>
    <row r="199" spans="1:13">
      <c r="A199" s="254">
        <v>189</v>
      </c>
      <c r="B199" s="495" t="s">
        <v>377</v>
      </c>
      <c r="C199" s="492">
        <v>723.65</v>
      </c>
      <c r="D199" s="493">
        <v>719.13333333333333</v>
      </c>
      <c r="E199" s="493">
        <v>689.51666666666665</v>
      </c>
      <c r="F199" s="493">
        <v>655.38333333333333</v>
      </c>
      <c r="G199" s="493">
        <v>625.76666666666665</v>
      </c>
      <c r="H199" s="493">
        <v>753.26666666666665</v>
      </c>
      <c r="I199" s="493">
        <v>782.88333333333321</v>
      </c>
      <c r="J199" s="493">
        <v>817.01666666666665</v>
      </c>
      <c r="K199" s="492">
        <v>748.75</v>
      </c>
      <c r="L199" s="492">
        <v>685</v>
      </c>
      <c r="M199" s="492">
        <v>1.6287100000000001</v>
      </c>
    </row>
    <row r="200" spans="1:13">
      <c r="A200" s="254">
        <v>190</v>
      </c>
      <c r="B200" s="495" t="s">
        <v>247</v>
      </c>
      <c r="C200" s="492">
        <v>2168.75</v>
      </c>
      <c r="D200" s="493">
        <v>2190.7333333333336</v>
      </c>
      <c r="E200" s="493">
        <v>2133.3666666666672</v>
      </c>
      <c r="F200" s="493">
        <v>2097.9833333333336</v>
      </c>
      <c r="G200" s="493">
        <v>2040.6166666666672</v>
      </c>
      <c r="H200" s="493">
        <v>2226.1166666666672</v>
      </c>
      <c r="I200" s="493">
        <v>2283.483333333334</v>
      </c>
      <c r="J200" s="493">
        <v>2318.8666666666672</v>
      </c>
      <c r="K200" s="492">
        <v>2248.1</v>
      </c>
      <c r="L200" s="492">
        <v>2155.35</v>
      </c>
      <c r="M200" s="492">
        <v>4.5756100000000002</v>
      </c>
    </row>
    <row r="201" spans="1:13">
      <c r="A201" s="254">
        <v>191</v>
      </c>
      <c r="B201" s="495" t="s">
        <v>107</v>
      </c>
      <c r="C201" s="492">
        <v>923.8</v>
      </c>
      <c r="D201" s="493">
        <v>927.13333333333333</v>
      </c>
      <c r="E201" s="493">
        <v>918.41666666666663</v>
      </c>
      <c r="F201" s="493">
        <v>913.0333333333333</v>
      </c>
      <c r="G201" s="493">
        <v>904.31666666666661</v>
      </c>
      <c r="H201" s="493">
        <v>932.51666666666665</v>
      </c>
      <c r="I201" s="493">
        <v>941.23333333333335</v>
      </c>
      <c r="J201" s="493">
        <v>946.61666666666667</v>
      </c>
      <c r="K201" s="492">
        <v>935.85</v>
      </c>
      <c r="L201" s="492">
        <v>921.75</v>
      </c>
      <c r="M201" s="492">
        <v>68.456770000000006</v>
      </c>
    </row>
    <row r="202" spans="1:13">
      <c r="A202" s="254">
        <v>192</v>
      </c>
      <c r="B202" s="495" t="s">
        <v>248</v>
      </c>
      <c r="C202" s="492">
        <v>2806</v>
      </c>
      <c r="D202" s="493">
        <v>2813.0333333333328</v>
      </c>
      <c r="E202" s="493">
        <v>2771.1666666666656</v>
      </c>
      <c r="F202" s="493">
        <v>2736.3333333333326</v>
      </c>
      <c r="G202" s="493">
        <v>2694.4666666666653</v>
      </c>
      <c r="H202" s="493">
        <v>2847.8666666666659</v>
      </c>
      <c r="I202" s="493">
        <v>2889.7333333333327</v>
      </c>
      <c r="J202" s="493">
        <v>2924.5666666666662</v>
      </c>
      <c r="K202" s="492">
        <v>2854.9</v>
      </c>
      <c r="L202" s="492">
        <v>2778.2</v>
      </c>
      <c r="M202" s="492">
        <v>6.2432800000000004</v>
      </c>
    </row>
    <row r="203" spans="1:13">
      <c r="A203" s="254">
        <v>193</v>
      </c>
      <c r="B203" s="495" t="s">
        <v>109</v>
      </c>
      <c r="C203" s="492">
        <v>1476.8</v>
      </c>
      <c r="D203" s="493">
        <v>1462.2666666666667</v>
      </c>
      <c r="E203" s="493">
        <v>1445.5333333333333</v>
      </c>
      <c r="F203" s="493">
        <v>1414.2666666666667</v>
      </c>
      <c r="G203" s="493">
        <v>1397.5333333333333</v>
      </c>
      <c r="H203" s="493">
        <v>1493.5333333333333</v>
      </c>
      <c r="I203" s="493">
        <v>1510.2666666666664</v>
      </c>
      <c r="J203" s="493">
        <v>1541.5333333333333</v>
      </c>
      <c r="K203" s="492">
        <v>1479</v>
      </c>
      <c r="L203" s="492">
        <v>1431</v>
      </c>
      <c r="M203" s="492">
        <v>120.5197</v>
      </c>
    </row>
    <row r="204" spans="1:13">
      <c r="A204" s="254">
        <v>194</v>
      </c>
      <c r="B204" s="495" t="s">
        <v>249</v>
      </c>
      <c r="C204" s="492">
        <v>672.6</v>
      </c>
      <c r="D204" s="493">
        <v>675.41666666666663</v>
      </c>
      <c r="E204" s="493">
        <v>668.33333333333326</v>
      </c>
      <c r="F204" s="493">
        <v>664.06666666666661</v>
      </c>
      <c r="G204" s="493">
        <v>656.98333333333323</v>
      </c>
      <c r="H204" s="493">
        <v>679.68333333333328</v>
      </c>
      <c r="I204" s="493">
        <v>686.76666666666654</v>
      </c>
      <c r="J204" s="493">
        <v>691.0333333333333</v>
      </c>
      <c r="K204" s="492">
        <v>682.5</v>
      </c>
      <c r="L204" s="492">
        <v>671.15</v>
      </c>
      <c r="M204" s="492">
        <v>40.11121</v>
      </c>
    </row>
    <row r="205" spans="1:13">
      <c r="A205" s="254">
        <v>195</v>
      </c>
      <c r="B205" s="495" t="s">
        <v>382</v>
      </c>
      <c r="C205" s="492">
        <v>28.05</v>
      </c>
      <c r="D205" s="493">
        <v>28.3</v>
      </c>
      <c r="E205" s="493">
        <v>27.650000000000002</v>
      </c>
      <c r="F205" s="493">
        <v>27.25</v>
      </c>
      <c r="G205" s="493">
        <v>26.6</v>
      </c>
      <c r="H205" s="493">
        <v>28.700000000000003</v>
      </c>
      <c r="I205" s="493">
        <v>29.35</v>
      </c>
      <c r="J205" s="493">
        <v>29.750000000000004</v>
      </c>
      <c r="K205" s="492">
        <v>28.95</v>
      </c>
      <c r="L205" s="492">
        <v>27.9</v>
      </c>
      <c r="M205" s="492">
        <v>42.745820000000002</v>
      </c>
    </row>
    <row r="206" spans="1:13">
      <c r="A206" s="254">
        <v>196</v>
      </c>
      <c r="B206" s="495" t="s">
        <v>378</v>
      </c>
      <c r="C206" s="492">
        <v>23.95</v>
      </c>
      <c r="D206" s="493">
        <v>23.916666666666668</v>
      </c>
      <c r="E206" s="493">
        <v>22.683333333333337</v>
      </c>
      <c r="F206" s="493">
        <v>21.416666666666668</v>
      </c>
      <c r="G206" s="493">
        <v>20.183333333333337</v>
      </c>
      <c r="H206" s="493">
        <v>25.183333333333337</v>
      </c>
      <c r="I206" s="493">
        <v>26.416666666666664</v>
      </c>
      <c r="J206" s="493">
        <v>27.683333333333337</v>
      </c>
      <c r="K206" s="492">
        <v>25.15</v>
      </c>
      <c r="L206" s="492">
        <v>22.65</v>
      </c>
      <c r="M206" s="492">
        <v>590.37288000000001</v>
      </c>
    </row>
    <row r="207" spans="1:13">
      <c r="A207" s="254">
        <v>197</v>
      </c>
      <c r="B207" s="495" t="s">
        <v>379</v>
      </c>
      <c r="C207" s="492">
        <v>813.7</v>
      </c>
      <c r="D207" s="493">
        <v>824.78333333333342</v>
      </c>
      <c r="E207" s="493">
        <v>784.86666666666679</v>
      </c>
      <c r="F207" s="493">
        <v>756.03333333333342</v>
      </c>
      <c r="G207" s="493">
        <v>716.11666666666679</v>
      </c>
      <c r="H207" s="493">
        <v>853.61666666666679</v>
      </c>
      <c r="I207" s="493">
        <v>893.53333333333353</v>
      </c>
      <c r="J207" s="493">
        <v>922.36666666666679</v>
      </c>
      <c r="K207" s="492">
        <v>864.7</v>
      </c>
      <c r="L207" s="492">
        <v>795.95</v>
      </c>
      <c r="M207" s="492">
        <v>4.35337</v>
      </c>
    </row>
    <row r="208" spans="1:13">
      <c r="A208" s="254">
        <v>198</v>
      </c>
      <c r="B208" s="495" t="s">
        <v>105</v>
      </c>
      <c r="C208" s="492">
        <v>1019.85</v>
      </c>
      <c r="D208" s="493">
        <v>1026.6499999999999</v>
      </c>
      <c r="E208" s="493">
        <v>1009.2999999999997</v>
      </c>
      <c r="F208" s="493">
        <v>998.74999999999989</v>
      </c>
      <c r="G208" s="493">
        <v>981.39999999999975</v>
      </c>
      <c r="H208" s="493">
        <v>1037.1999999999998</v>
      </c>
      <c r="I208" s="493">
        <v>1054.5499999999997</v>
      </c>
      <c r="J208" s="493">
        <v>1065.0999999999997</v>
      </c>
      <c r="K208" s="492">
        <v>1044</v>
      </c>
      <c r="L208" s="492">
        <v>1016.1</v>
      </c>
      <c r="M208" s="492">
        <v>8.4414499999999997</v>
      </c>
    </row>
    <row r="209" spans="1:13">
      <c r="A209" s="254">
        <v>199</v>
      </c>
      <c r="B209" s="495" t="s">
        <v>380</v>
      </c>
      <c r="C209" s="492">
        <v>233.3</v>
      </c>
      <c r="D209" s="493">
        <v>232.46666666666667</v>
      </c>
      <c r="E209" s="493">
        <v>230.93333333333334</v>
      </c>
      <c r="F209" s="493">
        <v>228.56666666666666</v>
      </c>
      <c r="G209" s="493">
        <v>227.03333333333333</v>
      </c>
      <c r="H209" s="493">
        <v>234.83333333333334</v>
      </c>
      <c r="I209" s="493">
        <v>236.3666666666667</v>
      </c>
      <c r="J209" s="493">
        <v>238.73333333333335</v>
      </c>
      <c r="K209" s="492">
        <v>234</v>
      </c>
      <c r="L209" s="492">
        <v>230.1</v>
      </c>
      <c r="M209" s="492">
        <v>0.76626000000000005</v>
      </c>
    </row>
    <row r="210" spans="1:13">
      <c r="A210" s="254">
        <v>200</v>
      </c>
      <c r="B210" s="495" t="s">
        <v>381</v>
      </c>
      <c r="C210" s="492">
        <v>376.2</v>
      </c>
      <c r="D210" s="493">
        <v>367.2</v>
      </c>
      <c r="E210" s="493">
        <v>354.4</v>
      </c>
      <c r="F210" s="493">
        <v>332.59999999999997</v>
      </c>
      <c r="G210" s="493">
        <v>319.79999999999995</v>
      </c>
      <c r="H210" s="493">
        <v>389</v>
      </c>
      <c r="I210" s="493">
        <v>401.80000000000007</v>
      </c>
      <c r="J210" s="493">
        <v>423.6</v>
      </c>
      <c r="K210" s="492">
        <v>380</v>
      </c>
      <c r="L210" s="492">
        <v>345.4</v>
      </c>
      <c r="M210" s="492">
        <v>13.450889999999999</v>
      </c>
    </row>
    <row r="211" spans="1:13">
      <c r="A211" s="254">
        <v>201</v>
      </c>
      <c r="B211" s="495" t="s">
        <v>110</v>
      </c>
      <c r="C211" s="492">
        <v>2926.25</v>
      </c>
      <c r="D211" s="493">
        <v>2950.1</v>
      </c>
      <c r="E211" s="493">
        <v>2891.2</v>
      </c>
      <c r="F211" s="493">
        <v>2856.15</v>
      </c>
      <c r="G211" s="493">
        <v>2797.25</v>
      </c>
      <c r="H211" s="493">
        <v>2985.1499999999996</v>
      </c>
      <c r="I211" s="493">
        <v>3044.05</v>
      </c>
      <c r="J211" s="493">
        <v>3079.0999999999995</v>
      </c>
      <c r="K211" s="492">
        <v>3009</v>
      </c>
      <c r="L211" s="492">
        <v>2915.05</v>
      </c>
      <c r="M211" s="492">
        <v>13.89833</v>
      </c>
    </row>
    <row r="212" spans="1:13">
      <c r="A212" s="254">
        <v>202</v>
      </c>
      <c r="B212" s="495" t="s">
        <v>383</v>
      </c>
      <c r="C212" s="492">
        <v>45.95</v>
      </c>
      <c r="D212" s="493">
        <v>46.266666666666673</v>
      </c>
      <c r="E212" s="493">
        <v>44.833333333333343</v>
      </c>
      <c r="F212" s="493">
        <v>43.716666666666669</v>
      </c>
      <c r="G212" s="493">
        <v>42.283333333333339</v>
      </c>
      <c r="H212" s="493">
        <v>47.383333333333347</v>
      </c>
      <c r="I212" s="493">
        <v>48.81666666666667</v>
      </c>
      <c r="J212" s="493">
        <v>49.933333333333351</v>
      </c>
      <c r="K212" s="492">
        <v>47.7</v>
      </c>
      <c r="L212" s="492">
        <v>45.15</v>
      </c>
      <c r="M212" s="492">
        <v>130.25254000000001</v>
      </c>
    </row>
    <row r="213" spans="1:13">
      <c r="A213" s="254">
        <v>203</v>
      </c>
      <c r="B213" s="495" t="s">
        <v>112</v>
      </c>
      <c r="C213" s="492">
        <v>362.6</v>
      </c>
      <c r="D213" s="493">
        <v>363.16666666666669</v>
      </c>
      <c r="E213" s="493">
        <v>357.43333333333339</v>
      </c>
      <c r="F213" s="493">
        <v>352.26666666666671</v>
      </c>
      <c r="G213" s="493">
        <v>346.53333333333342</v>
      </c>
      <c r="H213" s="493">
        <v>368.33333333333337</v>
      </c>
      <c r="I213" s="493">
        <v>374.06666666666661</v>
      </c>
      <c r="J213" s="493">
        <v>379.23333333333335</v>
      </c>
      <c r="K213" s="492">
        <v>368.9</v>
      </c>
      <c r="L213" s="492">
        <v>358</v>
      </c>
      <c r="M213" s="492">
        <v>151.97328999999999</v>
      </c>
    </row>
    <row r="214" spans="1:13">
      <c r="A214" s="254">
        <v>204</v>
      </c>
      <c r="B214" s="495" t="s">
        <v>384</v>
      </c>
      <c r="C214" s="492">
        <v>967.75</v>
      </c>
      <c r="D214" s="493">
        <v>964.7166666666667</v>
      </c>
      <c r="E214" s="493">
        <v>954.53333333333342</v>
      </c>
      <c r="F214" s="493">
        <v>941.31666666666672</v>
      </c>
      <c r="G214" s="493">
        <v>931.13333333333344</v>
      </c>
      <c r="H214" s="493">
        <v>977.93333333333339</v>
      </c>
      <c r="I214" s="493">
        <v>988.11666666666679</v>
      </c>
      <c r="J214" s="493">
        <v>1001.3333333333334</v>
      </c>
      <c r="K214" s="492">
        <v>974.9</v>
      </c>
      <c r="L214" s="492">
        <v>951.5</v>
      </c>
      <c r="M214" s="492">
        <v>2.2166999999999999</v>
      </c>
    </row>
    <row r="215" spans="1:13">
      <c r="A215" s="254">
        <v>205</v>
      </c>
      <c r="B215" s="495" t="s">
        <v>385</v>
      </c>
      <c r="C215" s="492">
        <v>158.1</v>
      </c>
      <c r="D215" s="493">
        <v>159.63333333333335</v>
      </c>
      <c r="E215" s="493">
        <v>154.26666666666671</v>
      </c>
      <c r="F215" s="493">
        <v>150.43333333333337</v>
      </c>
      <c r="G215" s="493">
        <v>145.06666666666672</v>
      </c>
      <c r="H215" s="493">
        <v>163.4666666666667</v>
      </c>
      <c r="I215" s="493">
        <v>168.83333333333331</v>
      </c>
      <c r="J215" s="493">
        <v>172.66666666666669</v>
      </c>
      <c r="K215" s="492">
        <v>165</v>
      </c>
      <c r="L215" s="492">
        <v>155.80000000000001</v>
      </c>
      <c r="M215" s="492">
        <v>154.93505999999999</v>
      </c>
    </row>
    <row r="216" spans="1:13">
      <c r="A216" s="254">
        <v>206</v>
      </c>
      <c r="B216" s="495" t="s">
        <v>113</v>
      </c>
      <c r="C216" s="492">
        <v>231.35</v>
      </c>
      <c r="D216" s="493">
        <v>232.03333333333333</v>
      </c>
      <c r="E216" s="493">
        <v>230.16666666666666</v>
      </c>
      <c r="F216" s="493">
        <v>228.98333333333332</v>
      </c>
      <c r="G216" s="493">
        <v>227.11666666666665</v>
      </c>
      <c r="H216" s="493">
        <v>233.21666666666667</v>
      </c>
      <c r="I216" s="493">
        <v>235.08333333333334</v>
      </c>
      <c r="J216" s="493">
        <v>236.26666666666668</v>
      </c>
      <c r="K216" s="492">
        <v>233.9</v>
      </c>
      <c r="L216" s="492">
        <v>230.85</v>
      </c>
      <c r="M216" s="492">
        <v>50.539360000000002</v>
      </c>
    </row>
    <row r="217" spans="1:13">
      <c r="A217" s="254">
        <v>207</v>
      </c>
      <c r="B217" s="495" t="s">
        <v>114</v>
      </c>
      <c r="C217" s="492">
        <v>2406.5500000000002</v>
      </c>
      <c r="D217" s="493">
        <v>2405.9500000000003</v>
      </c>
      <c r="E217" s="493">
        <v>2366.9000000000005</v>
      </c>
      <c r="F217" s="493">
        <v>2327.2500000000005</v>
      </c>
      <c r="G217" s="493">
        <v>2288.2000000000007</v>
      </c>
      <c r="H217" s="493">
        <v>2445.6000000000004</v>
      </c>
      <c r="I217" s="493">
        <v>2484.6500000000005</v>
      </c>
      <c r="J217" s="493">
        <v>2524.3000000000002</v>
      </c>
      <c r="K217" s="492">
        <v>2445</v>
      </c>
      <c r="L217" s="492">
        <v>2366.3000000000002</v>
      </c>
      <c r="M217" s="492">
        <v>19.512149999999998</v>
      </c>
    </row>
    <row r="218" spans="1:13">
      <c r="A218" s="254">
        <v>208</v>
      </c>
      <c r="B218" s="495" t="s">
        <v>250</v>
      </c>
      <c r="C218" s="492">
        <v>308.2</v>
      </c>
      <c r="D218" s="493">
        <v>312.36666666666662</v>
      </c>
      <c r="E218" s="493">
        <v>302.83333333333326</v>
      </c>
      <c r="F218" s="493">
        <v>297.46666666666664</v>
      </c>
      <c r="G218" s="493">
        <v>287.93333333333328</v>
      </c>
      <c r="H218" s="493">
        <v>317.73333333333323</v>
      </c>
      <c r="I218" s="493">
        <v>327.26666666666665</v>
      </c>
      <c r="J218" s="493">
        <v>332.63333333333321</v>
      </c>
      <c r="K218" s="492">
        <v>321.89999999999998</v>
      </c>
      <c r="L218" s="492">
        <v>307</v>
      </c>
      <c r="M218" s="492">
        <v>51.951619999999998</v>
      </c>
    </row>
    <row r="219" spans="1:13">
      <c r="A219" s="254">
        <v>209</v>
      </c>
      <c r="B219" s="495" t="s">
        <v>386</v>
      </c>
      <c r="C219" s="492">
        <v>44212.3</v>
      </c>
      <c r="D219" s="493">
        <v>43871.65</v>
      </c>
      <c r="E219" s="493">
        <v>43394.350000000006</v>
      </c>
      <c r="F219" s="493">
        <v>42576.4</v>
      </c>
      <c r="G219" s="493">
        <v>42099.100000000006</v>
      </c>
      <c r="H219" s="493">
        <v>44689.600000000006</v>
      </c>
      <c r="I219" s="493">
        <v>45166.900000000009</v>
      </c>
      <c r="J219" s="493">
        <v>45984.850000000006</v>
      </c>
      <c r="K219" s="492">
        <v>44348.95</v>
      </c>
      <c r="L219" s="492">
        <v>43053.7</v>
      </c>
      <c r="M219" s="492">
        <v>2.5870000000000001E-2</v>
      </c>
    </row>
    <row r="220" spans="1:13">
      <c r="A220" s="254">
        <v>210</v>
      </c>
      <c r="B220" s="495" t="s">
        <v>251</v>
      </c>
      <c r="C220" s="492">
        <v>42.45</v>
      </c>
      <c r="D220" s="493">
        <v>42.633333333333333</v>
      </c>
      <c r="E220" s="493">
        <v>42.116666666666667</v>
      </c>
      <c r="F220" s="493">
        <v>41.783333333333331</v>
      </c>
      <c r="G220" s="493">
        <v>41.266666666666666</v>
      </c>
      <c r="H220" s="493">
        <v>42.966666666666669</v>
      </c>
      <c r="I220" s="493">
        <v>43.483333333333334</v>
      </c>
      <c r="J220" s="493">
        <v>43.81666666666667</v>
      </c>
      <c r="K220" s="492">
        <v>43.15</v>
      </c>
      <c r="L220" s="492">
        <v>42.3</v>
      </c>
      <c r="M220" s="492">
        <v>11.77126</v>
      </c>
    </row>
    <row r="221" spans="1:13">
      <c r="A221" s="254">
        <v>211</v>
      </c>
      <c r="B221" s="495" t="s">
        <v>108</v>
      </c>
      <c r="C221" s="492">
        <v>2577</v>
      </c>
      <c r="D221" s="493">
        <v>2564.7666666666669</v>
      </c>
      <c r="E221" s="493">
        <v>2520.5333333333338</v>
      </c>
      <c r="F221" s="493">
        <v>2464.0666666666671</v>
      </c>
      <c r="G221" s="493">
        <v>2419.8333333333339</v>
      </c>
      <c r="H221" s="493">
        <v>2621.2333333333336</v>
      </c>
      <c r="I221" s="493">
        <v>2665.4666666666662</v>
      </c>
      <c r="J221" s="493">
        <v>2721.9333333333334</v>
      </c>
      <c r="K221" s="492">
        <v>2609</v>
      </c>
      <c r="L221" s="492">
        <v>2508.3000000000002</v>
      </c>
      <c r="M221" s="492">
        <v>34.07461</v>
      </c>
    </row>
    <row r="222" spans="1:13">
      <c r="A222" s="254">
        <v>212</v>
      </c>
      <c r="B222" s="495" t="s">
        <v>835</v>
      </c>
      <c r="C222" s="492">
        <v>283</v>
      </c>
      <c r="D222" s="493">
        <v>282.61666666666667</v>
      </c>
      <c r="E222" s="493">
        <v>278.23333333333335</v>
      </c>
      <c r="F222" s="493">
        <v>273.4666666666667</v>
      </c>
      <c r="G222" s="493">
        <v>269.08333333333337</v>
      </c>
      <c r="H222" s="493">
        <v>287.38333333333333</v>
      </c>
      <c r="I222" s="493">
        <v>291.76666666666665</v>
      </c>
      <c r="J222" s="493">
        <v>296.5333333333333</v>
      </c>
      <c r="K222" s="492">
        <v>287</v>
      </c>
      <c r="L222" s="492">
        <v>277.85000000000002</v>
      </c>
      <c r="M222" s="492">
        <v>0.67249999999999999</v>
      </c>
    </row>
    <row r="223" spans="1:13">
      <c r="A223" s="254">
        <v>213</v>
      </c>
      <c r="B223" s="495" t="s">
        <v>116</v>
      </c>
      <c r="C223" s="492">
        <v>621.35</v>
      </c>
      <c r="D223" s="493">
        <v>614.05000000000007</v>
      </c>
      <c r="E223" s="493">
        <v>605.30000000000018</v>
      </c>
      <c r="F223" s="493">
        <v>589.25000000000011</v>
      </c>
      <c r="G223" s="493">
        <v>580.50000000000023</v>
      </c>
      <c r="H223" s="493">
        <v>630.10000000000014</v>
      </c>
      <c r="I223" s="493">
        <v>638.84999999999991</v>
      </c>
      <c r="J223" s="493">
        <v>654.90000000000009</v>
      </c>
      <c r="K223" s="492">
        <v>622.79999999999995</v>
      </c>
      <c r="L223" s="492">
        <v>598</v>
      </c>
      <c r="M223" s="492">
        <v>332.92863999999997</v>
      </c>
    </row>
    <row r="224" spans="1:13">
      <c r="A224" s="254">
        <v>214</v>
      </c>
      <c r="B224" s="495" t="s">
        <v>252</v>
      </c>
      <c r="C224" s="492">
        <v>1424.9</v>
      </c>
      <c r="D224" s="493">
        <v>1433.6833333333334</v>
      </c>
      <c r="E224" s="493">
        <v>1412.8666666666668</v>
      </c>
      <c r="F224" s="493">
        <v>1400.8333333333335</v>
      </c>
      <c r="G224" s="493">
        <v>1380.0166666666669</v>
      </c>
      <c r="H224" s="493">
        <v>1445.7166666666667</v>
      </c>
      <c r="I224" s="493">
        <v>1466.5333333333333</v>
      </c>
      <c r="J224" s="493">
        <v>1478.5666666666666</v>
      </c>
      <c r="K224" s="492">
        <v>1454.5</v>
      </c>
      <c r="L224" s="492">
        <v>1421.65</v>
      </c>
      <c r="M224" s="492">
        <v>2.7368299999999999</v>
      </c>
    </row>
    <row r="225" spans="1:13">
      <c r="A225" s="254">
        <v>215</v>
      </c>
      <c r="B225" s="495" t="s">
        <v>117</v>
      </c>
      <c r="C225" s="492">
        <v>520.85</v>
      </c>
      <c r="D225" s="493">
        <v>525.68333333333328</v>
      </c>
      <c r="E225" s="493">
        <v>513.46666666666658</v>
      </c>
      <c r="F225" s="493">
        <v>506.08333333333326</v>
      </c>
      <c r="G225" s="493">
        <v>493.86666666666656</v>
      </c>
      <c r="H225" s="493">
        <v>533.06666666666661</v>
      </c>
      <c r="I225" s="493">
        <v>545.2833333333333</v>
      </c>
      <c r="J225" s="493">
        <v>552.66666666666663</v>
      </c>
      <c r="K225" s="492">
        <v>537.9</v>
      </c>
      <c r="L225" s="492">
        <v>518.29999999999995</v>
      </c>
      <c r="M225" s="492">
        <v>35.126899999999999</v>
      </c>
    </row>
    <row r="226" spans="1:13">
      <c r="A226" s="254">
        <v>216</v>
      </c>
      <c r="B226" s="495" t="s">
        <v>387</v>
      </c>
      <c r="C226" s="492">
        <v>465.8</v>
      </c>
      <c r="D226" s="493">
        <v>463.26666666666665</v>
      </c>
      <c r="E226" s="493">
        <v>459.5333333333333</v>
      </c>
      <c r="F226" s="493">
        <v>453.26666666666665</v>
      </c>
      <c r="G226" s="493">
        <v>449.5333333333333</v>
      </c>
      <c r="H226" s="493">
        <v>469.5333333333333</v>
      </c>
      <c r="I226" s="493">
        <v>473.26666666666665</v>
      </c>
      <c r="J226" s="493">
        <v>479.5333333333333</v>
      </c>
      <c r="K226" s="492">
        <v>467</v>
      </c>
      <c r="L226" s="492">
        <v>457</v>
      </c>
      <c r="M226" s="492">
        <v>5.2261600000000001</v>
      </c>
    </row>
    <row r="227" spans="1:13">
      <c r="A227" s="254">
        <v>217</v>
      </c>
      <c r="B227" s="495" t="s">
        <v>388</v>
      </c>
      <c r="C227" s="492">
        <v>3389.7</v>
      </c>
      <c r="D227" s="493">
        <v>3405.2833333333333</v>
      </c>
      <c r="E227" s="493">
        <v>3336.6666666666665</v>
      </c>
      <c r="F227" s="493">
        <v>3283.6333333333332</v>
      </c>
      <c r="G227" s="493">
        <v>3215.0166666666664</v>
      </c>
      <c r="H227" s="493">
        <v>3458.3166666666666</v>
      </c>
      <c r="I227" s="493">
        <v>3526.9333333333334</v>
      </c>
      <c r="J227" s="493">
        <v>3579.9666666666667</v>
      </c>
      <c r="K227" s="492">
        <v>3473.9</v>
      </c>
      <c r="L227" s="492">
        <v>3352.25</v>
      </c>
      <c r="M227" s="492">
        <v>9.0499999999999997E-2</v>
      </c>
    </row>
    <row r="228" spans="1:13">
      <c r="A228" s="254">
        <v>218</v>
      </c>
      <c r="B228" s="495" t="s">
        <v>253</v>
      </c>
      <c r="C228" s="492">
        <v>35.700000000000003</v>
      </c>
      <c r="D228" s="493">
        <v>35.5</v>
      </c>
      <c r="E228" s="493">
        <v>34.85</v>
      </c>
      <c r="F228" s="493">
        <v>34</v>
      </c>
      <c r="G228" s="493">
        <v>33.35</v>
      </c>
      <c r="H228" s="493">
        <v>36.35</v>
      </c>
      <c r="I228" s="493">
        <v>37.000000000000007</v>
      </c>
      <c r="J228" s="493">
        <v>37.85</v>
      </c>
      <c r="K228" s="492">
        <v>36.15</v>
      </c>
      <c r="L228" s="492">
        <v>34.65</v>
      </c>
      <c r="M228" s="492">
        <v>164.72454999999999</v>
      </c>
    </row>
    <row r="229" spans="1:13">
      <c r="A229" s="254">
        <v>219</v>
      </c>
      <c r="B229" s="495" t="s">
        <v>119</v>
      </c>
      <c r="C229" s="492">
        <v>54.65</v>
      </c>
      <c r="D229" s="493">
        <v>54.383333333333326</v>
      </c>
      <c r="E229" s="493">
        <v>53.816666666666649</v>
      </c>
      <c r="F229" s="493">
        <v>52.98333333333332</v>
      </c>
      <c r="G229" s="493">
        <v>52.416666666666643</v>
      </c>
      <c r="H229" s="493">
        <v>55.216666666666654</v>
      </c>
      <c r="I229" s="493">
        <v>55.783333333333331</v>
      </c>
      <c r="J229" s="493">
        <v>56.61666666666666</v>
      </c>
      <c r="K229" s="492">
        <v>54.95</v>
      </c>
      <c r="L229" s="492">
        <v>53.55</v>
      </c>
      <c r="M229" s="492">
        <v>331.15114999999997</v>
      </c>
    </row>
    <row r="230" spans="1:13">
      <c r="A230" s="254">
        <v>220</v>
      </c>
      <c r="B230" s="495" t="s">
        <v>389</v>
      </c>
      <c r="C230" s="492">
        <v>49.3</v>
      </c>
      <c r="D230" s="493">
        <v>49.416666666666664</v>
      </c>
      <c r="E230" s="493">
        <v>48.483333333333327</v>
      </c>
      <c r="F230" s="493">
        <v>47.666666666666664</v>
      </c>
      <c r="G230" s="493">
        <v>46.733333333333327</v>
      </c>
      <c r="H230" s="493">
        <v>50.233333333333327</v>
      </c>
      <c r="I230" s="493">
        <v>51.166666666666664</v>
      </c>
      <c r="J230" s="493">
        <v>51.983333333333327</v>
      </c>
      <c r="K230" s="492">
        <v>50.35</v>
      </c>
      <c r="L230" s="492">
        <v>48.6</v>
      </c>
      <c r="M230" s="492">
        <v>44.776229999999998</v>
      </c>
    </row>
    <row r="231" spans="1:13">
      <c r="A231" s="254">
        <v>221</v>
      </c>
      <c r="B231" s="495" t="s">
        <v>390</v>
      </c>
      <c r="C231" s="492">
        <v>1002.45</v>
      </c>
      <c r="D231" s="493">
        <v>998.30000000000007</v>
      </c>
      <c r="E231" s="493">
        <v>971.45</v>
      </c>
      <c r="F231" s="493">
        <v>940.44999999999993</v>
      </c>
      <c r="G231" s="493">
        <v>913.59999999999991</v>
      </c>
      <c r="H231" s="493">
        <v>1029.3000000000002</v>
      </c>
      <c r="I231" s="493">
        <v>1056.1500000000003</v>
      </c>
      <c r="J231" s="493">
        <v>1087.1500000000003</v>
      </c>
      <c r="K231" s="492">
        <v>1025.1500000000001</v>
      </c>
      <c r="L231" s="492">
        <v>967.3</v>
      </c>
      <c r="M231" s="492">
        <v>1.04358</v>
      </c>
    </row>
    <row r="232" spans="1:13">
      <c r="A232" s="254">
        <v>222</v>
      </c>
      <c r="B232" s="495" t="s">
        <v>391</v>
      </c>
      <c r="C232" s="492">
        <v>277.95</v>
      </c>
      <c r="D232" s="493">
        <v>274.56666666666666</v>
      </c>
      <c r="E232" s="493">
        <v>271.18333333333334</v>
      </c>
      <c r="F232" s="493">
        <v>264.41666666666669</v>
      </c>
      <c r="G232" s="493">
        <v>261.03333333333336</v>
      </c>
      <c r="H232" s="493">
        <v>281.33333333333331</v>
      </c>
      <c r="I232" s="493">
        <v>284.71666666666664</v>
      </c>
      <c r="J232" s="493">
        <v>291.48333333333329</v>
      </c>
      <c r="K232" s="492">
        <v>277.95</v>
      </c>
      <c r="L232" s="492">
        <v>267.8</v>
      </c>
      <c r="M232" s="492">
        <v>2.0259399999999999</v>
      </c>
    </row>
    <row r="233" spans="1:13">
      <c r="A233" s="254">
        <v>223</v>
      </c>
      <c r="B233" s="495" t="s">
        <v>746</v>
      </c>
      <c r="C233" s="492">
        <v>1110.8499999999999</v>
      </c>
      <c r="D233" s="493">
        <v>1117.6666666666667</v>
      </c>
      <c r="E233" s="493">
        <v>1087.8333333333335</v>
      </c>
      <c r="F233" s="493">
        <v>1064.8166666666668</v>
      </c>
      <c r="G233" s="493">
        <v>1034.9833333333336</v>
      </c>
      <c r="H233" s="493">
        <v>1140.6833333333334</v>
      </c>
      <c r="I233" s="493">
        <v>1170.5166666666669</v>
      </c>
      <c r="J233" s="493">
        <v>1193.5333333333333</v>
      </c>
      <c r="K233" s="492">
        <v>1147.5</v>
      </c>
      <c r="L233" s="492">
        <v>1094.6500000000001</v>
      </c>
      <c r="M233" s="492">
        <v>6.2689999999999996E-2</v>
      </c>
    </row>
    <row r="234" spans="1:13">
      <c r="A234" s="254">
        <v>224</v>
      </c>
      <c r="B234" s="495" t="s">
        <v>750</v>
      </c>
      <c r="C234" s="492">
        <v>617.79999999999995</v>
      </c>
      <c r="D234" s="493">
        <v>621.0333333333333</v>
      </c>
      <c r="E234" s="493">
        <v>609.06666666666661</v>
      </c>
      <c r="F234" s="493">
        <v>600.33333333333326</v>
      </c>
      <c r="G234" s="493">
        <v>588.36666666666656</v>
      </c>
      <c r="H234" s="493">
        <v>629.76666666666665</v>
      </c>
      <c r="I234" s="493">
        <v>641.73333333333335</v>
      </c>
      <c r="J234" s="493">
        <v>650.4666666666667</v>
      </c>
      <c r="K234" s="492">
        <v>633</v>
      </c>
      <c r="L234" s="492">
        <v>612.29999999999995</v>
      </c>
      <c r="M234" s="492">
        <v>7.9561599999999997</v>
      </c>
    </row>
    <row r="235" spans="1:13">
      <c r="A235" s="254">
        <v>225</v>
      </c>
      <c r="B235" s="495" t="s">
        <v>392</v>
      </c>
      <c r="C235" s="492">
        <v>106.15</v>
      </c>
      <c r="D235" s="493">
        <v>105.75</v>
      </c>
      <c r="E235" s="493">
        <v>104.7</v>
      </c>
      <c r="F235" s="493">
        <v>103.25</v>
      </c>
      <c r="G235" s="493">
        <v>102.2</v>
      </c>
      <c r="H235" s="493">
        <v>107.2</v>
      </c>
      <c r="I235" s="493">
        <v>108.25000000000001</v>
      </c>
      <c r="J235" s="493">
        <v>109.7</v>
      </c>
      <c r="K235" s="492">
        <v>106.8</v>
      </c>
      <c r="L235" s="492">
        <v>104.3</v>
      </c>
      <c r="M235" s="492">
        <v>5.9493</v>
      </c>
    </row>
    <row r="236" spans="1:13">
      <c r="A236" s="254">
        <v>226</v>
      </c>
      <c r="B236" s="495" t="s">
        <v>393</v>
      </c>
      <c r="C236" s="492">
        <v>90.15</v>
      </c>
      <c r="D236" s="493">
        <v>89.88333333333334</v>
      </c>
      <c r="E236" s="493">
        <v>88.316666666666677</v>
      </c>
      <c r="F236" s="493">
        <v>86.483333333333334</v>
      </c>
      <c r="G236" s="493">
        <v>84.916666666666671</v>
      </c>
      <c r="H236" s="493">
        <v>91.716666666666683</v>
      </c>
      <c r="I236" s="493">
        <v>93.283333333333346</v>
      </c>
      <c r="J236" s="493">
        <v>95.116666666666688</v>
      </c>
      <c r="K236" s="492">
        <v>91.45</v>
      </c>
      <c r="L236" s="492">
        <v>88.05</v>
      </c>
      <c r="M236" s="492">
        <v>27.459309999999999</v>
      </c>
    </row>
    <row r="237" spans="1:13">
      <c r="A237" s="254">
        <v>227</v>
      </c>
      <c r="B237" s="495" t="s">
        <v>126</v>
      </c>
      <c r="C237" s="492">
        <v>205.5</v>
      </c>
      <c r="D237" s="493">
        <v>205.76666666666665</v>
      </c>
      <c r="E237" s="493">
        <v>205.0333333333333</v>
      </c>
      <c r="F237" s="493">
        <v>204.56666666666666</v>
      </c>
      <c r="G237" s="493">
        <v>203.83333333333331</v>
      </c>
      <c r="H237" s="493">
        <v>206.23333333333329</v>
      </c>
      <c r="I237" s="493">
        <v>206.96666666666664</v>
      </c>
      <c r="J237" s="493">
        <v>207.43333333333328</v>
      </c>
      <c r="K237" s="492">
        <v>206.5</v>
      </c>
      <c r="L237" s="492">
        <v>205.3</v>
      </c>
      <c r="M237" s="492">
        <v>127.08020999999999</v>
      </c>
    </row>
    <row r="238" spans="1:13">
      <c r="A238" s="254">
        <v>228</v>
      </c>
      <c r="B238" s="495" t="s">
        <v>395</v>
      </c>
      <c r="C238" s="492">
        <v>109.1</v>
      </c>
      <c r="D238" s="493">
        <v>109.5</v>
      </c>
      <c r="E238" s="493">
        <v>108.15</v>
      </c>
      <c r="F238" s="493">
        <v>107.2</v>
      </c>
      <c r="G238" s="493">
        <v>105.85000000000001</v>
      </c>
      <c r="H238" s="493">
        <v>110.45</v>
      </c>
      <c r="I238" s="493">
        <v>111.8</v>
      </c>
      <c r="J238" s="493">
        <v>112.75</v>
      </c>
      <c r="K238" s="492">
        <v>110.85</v>
      </c>
      <c r="L238" s="492">
        <v>108.55</v>
      </c>
      <c r="M238" s="492">
        <v>2.3492000000000002</v>
      </c>
    </row>
    <row r="239" spans="1:13">
      <c r="A239" s="254">
        <v>229</v>
      </c>
      <c r="B239" s="495" t="s">
        <v>396</v>
      </c>
      <c r="C239" s="492">
        <v>163.35</v>
      </c>
      <c r="D239" s="493">
        <v>164.5</v>
      </c>
      <c r="E239" s="493">
        <v>161.6</v>
      </c>
      <c r="F239" s="493">
        <v>159.85</v>
      </c>
      <c r="G239" s="493">
        <v>156.94999999999999</v>
      </c>
      <c r="H239" s="493">
        <v>166.25</v>
      </c>
      <c r="I239" s="493">
        <v>169.14999999999998</v>
      </c>
      <c r="J239" s="493">
        <v>170.9</v>
      </c>
      <c r="K239" s="492">
        <v>167.4</v>
      </c>
      <c r="L239" s="492">
        <v>162.75</v>
      </c>
      <c r="M239" s="492">
        <v>17.28145</v>
      </c>
    </row>
    <row r="240" spans="1:13">
      <c r="A240" s="254">
        <v>230</v>
      </c>
      <c r="B240" s="495" t="s">
        <v>115</v>
      </c>
      <c r="C240" s="492">
        <v>186.8</v>
      </c>
      <c r="D240" s="493">
        <v>187.29999999999998</v>
      </c>
      <c r="E240" s="493">
        <v>182.59999999999997</v>
      </c>
      <c r="F240" s="493">
        <v>178.39999999999998</v>
      </c>
      <c r="G240" s="493">
        <v>173.69999999999996</v>
      </c>
      <c r="H240" s="493">
        <v>191.49999999999997</v>
      </c>
      <c r="I240" s="493">
        <v>196.19999999999996</v>
      </c>
      <c r="J240" s="493">
        <v>200.39999999999998</v>
      </c>
      <c r="K240" s="492">
        <v>192</v>
      </c>
      <c r="L240" s="492">
        <v>183.1</v>
      </c>
      <c r="M240" s="492">
        <v>223.77762999999999</v>
      </c>
    </row>
    <row r="241" spans="1:13">
      <c r="A241" s="254">
        <v>231</v>
      </c>
      <c r="B241" s="495" t="s">
        <v>397</v>
      </c>
      <c r="C241" s="492">
        <v>80.099999999999994</v>
      </c>
      <c r="D241" s="493">
        <v>81.266666666666666</v>
      </c>
      <c r="E241" s="493">
        <v>78.633333333333326</v>
      </c>
      <c r="F241" s="493">
        <v>77.166666666666657</v>
      </c>
      <c r="G241" s="493">
        <v>74.533333333333317</v>
      </c>
      <c r="H241" s="493">
        <v>82.733333333333334</v>
      </c>
      <c r="I241" s="493">
        <v>85.366666666666688</v>
      </c>
      <c r="J241" s="493">
        <v>86.833333333333343</v>
      </c>
      <c r="K241" s="492">
        <v>83.9</v>
      </c>
      <c r="L241" s="492">
        <v>79.8</v>
      </c>
      <c r="M241" s="492">
        <v>79.681709999999995</v>
      </c>
    </row>
    <row r="242" spans="1:13">
      <c r="A242" s="254">
        <v>232</v>
      </c>
      <c r="B242" s="495" t="s">
        <v>747</v>
      </c>
      <c r="C242" s="492">
        <v>8707.15</v>
      </c>
      <c r="D242" s="493">
        <v>8668.3833333333332</v>
      </c>
      <c r="E242" s="493">
        <v>8541.7166666666672</v>
      </c>
      <c r="F242" s="493">
        <v>8376.2833333333347</v>
      </c>
      <c r="G242" s="493">
        <v>8249.6166666666686</v>
      </c>
      <c r="H242" s="493">
        <v>8833.8166666666657</v>
      </c>
      <c r="I242" s="493">
        <v>8960.4833333333336</v>
      </c>
      <c r="J242" s="493">
        <v>9125.9166666666642</v>
      </c>
      <c r="K242" s="492">
        <v>8795.0499999999993</v>
      </c>
      <c r="L242" s="492">
        <v>8502.9500000000007</v>
      </c>
      <c r="M242" s="492">
        <v>1.3048200000000001</v>
      </c>
    </row>
    <row r="243" spans="1:13">
      <c r="A243" s="254">
        <v>233</v>
      </c>
      <c r="B243" s="495" t="s">
        <v>254</v>
      </c>
      <c r="C243" s="492">
        <v>113.4</v>
      </c>
      <c r="D243" s="493">
        <v>113.58333333333333</v>
      </c>
      <c r="E243" s="493">
        <v>112.56666666666666</v>
      </c>
      <c r="F243" s="493">
        <v>111.73333333333333</v>
      </c>
      <c r="G243" s="493">
        <v>110.71666666666667</v>
      </c>
      <c r="H243" s="493">
        <v>114.41666666666666</v>
      </c>
      <c r="I243" s="493">
        <v>115.43333333333334</v>
      </c>
      <c r="J243" s="493">
        <v>116.26666666666665</v>
      </c>
      <c r="K243" s="492">
        <v>114.6</v>
      </c>
      <c r="L243" s="492">
        <v>112.75</v>
      </c>
      <c r="M243" s="492">
        <v>20.378029999999999</v>
      </c>
    </row>
    <row r="244" spans="1:13">
      <c r="A244" s="254">
        <v>234</v>
      </c>
      <c r="B244" s="495" t="s">
        <v>398</v>
      </c>
      <c r="C244" s="492">
        <v>370.1</v>
      </c>
      <c r="D244" s="493">
        <v>374.25</v>
      </c>
      <c r="E244" s="493">
        <v>364.7</v>
      </c>
      <c r="F244" s="493">
        <v>359.3</v>
      </c>
      <c r="G244" s="493">
        <v>349.75</v>
      </c>
      <c r="H244" s="493">
        <v>379.65</v>
      </c>
      <c r="I244" s="493">
        <v>389.19999999999993</v>
      </c>
      <c r="J244" s="493">
        <v>394.59999999999997</v>
      </c>
      <c r="K244" s="492">
        <v>383.8</v>
      </c>
      <c r="L244" s="492">
        <v>368.85</v>
      </c>
      <c r="M244" s="492">
        <v>25.632010000000001</v>
      </c>
    </row>
    <row r="245" spans="1:13">
      <c r="A245" s="254">
        <v>235</v>
      </c>
      <c r="B245" s="495" t="s">
        <v>255</v>
      </c>
      <c r="C245" s="492">
        <v>113.65</v>
      </c>
      <c r="D245" s="493">
        <v>113.95</v>
      </c>
      <c r="E245" s="493">
        <v>112.5</v>
      </c>
      <c r="F245" s="493">
        <v>111.35</v>
      </c>
      <c r="G245" s="493">
        <v>109.89999999999999</v>
      </c>
      <c r="H245" s="493">
        <v>115.10000000000001</v>
      </c>
      <c r="I245" s="493">
        <v>116.55000000000003</v>
      </c>
      <c r="J245" s="493">
        <v>117.70000000000002</v>
      </c>
      <c r="K245" s="492">
        <v>115.4</v>
      </c>
      <c r="L245" s="492">
        <v>112.8</v>
      </c>
      <c r="M245" s="492">
        <v>20.50705</v>
      </c>
    </row>
    <row r="246" spans="1:13">
      <c r="A246" s="254">
        <v>236</v>
      </c>
      <c r="B246" s="495" t="s">
        <v>125</v>
      </c>
      <c r="C246" s="492">
        <v>89.4</v>
      </c>
      <c r="D246" s="493">
        <v>89.316666666666663</v>
      </c>
      <c r="E246" s="493">
        <v>89.083333333333329</v>
      </c>
      <c r="F246" s="493">
        <v>88.766666666666666</v>
      </c>
      <c r="G246" s="493">
        <v>88.533333333333331</v>
      </c>
      <c r="H246" s="493">
        <v>89.633333333333326</v>
      </c>
      <c r="I246" s="493">
        <v>89.866666666666674</v>
      </c>
      <c r="J246" s="493">
        <v>90.183333333333323</v>
      </c>
      <c r="K246" s="492">
        <v>89.55</v>
      </c>
      <c r="L246" s="492">
        <v>89</v>
      </c>
      <c r="M246" s="492">
        <v>63.367040000000003</v>
      </c>
    </row>
    <row r="247" spans="1:13">
      <c r="A247" s="254">
        <v>237</v>
      </c>
      <c r="B247" s="495" t="s">
        <v>399</v>
      </c>
      <c r="C247" s="492">
        <v>15.95</v>
      </c>
      <c r="D247" s="493">
        <v>14.966666666666663</v>
      </c>
      <c r="E247" s="493">
        <v>13.783333333333328</v>
      </c>
      <c r="F247" s="493">
        <v>11.616666666666665</v>
      </c>
      <c r="G247" s="493">
        <v>10.43333333333333</v>
      </c>
      <c r="H247" s="493">
        <v>17.133333333333326</v>
      </c>
      <c r="I247" s="493">
        <v>18.316666666666659</v>
      </c>
      <c r="J247" s="493">
        <v>20.483333333333324</v>
      </c>
      <c r="K247" s="492">
        <v>16.149999999999999</v>
      </c>
      <c r="L247" s="492">
        <v>12.8</v>
      </c>
      <c r="M247" s="492">
        <v>71.877160000000003</v>
      </c>
    </row>
    <row r="248" spans="1:13">
      <c r="A248" s="254">
        <v>238</v>
      </c>
      <c r="B248" s="495" t="s">
        <v>772</v>
      </c>
      <c r="C248" s="492">
        <v>1795.85</v>
      </c>
      <c r="D248" s="493">
        <v>1796.2833333333335</v>
      </c>
      <c r="E248" s="493">
        <v>1774.5666666666671</v>
      </c>
      <c r="F248" s="493">
        <v>1753.2833333333335</v>
      </c>
      <c r="G248" s="493">
        <v>1731.5666666666671</v>
      </c>
      <c r="H248" s="493">
        <v>1817.5666666666671</v>
      </c>
      <c r="I248" s="493">
        <v>1839.2833333333338</v>
      </c>
      <c r="J248" s="493">
        <v>1860.5666666666671</v>
      </c>
      <c r="K248" s="492">
        <v>1818</v>
      </c>
      <c r="L248" s="492">
        <v>1775</v>
      </c>
      <c r="M248" s="492">
        <v>15.38029</v>
      </c>
    </row>
    <row r="249" spans="1:13">
      <c r="A249" s="254">
        <v>239</v>
      </c>
      <c r="B249" s="495" t="s">
        <v>748</v>
      </c>
      <c r="C249" s="492">
        <v>336.2</v>
      </c>
      <c r="D249" s="493">
        <v>334.86666666666667</v>
      </c>
      <c r="E249" s="493">
        <v>331.68333333333334</v>
      </c>
      <c r="F249" s="493">
        <v>327.16666666666669</v>
      </c>
      <c r="G249" s="493">
        <v>323.98333333333335</v>
      </c>
      <c r="H249" s="493">
        <v>339.38333333333333</v>
      </c>
      <c r="I249" s="493">
        <v>342.56666666666672</v>
      </c>
      <c r="J249" s="493">
        <v>347.08333333333331</v>
      </c>
      <c r="K249" s="492">
        <v>338.05</v>
      </c>
      <c r="L249" s="492">
        <v>330.35</v>
      </c>
      <c r="M249" s="492">
        <v>2.39838</v>
      </c>
    </row>
    <row r="250" spans="1:13">
      <c r="A250" s="254">
        <v>240</v>
      </c>
      <c r="B250" s="495" t="s">
        <v>120</v>
      </c>
      <c r="C250" s="492">
        <v>510.65</v>
      </c>
      <c r="D250" s="493">
        <v>510.75</v>
      </c>
      <c r="E250" s="493">
        <v>506.5</v>
      </c>
      <c r="F250" s="493">
        <v>502.35</v>
      </c>
      <c r="G250" s="493">
        <v>498.1</v>
      </c>
      <c r="H250" s="493">
        <v>514.9</v>
      </c>
      <c r="I250" s="493">
        <v>519.15</v>
      </c>
      <c r="J250" s="493">
        <v>523.29999999999995</v>
      </c>
      <c r="K250" s="492">
        <v>515</v>
      </c>
      <c r="L250" s="492">
        <v>506.6</v>
      </c>
      <c r="M250" s="492">
        <v>8.4239099999999993</v>
      </c>
    </row>
    <row r="251" spans="1:13">
      <c r="A251" s="254">
        <v>241</v>
      </c>
      <c r="B251" s="495" t="s">
        <v>826</v>
      </c>
      <c r="C251" s="492">
        <v>255.8</v>
      </c>
      <c r="D251" s="493">
        <v>254.7166666666667</v>
      </c>
      <c r="E251" s="493">
        <v>253.13333333333338</v>
      </c>
      <c r="F251" s="493">
        <v>250.4666666666667</v>
      </c>
      <c r="G251" s="493">
        <v>248.88333333333338</v>
      </c>
      <c r="H251" s="493">
        <v>257.38333333333338</v>
      </c>
      <c r="I251" s="493">
        <v>258.9666666666667</v>
      </c>
      <c r="J251" s="493">
        <v>261.63333333333338</v>
      </c>
      <c r="K251" s="492">
        <v>256.3</v>
      </c>
      <c r="L251" s="492">
        <v>252.05</v>
      </c>
      <c r="M251" s="492">
        <v>19.337759999999999</v>
      </c>
    </row>
    <row r="252" spans="1:13">
      <c r="A252" s="254">
        <v>242</v>
      </c>
      <c r="B252" s="495" t="s">
        <v>122</v>
      </c>
      <c r="C252" s="492">
        <v>926.9</v>
      </c>
      <c r="D252" s="493">
        <v>915.30000000000007</v>
      </c>
      <c r="E252" s="493">
        <v>899.60000000000014</v>
      </c>
      <c r="F252" s="493">
        <v>872.30000000000007</v>
      </c>
      <c r="G252" s="493">
        <v>856.60000000000014</v>
      </c>
      <c r="H252" s="493">
        <v>942.60000000000014</v>
      </c>
      <c r="I252" s="493">
        <v>958.30000000000018</v>
      </c>
      <c r="J252" s="493">
        <v>985.60000000000014</v>
      </c>
      <c r="K252" s="492">
        <v>931</v>
      </c>
      <c r="L252" s="492">
        <v>888</v>
      </c>
      <c r="M252" s="492">
        <v>99.358279999999993</v>
      </c>
    </row>
    <row r="253" spans="1:13">
      <c r="A253" s="254">
        <v>243</v>
      </c>
      <c r="B253" s="495" t="s">
        <v>256</v>
      </c>
      <c r="C253" s="492">
        <v>5020.8500000000004</v>
      </c>
      <c r="D253" s="493">
        <v>5031.4833333333336</v>
      </c>
      <c r="E253" s="493">
        <v>4964.4666666666672</v>
      </c>
      <c r="F253" s="493">
        <v>4908.0833333333339</v>
      </c>
      <c r="G253" s="493">
        <v>4841.0666666666675</v>
      </c>
      <c r="H253" s="493">
        <v>5087.8666666666668</v>
      </c>
      <c r="I253" s="493">
        <v>5154.8833333333332</v>
      </c>
      <c r="J253" s="493">
        <v>5211.2666666666664</v>
      </c>
      <c r="K253" s="492">
        <v>5098.5</v>
      </c>
      <c r="L253" s="492">
        <v>4975.1000000000004</v>
      </c>
      <c r="M253" s="492">
        <v>9.0551499999999994</v>
      </c>
    </row>
    <row r="254" spans="1:13">
      <c r="A254" s="254">
        <v>244</v>
      </c>
      <c r="B254" s="495" t="s">
        <v>124</v>
      </c>
      <c r="C254" s="492">
        <v>1356</v>
      </c>
      <c r="D254" s="493">
        <v>1353.3666666666666</v>
      </c>
      <c r="E254" s="493">
        <v>1347.2333333333331</v>
      </c>
      <c r="F254" s="493">
        <v>1338.4666666666665</v>
      </c>
      <c r="G254" s="493">
        <v>1332.333333333333</v>
      </c>
      <c r="H254" s="493">
        <v>1362.1333333333332</v>
      </c>
      <c r="I254" s="493">
        <v>1368.2666666666669</v>
      </c>
      <c r="J254" s="493">
        <v>1377.0333333333333</v>
      </c>
      <c r="K254" s="492">
        <v>1359.5</v>
      </c>
      <c r="L254" s="492">
        <v>1344.6</v>
      </c>
      <c r="M254" s="492">
        <v>48.792340000000003</v>
      </c>
    </row>
    <row r="255" spans="1:13">
      <c r="A255" s="254">
        <v>245</v>
      </c>
      <c r="B255" s="495" t="s">
        <v>749</v>
      </c>
      <c r="C255" s="492">
        <v>730.8</v>
      </c>
      <c r="D255" s="493">
        <v>737.66666666666663</v>
      </c>
      <c r="E255" s="493">
        <v>719.73333333333323</v>
      </c>
      <c r="F255" s="493">
        <v>708.66666666666663</v>
      </c>
      <c r="G255" s="493">
        <v>690.73333333333323</v>
      </c>
      <c r="H255" s="493">
        <v>748.73333333333323</v>
      </c>
      <c r="I255" s="493">
        <v>766.66666666666663</v>
      </c>
      <c r="J255" s="493">
        <v>777.73333333333323</v>
      </c>
      <c r="K255" s="492">
        <v>755.6</v>
      </c>
      <c r="L255" s="492">
        <v>726.6</v>
      </c>
      <c r="M255" s="492">
        <v>0.73721000000000003</v>
      </c>
    </row>
    <row r="256" spans="1:13">
      <c r="A256" s="254">
        <v>246</v>
      </c>
      <c r="B256" s="495" t="s">
        <v>400</v>
      </c>
      <c r="C256" s="492">
        <v>277.75</v>
      </c>
      <c r="D256" s="493">
        <v>276.53333333333336</v>
      </c>
      <c r="E256" s="493">
        <v>273.31666666666672</v>
      </c>
      <c r="F256" s="493">
        <v>268.88333333333338</v>
      </c>
      <c r="G256" s="493">
        <v>265.66666666666674</v>
      </c>
      <c r="H256" s="493">
        <v>280.9666666666667</v>
      </c>
      <c r="I256" s="493">
        <v>284.18333333333328</v>
      </c>
      <c r="J256" s="493">
        <v>288.61666666666667</v>
      </c>
      <c r="K256" s="492">
        <v>279.75</v>
      </c>
      <c r="L256" s="492">
        <v>272.10000000000002</v>
      </c>
      <c r="M256" s="492">
        <v>3.27684</v>
      </c>
    </row>
    <row r="257" spans="1:13">
      <c r="A257" s="254">
        <v>247</v>
      </c>
      <c r="B257" s="495" t="s">
        <v>121</v>
      </c>
      <c r="C257" s="492">
        <v>1647.55</v>
      </c>
      <c r="D257" s="493">
        <v>1645.6833333333332</v>
      </c>
      <c r="E257" s="493">
        <v>1634.9666666666662</v>
      </c>
      <c r="F257" s="493">
        <v>1622.383333333333</v>
      </c>
      <c r="G257" s="493">
        <v>1611.6666666666661</v>
      </c>
      <c r="H257" s="493">
        <v>1658.2666666666664</v>
      </c>
      <c r="I257" s="493">
        <v>1668.9833333333331</v>
      </c>
      <c r="J257" s="493">
        <v>1681.5666666666666</v>
      </c>
      <c r="K257" s="492">
        <v>1656.4</v>
      </c>
      <c r="L257" s="492">
        <v>1633.1</v>
      </c>
      <c r="M257" s="492">
        <v>5.5352499999999996</v>
      </c>
    </row>
    <row r="258" spans="1:13">
      <c r="A258" s="254">
        <v>248</v>
      </c>
      <c r="B258" s="495" t="s">
        <v>257</v>
      </c>
      <c r="C258" s="492">
        <v>2045.5</v>
      </c>
      <c r="D258" s="493">
        <v>2064.0166666666669</v>
      </c>
      <c r="E258" s="493">
        <v>2014.0333333333338</v>
      </c>
      <c r="F258" s="493">
        <v>1982.5666666666668</v>
      </c>
      <c r="G258" s="493">
        <v>1932.5833333333337</v>
      </c>
      <c r="H258" s="493">
        <v>2095.4833333333336</v>
      </c>
      <c r="I258" s="493">
        <v>2145.4666666666662</v>
      </c>
      <c r="J258" s="493">
        <v>2176.9333333333338</v>
      </c>
      <c r="K258" s="492">
        <v>2114</v>
      </c>
      <c r="L258" s="492">
        <v>2032.55</v>
      </c>
      <c r="M258" s="492">
        <v>1.7159899999999999</v>
      </c>
    </row>
    <row r="259" spans="1:13">
      <c r="A259" s="254">
        <v>249</v>
      </c>
      <c r="B259" s="495" t="s">
        <v>401</v>
      </c>
      <c r="C259" s="492">
        <v>1337.75</v>
      </c>
      <c r="D259" s="493">
        <v>1340.95</v>
      </c>
      <c r="E259" s="493">
        <v>1323</v>
      </c>
      <c r="F259" s="493">
        <v>1308.25</v>
      </c>
      <c r="G259" s="493">
        <v>1290.3</v>
      </c>
      <c r="H259" s="493">
        <v>1355.7</v>
      </c>
      <c r="I259" s="493">
        <v>1373.6500000000003</v>
      </c>
      <c r="J259" s="493">
        <v>1388.4</v>
      </c>
      <c r="K259" s="492">
        <v>1358.9</v>
      </c>
      <c r="L259" s="492">
        <v>1326.2</v>
      </c>
      <c r="M259" s="492">
        <v>0.81161000000000005</v>
      </c>
    </row>
    <row r="260" spans="1:13">
      <c r="A260" s="254">
        <v>250</v>
      </c>
      <c r="B260" s="495" t="s">
        <v>402</v>
      </c>
      <c r="C260" s="492">
        <v>2789.05</v>
      </c>
      <c r="D260" s="493">
        <v>2797.35</v>
      </c>
      <c r="E260" s="493">
        <v>2761.7</v>
      </c>
      <c r="F260" s="493">
        <v>2734.35</v>
      </c>
      <c r="G260" s="493">
        <v>2698.7</v>
      </c>
      <c r="H260" s="493">
        <v>2824.7</v>
      </c>
      <c r="I260" s="493">
        <v>2860.3500000000004</v>
      </c>
      <c r="J260" s="493">
        <v>2887.7</v>
      </c>
      <c r="K260" s="492">
        <v>2833</v>
      </c>
      <c r="L260" s="492">
        <v>2770</v>
      </c>
      <c r="M260" s="492">
        <v>1.1850799999999999</v>
      </c>
    </row>
    <row r="261" spans="1:13">
      <c r="A261" s="254">
        <v>251</v>
      </c>
      <c r="B261" s="495" t="s">
        <v>403</v>
      </c>
      <c r="C261" s="492">
        <v>405.05</v>
      </c>
      <c r="D261" s="493">
        <v>405.31666666666666</v>
      </c>
      <c r="E261" s="493">
        <v>400.23333333333335</v>
      </c>
      <c r="F261" s="493">
        <v>395.41666666666669</v>
      </c>
      <c r="G261" s="493">
        <v>390.33333333333337</v>
      </c>
      <c r="H261" s="493">
        <v>410.13333333333333</v>
      </c>
      <c r="I261" s="493">
        <v>415.2166666666667</v>
      </c>
      <c r="J261" s="493">
        <v>420.0333333333333</v>
      </c>
      <c r="K261" s="492">
        <v>410.4</v>
      </c>
      <c r="L261" s="492">
        <v>400.5</v>
      </c>
      <c r="M261" s="492">
        <v>2.1449500000000001</v>
      </c>
    </row>
    <row r="262" spans="1:13">
      <c r="A262" s="254">
        <v>252</v>
      </c>
      <c r="B262" s="495" t="s">
        <v>404</v>
      </c>
      <c r="C262" s="492">
        <v>143.25</v>
      </c>
      <c r="D262" s="493">
        <v>141.04999999999998</v>
      </c>
      <c r="E262" s="493">
        <v>137.69999999999996</v>
      </c>
      <c r="F262" s="493">
        <v>132.14999999999998</v>
      </c>
      <c r="G262" s="493">
        <v>128.79999999999995</v>
      </c>
      <c r="H262" s="493">
        <v>146.59999999999997</v>
      </c>
      <c r="I262" s="493">
        <v>149.94999999999999</v>
      </c>
      <c r="J262" s="493">
        <v>155.49999999999997</v>
      </c>
      <c r="K262" s="492">
        <v>144.4</v>
      </c>
      <c r="L262" s="492">
        <v>135.5</v>
      </c>
      <c r="M262" s="492">
        <v>11.7157</v>
      </c>
    </row>
    <row r="263" spans="1:13">
      <c r="A263" s="254">
        <v>253</v>
      </c>
      <c r="B263" s="495" t="s">
        <v>405</v>
      </c>
      <c r="C263" s="492">
        <v>116.95</v>
      </c>
      <c r="D263" s="493">
        <v>115.71666666666665</v>
      </c>
      <c r="E263" s="493">
        <v>112.93333333333331</v>
      </c>
      <c r="F263" s="493">
        <v>108.91666666666666</v>
      </c>
      <c r="G263" s="493">
        <v>106.13333333333331</v>
      </c>
      <c r="H263" s="493">
        <v>119.73333333333331</v>
      </c>
      <c r="I263" s="493">
        <v>122.51666666666664</v>
      </c>
      <c r="J263" s="493">
        <v>126.5333333333333</v>
      </c>
      <c r="K263" s="492">
        <v>118.5</v>
      </c>
      <c r="L263" s="492">
        <v>111.7</v>
      </c>
      <c r="M263" s="492">
        <v>19.37255</v>
      </c>
    </row>
    <row r="264" spans="1:13">
      <c r="A264" s="254">
        <v>254</v>
      </c>
      <c r="B264" s="495" t="s">
        <v>406</v>
      </c>
      <c r="C264" s="492">
        <v>82.15</v>
      </c>
      <c r="D264" s="493">
        <v>82.45</v>
      </c>
      <c r="E264" s="493">
        <v>81.600000000000009</v>
      </c>
      <c r="F264" s="493">
        <v>81.050000000000011</v>
      </c>
      <c r="G264" s="493">
        <v>80.200000000000017</v>
      </c>
      <c r="H264" s="493">
        <v>83</v>
      </c>
      <c r="I264" s="493">
        <v>83.85</v>
      </c>
      <c r="J264" s="493">
        <v>84.399999999999991</v>
      </c>
      <c r="K264" s="492">
        <v>83.3</v>
      </c>
      <c r="L264" s="492">
        <v>81.900000000000006</v>
      </c>
      <c r="M264" s="492">
        <v>4.4438399999999998</v>
      </c>
    </row>
    <row r="265" spans="1:13">
      <c r="A265" s="254">
        <v>255</v>
      </c>
      <c r="B265" s="495" t="s">
        <v>258</v>
      </c>
      <c r="C265" s="492">
        <v>107.1</v>
      </c>
      <c r="D265" s="493">
        <v>107.56666666666666</v>
      </c>
      <c r="E265" s="493">
        <v>105.63333333333333</v>
      </c>
      <c r="F265" s="493">
        <v>104.16666666666666</v>
      </c>
      <c r="G265" s="493">
        <v>102.23333333333332</v>
      </c>
      <c r="H265" s="493">
        <v>109.03333333333333</v>
      </c>
      <c r="I265" s="493">
        <v>110.96666666666667</v>
      </c>
      <c r="J265" s="493">
        <v>112.43333333333334</v>
      </c>
      <c r="K265" s="492">
        <v>109.5</v>
      </c>
      <c r="L265" s="492">
        <v>106.1</v>
      </c>
      <c r="M265" s="492">
        <v>59.494770000000003</v>
      </c>
    </row>
    <row r="266" spans="1:13">
      <c r="A266" s="254">
        <v>256</v>
      </c>
      <c r="B266" s="495" t="s">
        <v>128</v>
      </c>
      <c r="C266" s="492">
        <v>662.65</v>
      </c>
      <c r="D266" s="493">
        <v>663.1</v>
      </c>
      <c r="E266" s="493">
        <v>650.20000000000005</v>
      </c>
      <c r="F266" s="493">
        <v>637.75</v>
      </c>
      <c r="G266" s="493">
        <v>624.85</v>
      </c>
      <c r="H266" s="493">
        <v>675.55000000000007</v>
      </c>
      <c r="I266" s="493">
        <v>688.44999999999993</v>
      </c>
      <c r="J266" s="493">
        <v>700.90000000000009</v>
      </c>
      <c r="K266" s="492">
        <v>676</v>
      </c>
      <c r="L266" s="492">
        <v>650.65</v>
      </c>
      <c r="M266" s="492">
        <v>155.58949000000001</v>
      </c>
    </row>
    <row r="267" spans="1:13">
      <c r="A267" s="254">
        <v>257</v>
      </c>
      <c r="B267" s="495" t="s">
        <v>751</v>
      </c>
      <c r="C267" s="492">
        <v>82.75</v>
      </c>
      <c r="D267" s="493">
        <v>82.516666666666666</v>
      </c>
      <c r="E267" s="493">
        <v>81.333333333333329</v>
      </c>
      <c r="F267" s="493">
        <v>79.916666666666657</v>
      </c>
      <c r="G267" s="493">
        <v>78.73333333333332</v>
      </c>
      <c r="H267" s="493">
        <v>83.933333333333337</v>
      </c>
      <c r="I267" s="493">
        <v>85.116666666666674</v>
      </c>
      <c r="J267" s="493">
        <v>86.533333333333346</v>
      </c>
      <c r="K267" s="492">
        <v>83.7</v>
      </c>
      <c r="L267" s="492">
        <v>81.099999999999994</v>
      </c>
      <c r="M267" s="492">
        <v>0.88531000000000004</v>
      </c>
    </row>
    <row r="268" spans="1:13">
      <c r="A268" s="254">
        <v>258</v>
      </c>
      <c r="B268" s="495" t="s">
        <v>407</v>
      </c>
      <c r="C268" s="492">
        <v>56.75</v>
      </c>
      <c r="D268" s="493">
        <v>57.083333333333336</v>
      </c>
      <c r="E268" s="493">
        <v>56.216666666666669</v>
      </c>
      <c r="F268" s="493">
        <v>55.68333333333333</v>
      </c>
      <c r="G268" s="493">
        <v>54.816666666666663</v>
      </c>
      <c r="H268" s="493">
        <v>57.616666666666674</v>
      </c>
      <c r="I268" s="493">
        <v>58.483333333333334</v>
      </c>
      <c r="J268" s="493">
        <v>59.01666666666668</v>
      </c>
      <c r="K268" s="492">
        <v>57.95</v>
      </c>
      <c r="L268" s="492">
        <v>56.55</v>
      </c>
      <c r="M268" s="492">
        <v>6.8757900000000003</v>
      </c>
    </row>
    <row r="269" spans="1:13">
      <c r="A269" s="254">
        <v>259</v>
      </c>
      <c r="B269" s="495" t="s">
        <v>408</v>
      </c>
      <c r="C269" s="492">
        <v>86</v>
      </c>
      <c r="D269" s="493">
        <v>86.316666666666677</v>
      </c>
      <c r="E269" s="493">
        <v>84.833333333333357</v>
      </c>
      <c r="F269" s="493">
        <v>83.666666666666686</v>
      </c>
      <c r="G269" s="493">
        <v>82.183333333333366</v>
      </c>
      <c r="H269" s="493">
        <v>87.483333333333348</v>
      </c>
      <c r="I269" s="493">
        <v>88.966666666666669</v>
      </c>
      <c r="J269" s="493">
        <v>90.13333333333334</v>
      </c>
      <c r="K269" s="492">
        <v>87.8</v>
      </c>
      <c r="L269" s="492">
        <v>85.15</v>
      </c>
      <c r="M269" s="492">
        <v>7.2245799999999996</v>
      </c>
    </row>
    <row r="270" spans="1:13">
      <c r="A270" s="254">
        <v>260</v>
      </c>
      <c r="B270" s="495" t="s">
        <v>409</v>
      </c>
      <c r="C270" s="492">
        <v>24.1</v>
      </c>
      <c r="D270" s="493">
        <v>23.933333333333334</v>
      </c>
      <c r="E270" s="493">
        <v>23.666666666666668</v>
      </c>
      <c r="F270" s="493">
        <v>23.233333333333334</v>
      </c>
      <c r="G270" s="493">
        <v>22.966666666666669</v>
      </c>
      <c r="H270" s="493">
        <v>24.366666666666667</v>
      </c>
      <c r="I270" s="493">
        <v>24.633333333333333</v>
      </c>
      <c r="J270" s="493">
        <v>25.066666666666666</v>
      </c>
      <c r="K270" s="492">
        <v>24.2</v>
      </c>
      <c r="L270" s="492">
        <v>23.5</v>
      </c>
      <c r="M270" s="492">
        <v>48.709859999999999</v>
      </c>
    </row>
    <row r="271" spans="1:13">
      <c r="A271" s="254">
        <v>261</v>
      </c>
      <c r="B271" s="495" t="s">
        <v>410</v>
      </c>
      <c r="C271" s="492">
        <v>68.75</v>
      </c>
      <c r="D271" s="493">
        <v>68.816666666666663</v>
      </c>
      <c r="E271" s="493">
        <v>67.933333333333323</v>
      </c>
      <c r="F271" s="493">
        <v>67.11666666666666</v>
      </c>
      <c r="G271" s="493">
        <v>66.23333333333332</v>
      </c>
      <c r="H271" s="493">
        <v>69.633333333333326</v>
      </c>
      <c r="I271" s="493">
        <v>70.516666666666652</v>
      </c>
      <c r="J271" s="493">
        <v>71.333333333333329</v>
      </c>
      <c r="K271" s="492">
        <v>69.7</v>
      </c>
      <c r="L271" s="492">
        <v>68</v>
      </c>
      <c r="M271" s="492">
        <v>9.5076999999999998</v>
      </c>
    </row>
    <row r="272" spans="1:13">
      <c r="A272" s="254">
        <v>262</v>
      </c>
      <c r="B272" s="495" t="s">
        <v>411</v>
      </c>
      <c r="C272" s="492">
        <v>75.5</v>
      </c>
      <c r="D272" s="493">
        <v>75.75</v>
      </c>
      <c r="E272" s="493">
        <v>74.8</v>
      </c>
      <c r="F272" s="493">
        <v>74.099999999999994</v>
      </c>
      <c r="G272" s="493">
        <v>73.149999999999991</v>
      </c>
      <c r="H272" s="493">
        <v>76.45</v>
      </c>
      <c r="I272" s="493">
        <v>77.399999999999991</v>
      </c>
      <c r="J272" s="493">
        <v>78.100000000000009</v>
      </c>
      <c r="K272" s="492">
        <v>76.7</v>
      </c>
      <c r="L272" s="492">
        <v>75.05</v>
      </c>
      <c r="M272" s="492">
        <v>6.6460900000000001</v>
      </c>
    </row>
    <row r="273" spans="1:13">
      <c r="A273" s="254">
        <v>263</v>
      </c>
      <c r="B273" s="495" t="s">
        <v>412</v>
      </c>
      <c r="C273" s="492">
        <v>158.15</v>
      </c>
      <c r="D273" s="493">
        <v>159.05000000000001</v>
      </c>
      <c r="E273" s="493">
        <v>153.40000000000003</v>
      </c>
      <c r="F273" s="493">
        <v>148.65000000000003</v>
      </c>
      <c r="G273" s="493">
        <v>143.00000000000006</v>
      </c>
      <c r="H273" s="493">
        <v>163.80000000000001</v>
      </c>
      <c r="I273" s="493">
        <v>169.45</v>
      </c>
      <c r="J273" s="493">
        <v>174.2</v>
      </c>
      <c r="K273" s="492">
        <v>164.7</v>
      </c>
      <c r="L273" s="492">
        <v>154.30000000000001</v>
      </c>
      <c r="M273" s="492">
        <v>15.445779999999999</v>
      </c>
    </row>
    <row r="274" spans="1:13">
      <c r="A274" s="254">
        <v>264</v>
      </c>
      <c r="B274" s="495" t="s">
        <v>413</v>
      </c>
      <c r="C274" s="492">
        <v>86.7</v>
      </c>
      <c r="D274" s="493">
        <v>85.583333333333329</v>
      </c>
      <c r="E274" s="493">
        <v>83.61666666666666</v>
      </c>
      <c r="F274" s="493">
        <v>80.533333333333331</v>
      </c>
      <c r="G274" s="493">
        <v>78.566666666666663</v>
      </c>
      <c r="H274" s="493">
        <v>88.666666666666657</v>
      </c>
      <c r="I274" s="493">
        <v>90.633333333333326</v>
      </c>
      <c r="J274" s="493">
        <v>93.716666666666654</v>
      </c>
      <c r="K274" s="492">
        <v>87.55</v>
      </c>
      <c r="L274" s="492">
        <v>82.5</v>
      </c>
      <c r="M274" s="492">
        <v>36.421860000000002</v>
      </c>
    </row>
    <row r="275" spans="1:13">
      <c r="A275" s="254">
        <v>265</v>
      </c>
      <c r="B275" s="495" t="s">
        <v>127</v>
      </c>
      <c r="C275" s="492">
        <v>443.6</v>
      </c>
      <c r="D275" s="493">
        <v>444.5333333333333</v>
      </c>
      <c r="E275" s="493">
        <v>435.11666666666662</v>
      </c>
      <c r="F275" s="493">
        <v>426.63333333333333</v>
      </c>
      <c r="G275" s="493">
        <v>417.21666666666664</v>
      </c>
      <c r="H275" s="493">
        <v>453.01666666666659</v>
      </c>
      <c r="I275" s="493">
        <v>462.43333333333334</v>
      </c>
      <c r="J275" s="493">
        <v>470.91666666666657</v>
      </c>
      <c r="K275" s="492">
        <v>453.95</v>
      </c>
      <c r="L275" s="492">
        <v>436.05</v>
      </c>
      <c r="M275" s="492">
        <v>156.97776999999999</v>
      </c>
    </row>
    <row r="276" spans="1:13">
      <c r="A276" s="254">
        <v>266</v>
      </c>
      <c r="B276" s="495" t="s">
        <v>414</v>
      </c>
      <c r="C276" s="492">
        <v>2384.6999999999998</v>
      </c>
      <c r="D276" s="493">
        <v>2393.8833333333332</v>
      </c>
      <c r="E276" s="493">
        <v>2371.8166666666666</v>
      </c>
      <c r="F276" s="493">
        <v>2358.9333333333334</v>
      </c>
      <c r="G276" s="493">
        <v>2336.8666666666668</v>
      </c>
      <c r="H276" s="493">
        <v>2406.7666666666664</v>
      </c>
      <c r="I276" s="493">
        <v>2428.833333333333</v>
      </c>
      <c r="J276" s="493">
        <v>2441.7166666666662</v>
      </c>
      <c r="K276" s="492">
        <v>2415.9499999999998</v>
      </c>
      <c r="L276" s="492">
        <v>2381</v>
      </c>
      <c r="M276" s="492">
        <v>7.5370000000000006E-2</v>
      </c>
    </row>
    <row r="277" spans="1:13">
      <c r="A277" s="254">
        <v>267</v>
      </c>
      <c r="B277" s="495" t="s">
        <v>129</v>
      </c>
      <c r="C277" s="492">
        <v>2901.8</v>
      </c>
      <c r="D277" s="493">
        <v>2919.5833333333335</v>
      </c>
      <c r="E277" s="493">
        <v>2872.2166666666672</v>
      </c>
      <c r="F277" s="493">
        <v>2842.6333333333337</v>
      </c>
      <c r="G277" s="493">
        <v>2795.2666666666673</v>
      </c>
      <c r="H277" s="493">
        <v>2949.166666666667</v>
      </c>
      <c r="I277" s="493">
        <v>2996.5333333333328</v>
      </c>
      <c r="J277" s="493">
        <v>3026.1166666666668</v>
      </c>
      <c r="K277" s="492">
        <v>2966.95</v>
      </c>
      <c r="L277" s="492">
        <v>2890</v>
      </c>
      <c r="M277" s="492">
        <v>3.9075700000000002</v>
      </c>
    </row>
    <row r="278" spans="1:13">
      <c r="A278" s="254">
        <v>268</v>
      </c>
      <c r="B278" s="495" t="s">
        <v>130</v>
      </c>
      <c r="C278" s="492">
        <v>871.95</v>
      </c>
      <c r="D278" s="493">
        <v>872.98333333333346</v>
      </c>
      <c r="E278" s="493">
        <v>865.3666666666669</v>
      </c>
      <c r="F278" s="493">
        <v>858.78333333333342</v>
      </c>
      <c r="G278" s="493">
        <v>851.16666666666686</v>
      </c>
      <c r="H278" s="493">
        <v>879.56666666666695</v>
      </c>
      <c r="I278" s="493">
        <v>887.18333333333351</v>
      </c>
      <c r="J278" s="493">
        <v>893.76666666666699</v>
      </c>
      <c r="K278" s="492">
        <v>880.6</v>
      </c>
      <c r="L278" s="492">
        <v>866.4</v>
      </c>
      <c r="M278" s="492">
        <v>5.0253800000000002</v>
      </c>
    </row>
    <row r="279" spans="1:13">
      <c r="A279" s="254">
        <v>269</v>
      </c>
      <c r="B279" s="495" t="s">
        <v>415</v>
      </c>
      <c r="C279" s="492">
        <v>150.4</v>
      </c>
      <c r="D279" s="493">
        <v>151.15</v>
      </c>
      <c r="E279" s="493">
        <v>148.65</v>
      </c>
      <c r="F279" s="493">
        <v>146.9</v>
      </c>
      <c r="G279" s="493">
        <v>144.4</v>
      </c>
      <c r="H279" s="493">
        <v>152.9</v>
      </c>
      <c r="I279" s="493">
        <v>155.4</v>
      </c>
      <c r="J279" s="493">
        <v>157.15</v>
      </c>
      <c r="K279" s="492">
        <v>153.65</v>
      </c>
      <c r="L279" s="492">
        <v>149.4</v>
      </c>
      <c r="M279" s="492">
        <v>8.2250700000000005</v>
      </c>
    </row>
    <row r="280" spans="1:13">
      <c r="A280" s="254">
        <v>270</v>
      </c>
      <c r="B280" s="495" t="s">
        <v>417</v>
      </c>
      <c r="C280" s="492">
        <v>514.54999999999995</v>
      </c>
      <c r="D280" s="493">
        <v>516.74999999999989</v>
      </c>
      <c r="E280" s="493">
        <v>508.3499999999998</v>
      </c>
      <c r="F280" s="493">
        <v>502.14999999999992</v>
      </c>
      <c r="G280" s="493">
        <v>493.74999999999983</v>
      </c>
      <c r="H280" s="493">
        <v>522.94999999999982</v>
      </c>
      <c r="I280" s="493">
        <v>531.34999999999991</v>
      </c>
      <c r="J280" s="493">
        <v>537.54999999999973</v>
      </c>
      <c r="K280" s="492">
        <v>525.15</v>
      </c>
      <c r="L280" s="492">
        <v>510.55</v>
      </c>
      <c r="M280" s="492">
        <v>0.98643999999999998</v>
      </c>
    </row>
    <row r="281" spans="1:13">
      <c r="A281" s="254">
        <v>271</v>
      </c>
      <c r="B281" s="495" t="s">
        <v>418</v>
      </c>
      <c r="C281" s="492">
        <v>194.25</v>
      </c>
      <c r="D281" s="493">
        <v>194.36666666666667</v>
      </c>
      <c r="E281" s="493">
        <v>192.38333333333335</v>
      </c>
      <c r="F281" s="493">
        <v>190.51666666666668</v>
      </c>
      <c r="G281" s="493">
        <v>188.53333333333336</v>
      </c>
      <c r="H281" s="493">
        <v>196.23333333333335</v>
      </c>
      <c r="I281" s="493">
        <v>198.2166666666667</v>
      </c>
      <c r="J281" s="493">
        <v>200.08333333333334</v>
      </c>
      <c r="K281" s="492">
        <v>196.35</v>
      </c>
      <c r="L281" s="492">
        <v>192.5</v>
      </c>
      <c r="M281" s="492">
        <v>5.8787599999999998</v>
      </c>
    </row>
    <row r="282" spans="1:13">
      <c r="A282" s="254">
        <v>272</v>
      </c>
      <c r="B282" s="495" t="s">
        <v>419</v>
      </c>
      <c r="C282" s="492">
        <v>185.45</v>
      </c>
      <c r="D282" s="493">
        <v>185.21666666666667</v>
      </c>
      <c r="E282" s="493">
        <v>181.23333333333335</v>
      </c>
      <c r="F282" s="493">
        <v>177.01666666666668</v>
      </c>
      <c r="G282" s="493">
        <v>173.03333333333336</v>
      </c>
      <c r="H282" s="493">
        <v>189.43333333333334</v>
      </c>
      <c r="I282" s="493">
        <v>193.41666666666663</v>
      </c>
      <c r="J282" s="493">
        <v>197.63333333333333</v>
      </c>
      <c r="K282" s="492">
        <v>189.2</v>
      </c>
      <c r="L282" s="492">
        <v>181</v>
      </c>
      <c r="M282" s="492">
        <v>5.7792899999999996</v>
      </c>
    </row>
    <row r="283" spans="1:13">
      <c r="A283" s="254">
        <v>273</v>
      </c>
      <c r="B283" s="495" t="s">
        <v>752</v>
      </c>
      <c r="C283" s="492">
        <v>875.1</v>
      </c>
      <c r="D283" s="493">
        <v>884.81666666666661</v>
      </c>
      <c r="E283" s="493">
        <v>855.63333333333321</v>
      </c>
      <c r="F283" s="493">
        <v>836.16666666666663</v>
      </c>
      <c r="G283" s="493">
        <v>806.98333333333323</v>
      </c>
      <c r="H283" s="493">
        <v>904.28333333333319</v>
      </c>
      <c r="I283" s="493">
        <v>933.46666666666658</v>
      </c>
      <c r="J283" s="493">
        <v>952.93333333333317</v>
      </c>
      <c r="K283" s="492">
        <v>914</v>
      </c>
      <c r="L283" s="492">
        <v>865.35</v>
      </c>
      <c r="M283" s="492">
        <v>0.41966999999999999</v>
      </c>
    </row>
    <row r="284" spans="1:13">
      <c r="A284" s="254">
        <v>274</v>
      </c>
      <c r="B284" s="495" t="s">
        <v>420</v>
      </c>
      <c r="C284" s="492">
        <v>934.2</v>
      </c>
      <c r="D284" s="493">
        <v>927.36666666666667</v>
      </c>
      <c r="E284" s="493">
        <v>911.83333333333337</v>
      </c>
      <c r="F284" s="493">
        <v>889.4666666666667</v>
      </c>
      <c r="G284" s="493">
        <v>873.93333333333339</v>
      </c>
      <c r="H284" s="493">
        <v>949.73333333333335</v>
      </c>
      <c r="I284" s="493">
        <v>965.26666666666665</v>
      </c>
      <c r="J284" s="493">
        <v>987.63333333333333</v>
      </c>
      <c r="K284" s="492">
        <v>942.9</v>
      </c>
      <c r="L284" s="492">
        <v>905</v>
      </c>
      <c r="M284" s="492">
        <v>1.63286</v>
      </c>
    </row>
    <row r="285" spans="1:13">
      <c r="A285" s="254">
        <v>275</v>
      </c>
      <c r="B285" s="495" t="s">
        <v>421</v>
      </c>
      <c r="C285" s="492">
        <v>376.15</v>
      </c>
      <c r="D285" s="493">
        <v>377.5</v>
      </c>
      <c r="E285" s="493">
        <v>373</v>
      </c>
      <c r="F285" s="493">
        <v>369.85</v>
      </c>
      <c r="G285" s="493">
        <v>365.35</v>
      </c>
      <c r="H285" s="493">
        <v>380.65</v>
      </c>
      <c r="I285" s="493">
        <v>385.15</v>
      </c>
      <c r="J285" s="493">
        <v>388.29999999999995</v>
      </c>
      <c r="K285" s="492">
        <v>382</v>
      </c>
      <c r="L285" s="492">
        <v>374.35</v>
      </c>
      <c r="M285" s="492">
        <v>0.66942000000000002</v>
      </c>
    </row>
    <row r="286" spans="1:13">
      <c r="A286" s="254">
        <v>276</v>
      </c>
      <c r="B286" s="495" t="s">
        <v>422</v>
      </c>
      <c r="C286" s="492">
        <v>563.95000000000005</v>
      </c>
      <c r="D286" s="493">
        <v>560.9</v>
      </c>
      <c r="E286" s="493">
        <v>556.79999999999995</v>
      </c>
      <c r="F286" s="493">
        <v>549.65</v>
      </c>
      <c r="G286" s="493">
        <v>545.54999999999995</v>
      </c>
      <c r="H286" s="493">
        <v>568.04999999999995</v>
      </c>
      <c r="I286" s="493">
        <v>572.15000000000009</v>
      </c>
      <c r="J286" s="493">
        <v>579.29999999999995</v>
      </c>
      <c r="K286" s="492">
        <v>565</v>
      </c>
      <c r="L286" s="492">
        <v>553.75</v>
      </c>
      <c r="M286" s="492">
        <v>0.48007</v>
      </c>
    </row>
    <row r="287" spans="1:13">
      <c r="A287" s="254">
        <v>277</v>
      </c>
      <c r="B287" s="495" t="s">
        <v>423</v>
      </c>
      <c r="C287" s="492">
        <v>62.05</v>
      </c>
      <c r="D287" s="493">
        <v>61.949999999999996</v>
      </c>
      <c r="E287" s="493">
        <v>61.699999999999989</v>
      </c>
      <c r="F287" s="493">
        <v>61.349999999999994</v>
      </c>
      <c r="G287" s="493">
        <v>61.099999999999987</v>
      </c>
      <c r="H287" s="493">
        <v>62.29999999999999</v>
      </c>
      <c r="I287" s="493">
        <v>62.550000000000004</v>
      </c>
      <c r="J287" s="493">
        <v>62.899999999999991</v>
      </c>
      <c r="K287" s="492">
        <v>62.2</v>
      </c>
      <c r="L287" s="492">
        <v>61.6</v>
      </c>
      <c r="M287" s="492">
        <v>7.0493499999999996</v>
      </c>
    </row>
    <row r="288" spans="1:13">
      <c r="A288" s="254">
        <v>278</v>
      </c>
      <c r="B288" s="495" t="s">
        <v>424</v>
      </c>
      <c r="C288" s="492">
        <v>53.7</v>
      </c>
      <c r="D288" s="493">
        <v>53.9</v>
      </c>
      <c r="E288" s="493">
        <v>53.3</v>
      </c>
      <c r="F288" s="493">
        <v>52.9</v>
      </c>
      <c r="G288" s="493">
        <v>52.3</v>
      </c>
      <c r="H288" s="493">
        <v>54.3</v>
      </c>
      <c r="I288" s="493">
        <v>54.900000000000006</v>
      </c>
      <c r="J288" s="493">
        <v>55.3</v>
      </c>
      <c r="K288" s="492">
        <v>54.5</v>
      </c>
      <c r="L288" s="492">
        <v>53.5</v>
      </c>
      <c r="M288" s="492">
        <v>7.5713600000000003</v>
      </c>
    </row>
    <row r="289" spans="1:13">
      <c r="A289" s="254">
        <v>279</v>
      </c>
      <c r="B289" s="495" t="s">
        <v>425</v>
      </c>
      <c r="C289" s="492">
        <v>596.15</v>
      </c>
      <c r="D289" s="493">
        <v>593.18333333333328</v>
      </c>
      <c r="E289" s="493">
        <v>579.51666666666654</v>
      </c>
      <c r="F289" s="493">
        <v>562.88333333333321</v>
      </c>
      <c r="G289" s="493">
        <v>549.21666666666647</v>
      </c>
      <c r="H289" s="493">
        <v>609.81666666666661</v>
      </c>
      <c r="I289" s="493">
        <v>623.48333333333335</v>
      </c>
      <c r="J289" s="493">
        <v>640.11666666666667</v>
      </c>
      <c r="K289" s="492">
        <v>606.85</v>
      </c>
      <c r="L289" s="492">
        <v>576.54999999999995</v>
      </c>
      <c r="M289" s="492">
        <v>4.1500500000000002</v>
      </c>
    </row>
    <row r="290" spans="1:13">
      <c r="A290" s="254">
        <v>280</v>
      </c>
      <c r="B290" s="495" t="s">
        <v>426</v>
      </c>
      <c r="C290" s="492">
        <v>399.45</v>
      </c>
      <c r="D290" s="493">
        <v>399.05</v>
      </c>
      <c r="E290" s="493">
        <v>395.65000000000003</v>
      </c>
      <c r="F290" s="493">
        <v>391.85</v>
      </c>
      <c r="G290" s="493">
        <v>388.45000000000005</v>
      </c>
      <c r="H290" s="493">
        <v>402.85</v>
      </c>
      <c r="I290" s="493">
        <v>406.25</v>
      </c>
      <c r="J290" s="493">
        <v>410.05</v>
      </c>
      <c r="K290" s="492">
        <v>402.45</v>
      </c>
      <c r="L290" s="492">
        <v>395.25</v>
      </c>
      <c r="M290" s="492">
        <v>2.6948300000000001</v>
      </c>
    </row>
    <row r="291" spans="1:13">
      <c r="A291" s="254">
        <v>281</v>
      </c>
      <c r="B291" s="495" t="s">
        <v>427</v>
      </c>
      <c r="C291" s="492">
        <v>222.7</v>
      </c>
      <c r="D291" s="493">
        <v>224.4</v>
      </c>
      <c r="E291" s="493">
        <v>220.3</v>
      </c>
      <c r="F291" s="493">
        <v>217.9</v>
      </c>
      <c r="G291" s="493">
        <v>213.8</v>
      </c>
      <c r="H291" s="493">
        <v>226.8</v>
      </c>
      <c r="I291" s="493">
        <v>230.89999999999998</v>
      </c>
      <c r="J291" s="493">
        <v>233.3</v>
      </c>
      <c r="K291" s="492">
        <v>228.5</v>
      </c>
      <c r="L291" s="492">
        <v>222</v>
      </c>
      <c r="M291" s="492">
        <v>0.92086000000000001</v>
      </c>
    </row>
    <row r="292" spans="1:13">
      <c r="A292" s="254">
        <v>282</v>
      </c>
      <c r="B292" s="495" t="s">
        <v>131</v>
      </c>
      <c r="C292" s="492">
        <v>1811.45</v>
      </c>
      <c r="D292" s="493">
        <v>1796.4833333333333</v>
      </c>
      <c r="E292" s="493">
        <v>1768.9666666666667</v>
      </c>
      <c r="F292" s="493">
        <v>1726.4833333333333</v>
      </c>
      <c r="G292" s="493">
        <v>1698.9666666666667</v>
      </c>
      <c r="H292" s="493">
        <v>1838.9666666666667</v>
      </c>
      <c r="I292" s="493">
        <v>1866.4833333333336</v>
      </c>
      <c r="J292" s="493">
        <v>1908.9666666666667</v>
      </c>
      <c r="K292" s="492">
        <v>1824</v>
      </c>
      <c r="L292" s="492">
        <v>1754</v>
      </c>
      <c r="M292" s="492">
        <v>41.745989999999999</v>
      </c>
    </row>
    <row r="293" spans="1:13">
      <c r="A293" s="254">
        <v>283</v>
      </c>
      <c r="B293" s="495" t="s">
        <v>132</v>
      </c>
      <c r="C293" s="492">
        <v>91.85</v>
      </c>
      <c r="D293" s="493">
        <v>90.983333333333348</v>
      </c>
      <c r="E293" s="493">
        <v>89.516666666666694</v>
      </c>
      <c r="F293" s="493">
        <v>87.183333333333351</v>
      </c>
      <c r="G293" s="493">
        <v>85.716666666666697</v>
      </c>
      <c r="H293" s="493">
        <v>93.316666666666691</v>
      </c>
      <c r="I293" s="493">
        <v>94.783333333333331</v>
      </c>
      <c r="J293" s="493">
        <v>97.116666666666688</v>
      </c>
      <c r="K293" s="492">
        <v>92.45</v>
      </c>
      <c r="L293" s="492">
        <v>88.65</v>
      </c>
      <c r="M293" s="492">
        <v>219.36184</v>
      </c>
    </row>
    <row r="294" spans="1:13">
      <c r="A294" s="254">
        <v>284</v>
      </c>
      <c r="B294" s="495" t="s">
        <v>259</v>
      </c>
      <c r="C294" s="492">
        <v>2624.4</v>
      </c>
      <c r="D294" s="493">
        <v>2632.1333333333332</v>
      </c>
      <c r="E294" s="493">
        <v>2599.2666666666664</v>
      </c>
      <c r="F294" s="493">
        <v>2574.1333333333332</v>
      </c>
      <c r="G294" s="493">
        <v>2541.2666666666664</v>
      </c>
      <c r="H294" s="493">
        <v>2657.2666666666664</v>
      </c>
      <c r="I294" s="493">
        <v>2690.1333333333332</v>
      </c>
      <c r="J294" s="493">
        <v>2715.2666666666664</v>
      </c>
      <c r="K294" s="492">
        <v>2665</v>
      </c>
      <c r="L294" s="492">
        <v>2607</v>
      </c>
      <c r="M294" s="492">
        <v>2.0758200000000002</v>
      </c>
    </row>
    <row r="295" spans="1:13">
      <c r="A295" s="254">
        <v>285</v>
      </c>
      <c r="B295" s="495" t="s">
        <v>133</v>
      </c>
      <c r="C295" s="492">
        <v>415.15</v>
      </c>
      <c r="D295" s="493">
        <v>412.68333333333334</v>
      </c>
      <c r="E295" s="493">
        <v>405.9666666666667</v>
      </c>
      <c r="F295" s="493">
        <v>396.78333333333336</v>
      </c>
      <c r="G295" s="493">
        <v>390.06666666666672</v>
      </c>
      <c r="H295" s="493">
        <v>421.86666666666667</v>
      </c>
      <c r="I295" s="493">
        <v>428.58333333333326</v>
      </c>
      <c r="J295" s="493">
        <v>437.76666666666665</v>
      </c>
      <c r="K295" s="492">
        <v>419.4</v>
      </c>
      <c r="L295" s="492">
        <v>403.5</v>
      </c>
      <c r="M295" s="492">
        <v>34.89546</v>
      </c>
    </row>
    <row r="296" spans="1:13">
      <c r="A296" s="254">
        <v>286</v>
      </c>
      <c r="B296" s="495" t="s">
        <v>753</v>
      </c>
      <c r="C296" s="492">
        <v>227.95</v>
      </c>
      <c r="D296" s="493">
        <v>229.31666666666669</v>
      </c>
      <c r="E296" s="493">
        <v>218.63333333333338</v>
      </c>
      <c r="F296" s="493">
        <v>209.31666666666669</v>
      </c>
      <c r="G296" s="493">
        <v>198.63333333333338</v>
      </c>
      <c r="H296" s="493">
        <v>238.63333333333338</v>
      </c>
      <c r="I296" s="493">
        <v>249.31666666666672</v>
      </c>
      <c r="J296" s="493">
        <v>258.63333333333338</v>
      </c>
      <c r="K296" s="492">
        <v>240</v>
      </c>
      <c r="L296" s="492">
        <v>220</v>
      </c>
      <c r="M296" s="492">
        <v>5.1880600000000001</v>
      </c>
    </row>
    <row r="297" spans="1:13">
      <c r="A297" s="254">
        <v>287</v>
      </c>
      <c r="B297" s="495" t="s">
        <v>428</v>
      </c>
      <c r="C297" s="492">
        <v>6121.05</v>
      </c>
      <c r="D297" s="493">
        <v>6141.0166666666664</v>
      </c>
      <c r="E297" s="493">
        <v>6082.0333333333328</v>
      </c>
      <c r="F297" s="493">
        <v>6043.0166666666664</v>
      </c>
      <c r="G297" s="493">
        <v>5984.0333333333328</v>
      </c>
      <c r="H297" s="493">
        <v>6180.0333333333328</v>
      </c>
      <c r="I297" s="493">
        <v>6239.0166666666664</v>
      </c>
      <c r="J297" s="493">
        <v>6278.0333333333328</v>
      </c>
      <c r="K297" s="492">
        <v>6200</v>
      </c>
      <c r="L297" s="492">
        <v>6102</v>
      </c>
      <c r="M297" s="492">
        <v>2.0670000000000001E-2</v>
      </c>
    </row>
    <row r="298" spans="1:13">
      <c r="A298" s="254">
        <v>288</v>
      </c>
      <c r="B298" s="495" t="s">
        <v>260</v>
      </c>
      <c r="C298" s="492">
        <v>3890.85</v>
      </c>
      <c r="D298" s="493">
        <v>3890.8166666666662</v>
      </c>
      <c r="E298" s="493">
        <v>3834.1833333333325</v>
      </c>
      <c r="F298" s="493">
        <v>3777.5166666666664</v>
      </c>
      <c r="G298" s="493">
        <v>3720.8833333333328</v>
      </c>
      <c r="H298" s="493">
        <v>3947.4833333333322</v>
      </c>
      <c r="I298" s="493">
        <v>4004.1166666666663</v>
      </c>
      <c r="J298" s="493">
        <v>4060.7833333333319</v>
      </c>
      <c r="K298" s="492">
        <v>3947.45</v>
      </c>
      <c r="L298" s="492">
        <v>3834.15</v>
      </c>
      <c r="M298" s="492">
        <v>2.9788100000000002</v>
      </c>
    </row>
    <row r="299" spans="1:13">
      <c r="A299" s="254">
        <v>289</v>
      </c>
      <c r="B299" s="495" t="s">
        <v>134</v>
      </c>
      <c r="C299" s="492">
        <v>1375.9</v>
      </c>
      <c r="D299" s="493">
        <v>1382.7833333333335</v>
      </c>
      <c r="E299" s="493">
        <v>1365.616666666667</v>
      </c>
      <c r="F299" s="493">
        <v>1355.3333333333335</v>
      </c>
      <c r="G299" s="493">
        <v>1338.166666666667</v>
      </c>
      <c r="H299" s="493">
        <v>1393.0666666666671</v>
      </c>
      <c r="I299" s="493">
        <v>1410.2333333333336</v>
      </c>
      <c r="J299" s="493">
        <v>1420.5166666666671</v>
      </c>
      <c r="K299" s="492">
        <v>1399.95</v>
      </c>
      <c r="L299" s="492">
        <v>1372.5</v>
      </c>
      <c r="M299" s="492">
        <v>32.20346</v>
      </c>
    </row>
    <row r="300" spans="1:13">
      <c r="A300" s="254">
        <v>290</v>
      </c>
      <c r="B300" s="495" t="s">
        <v>429</v>
      </c>
      <c r="C300" s="492">
        <v>474.7</v>
      </c>
      <c r="D300" s="493">
        <v>472.36666666666662</v>
      </c>
      <c r="E300" s="493">
        <v>467.73333333333323</v>
      </c>
      <c r="F300" s="493">
        <v>460.76666666666659</v>
      </c>
      <c r="G300" s="493">
        <v>456.13333333333321</v>
      </c>
      <c r="H300" s="493">
        <v>479.33333333333326</v>
      </c>
      <c r="I300" s="493">
        <v>483.96666666666658</v>
      </c>
      <c r="J300" s="493">
        <v>490.93333333333328</v>
      </c>
      <c r="K300" s="492">
        <v>477</v>
      </c>
      <c r="L300" s="492">
        <v>465.4</v>
      </c>
      <c r="M300" s="492">
        <v>35.336849999999998</v>
      </c>
    </row>
    <row r="301" spans="1:13">
      <c r="A301" s="254">
        <v>291</v>
      </c>
      <c r="B301" s="495" t="s">
        <v>430</v>
      </c>
      <c r="C301" s="492">
        <v>35.4</v>
      </c>
      <c r="D301" s="493">
        <v>35.700000000000003</v>
      </c>
      <c r="E301" s="493">
        <v>34.900000000000006</v>
      </c>
      <c r="F301" s="493">
        <v>34.400000000000006</v>
      </c>
      <c r="G301" s="493">
        <v>33.600000000000009</v>
      </c>
      <c r="H301" s="493">
        <v>36.200000000000003</v>
      </c>
      <c r="I301" s="493">
        <v>37</v>
      </c>
      <c r="J301" s="493">
        <v>37.5</v>
      </c>
      <c r="K301" s="492">
        <v>36.5</v>
      </c>
      <c r="L301" s="492">
        <v>35.200000000000003</v>
      </c>
      <c r="M301" s="492">
        <v>12.77572</v>
      </c>
    </row>
    <row r="302" spans="1:13">
      <c r="A302" s="254">
        <v>292</v>
      </c>
      <c r="B302" s="495" t="s">
        <v>431</v>
      </c>
      <c r="C302" s="492">
        <v>1840.7</v>
      </c>
      <c r="D302" s="493">
        <v>1855.25</v>
      </c>
      <c r="E302" s="493">
        <v>1822.45</v>
      </c>
      <c r="F302" s="493">
        <v>1804.2</v>
      </c>
      <c r="G302" s="493">
        <v>1771.4</v>
      </c>
      <c r="H302" s="493">
        <v>1873.5</v>
      </c>
      <c r="I302" s="493">
        <v>1906.3000000000002</v>
      </c>
      <c r="J302" s="493">
        <v>1924.55</v>
      </c>
      <c r="K302" s="492">
        <v>1888.05</v>
      </c>
      <c r="L302" s="492">
        <v>1837</v>
      </c>
      <c r="M302" s="492">
        <v>0.97506000000000004</v>
      </c>
    </row>
    <row r="303" spans="1:13">
      <c r="A303" s="254">
        <v>293</v>
      </c>
      <c r="B303" s="495" t="s">
        <v>135</v>
      </c>
      <c r="C303" s="492">
        <v>1054.75</v>
      </c>
      <c r="D303" s="493">
        <v>1060.1333333333334</v>
      </c>
      <c r="E303" s="493">
        <v>1045.7166666666669</v>
      </c>
      <c r="F303" s="493">
        <v>1036.6833333333334</v>
      </c>
      <c r="G303" s="493">
        <v>1022.2666666666669</v>
      </c>
      <c r="H303" s="493">
        <v>1069.166666666667</v>
      </c>
      <c r="I303" s="493">
        <v>1083.5833333333335</v>
      </c>
      <c r="J303" s="493">
        <v>1092.616666666667</v>
      </c>
      <c r="K303" s="492">
        <v>1074.55</v>
      </c>
      <c r="L303" s="492">
        <v>1051.0999999999999</v>
      </c>
      <c r="M303" s="492">
        <v>14.83859</v>
      </c>
    </row>
    <row r="304" spans="1:13">
      <c r="A304" s="254">
        <v>294</v>
      </c>
      <c r="B304" s="495" t="s">
        <v>432</v>
      </c>
      <c r="C304" s="492">
        <v>1934.65</v>
      </c>
      <c r="D304" s="493">
        <v>1951.2166666666665</v>
      </c>
      <c r="E304" s="493">
        <v>1903.4333333333329</v>
      </c>
      <c r="F304" s="493">
        <v>1872.2166666666665</v>
      </c>
      <c r="G304" s="493">
        <v>1824.4333333333329</v>
      </c>
      <c r="H304" s="493">
        <v>1982.4333333333329</v>
      </c>
      <c r="I304" s="493">
        <v>2030.2166666666662</v>
      </c>
      <c r="J304" s="493">
        <v>2061.4333333333329</v>
      </c>
      <c r="K304" s="492">
        <v>1999</v>
      </c>
      <c r="L304" s="492">
        <v>1920</v>
      </c>
      <c r="M304" s="492">
        <v>0.53483999999999998</v>
      </c>
    </row>
    <row r="305" spans="1:13">
      <c r="A305" s="254">
        <v>295</v>
      </c>
      <c r="B305" s="495" t="s">
        <v>433</v>
      </c>
      <c r="C305" s="492">
        <v>816</v>
      </c>
      <c r="D305" s="493">
        <v>812.61666666666679</v>
      </c>
      <c r="E305" s="493">
        <v>805.3333333333336</v>
      </c>
      <c r="F305" s="493">
        <v>794.66666666666686</v>
      </c>
      <c r="G305" s="493">
        <v>787.38333333333367</v>
      </c>
      <c r="H305" s="493">
        <v>823.28333333333353</v>
      </c>
      <c r="I305" s="493">
        <v>830.56666666666683</v>
      </c>
      <c r="J305" s="493">
        <v>841.23333333333346</v>
      </c>
      <c r="K305" s="492">
        <v>819.9</v>
      </c>
      <c r="L305" s="492">
        <v>801.95</v>
      </c>
      <c r="M305" s="492">
        <v>8.1780000000000005E-2</v>
      </c>
    </row>
    <row r="306" spans="1:13">
      <c r="A306" s="254">
        <v>296</v>
      </c>
      <c r="B306" s="495" t="s">
        <v>434</v>
      </c>
      <c r="C306" s="492">
        <v>41.2</v>
      </c>
      <c r="D306" s="493">
        <v>41.716666666666669</v>
      </c>
      <c r="E306" s="493">
        <v>40.483333333333334</v>
      </c>
      <c r="F306" s="493">
        <v>39.766666666666666</v>
      </c>
      <c r="G306" s="493">
        <v>38.533333333333331</v>
      </c>
      <c r="H306" s="493">
        <v>42.433333333333337</v>
      </c>
      <c r="I306" s="493">
        <v>43.666666666666671</v>
      </c>
      <c r="J306" s="493">
        <v>44.38333333333334</v>
      </c>
      <c r="K306" s="492">
        <v>42.95</v>
      </c>
      <c r="L306" s="492">
        <v>41</v>
      </c>
      <c r="M306" s="492">
        <v>45.523009999999999</v>
      </c>
    </row>
    <row r="307" spans="1:13">
      <c r="A307" s="254">
        <v>297</v>
      </c>
      <c r="B307" s="495" t="s">
        <v>435</v>
      </c>
      <c r="C307" s="492">
        <v>154.75</v>
      </c>
      <c r="D307" s="493">
        <v>155.25</v>
      </c>
      <c r="E307" s="493">
        <v>153.6</v>
      </c>
      <c r="F307" s="493">
        <v>152.44999999999999</v>
      </c>
      <c r="G307" s="493">
        <v>150.79999999999998</v>
      </c>
      <c r="H307" s="493">
        <v>156.4</v>
      </c>
      <c r="I307" s="493">
        <v>158.04999999999998</v>
      </c>
      <c r="J307" s="493">
        <v>159.20000000000002</v>
      </c>
      <c r="K307" s="492">
        <v>156.9</v>
      </c>
      <c r="L307" s="492">
        <v>154.1</v>
      </c>
      <c r="M307" s="492">
        <v>2.0011800000000002</v>
      </c>
    </row>
    <row r="308" spans="1:13">
      <c r="A308" s="254">
        <v>298</v>
      </c>
      <c r="B308" s="495" t="s">
        <v>146</v>
      </c>
      <c r="C308" s="492">
        <v>78060.800000000003</v>
      </c>
      <c r="D308" s="493">
        <v>78403.599999999991</v>
      </c>
      <c r="E308" s="493">
        <v>77507.199999999983</v>
      </c>
      <c r="F308" s="493">
        <v>76953.599999999991</v>
      </c>
      <c r="G308" s="493">
        <v>76057.199999999983</v>
      </c>
      <c r="H308" s="493">
        <v>78957.199999999983</v>
      </c>
      <c r="I308" s="493">
        <v>79853.599999999977</v>
      </c>
      <c r="J308" s="493">
        <v>80407.199999999983</v>
      </c>
      <c r="K308" s="492">
        <v>79300</v>
      </c>
      <c r="L308" s="492">
        <v>77850</v>
      </c>
      <c r="M308" s="492">
        <v>0.23446</v>
      </c>
    </row>
    <row r="309" spans="1:13">
      <c r="A309" s="254">
        <v>299</v>
      </c>
      <c r="B309" s="495" t="s">
        <v>143</v>
      </c>
      <c r="C309" s="492">
        <v>1109.6500000000001</v>
      </c>
      <c r="D309" s="493">
        <v>1111.4666666666667</v>
      </c>
      <c r="E309" s="493">
        <v>1099.1833333333334</v>
      </c>
      <c r="F309" s="493">
        <v>1088.7166666666667</v>
      </c>
      <c r="G309" s="493">
        <v>1076.4333333333334</v>
      </c>
      <c r="H309" s="493">
        <v>1121.9333333333334</v>
      </c>
      <c r="I309" s="493">
        <v>1134.2166666666667</v>
      </c>
      <c r="J309" s="493">
        <v>1144.6833333333334</v>
      </c>
      <c r="K309" s="492">
        <v>1123.75</v>
      </c>
      <c r="L309" s="492">
        <v>1101</v>
      </c>
      <c r="M309" s="492">
        <v>2.9228299999999998</v>
      </c>
    </row>
    <row r="310" spans="1:13">
      <c r="A310" s="254">
        <v>300</v>
      </c>
      <c r="B310" s="495" t="s">
        <v>436</v>
      </c>
      <c r="C310" s="492">
        <v>3638.55</v>
      </c>
      <c r="D310" s="493">
        <v>3554.9</v>
      </c>
      <c r="E310" s="493">
        <v>3444.8</v>
      </c>
      <c r="F310" s="493">
        <v>3251.05</v>
      </c>
      <c r="G310" s="493">
        <v>3140.9500000000003</v>
      </c>
      <c r="H310" s="493">
        <v>3748.65</v>
      </c>
      <c r="I310" s="493">
        <v>3858.7499999999995</v>
      </c>
      <c r="J310" s="493">
        <v>4052.5</v>
      </c>
      <c r="K310" s="492">
        <v>3665</v>
      </c>
      <c r="L310" s="492">
        <v>3361.15</v>
      </c>
      <c r="M310" s="492">
        <v>0.14998</v>
      </c>
    </row>
    <row r="311" spans="1:13">
      <c r="A311" s="254">
        <v>301</v>
      </c>
      <c r="B311" s="495" t="s">
        <v>437</v>
      </c>
      <c r="C311" s="492">
        <v>274.60000000000002</v>
      </c>
      <c r="D311" s="493">
        <v>277.2166666666667</v>
      </c>
      <c r="E311" s="493">
        <v>271.43333333333339</v>
      </c>
      <c r="F311" s="493">
        <v>268.26666666666671</v>
      </c>
      <c r="G311" s="493">
        <v>262.48333333333341</v>
      </c>
      <c r="H311" s="493">
        <v>280.38333333333338</v>
      </c>
      <c r="I311" s="493">
        <v>286.16666666666669</v>
      </c>
      <c r="J311" s="493">
        <v>289.33333333333337</v>
      </c>
      <c r="K311" s="492">
        <v>283</v>
      </c>
      <c r="L311" s="492">
        <v>274.05</v>
      </c>
      <c r="M311" s="492">
        <v>0.59118000000000004</v>
      </c>
    </row>
    <row r="312" spans="1:13">
      <c r="A312" s="254">
        <v>302</v>
      </c>
      <c r="B312" s="495" t="s">
        <v>137</v>
      </c>
      <c r="C312" s="492">
        <v>167.5</v>
      </c>
      <c r="D312" s="493">
        <v>167.20000000000002</v>
      </c>
      <c r="E312" s="493">
        <v>165.65000000000003</v>
      </c>
      <c r="F312" s="493">
        <v>163.80000000000001</v>
      </c>
      <c r="G312" s="493">
        <v>162.25000000000003</v>
      </c>
      <c r="H312" s="493">
        <v>169.05000000000004</v>
      </c>
      <c r="I312" s="493">
        <v>170.60000000000005</v>
      </c>
      <c r="J312" s="493">
        <v>172.45000000000005</v>
      </c>
      <c r="K312" s="492">
        <v>168.75</v>
      </c>
      <c r="L312" s="492">
        <v>165.35</v>
      </c>
      <c r="M312" s="492">
        <v>87.466579999999993</v>
      </c>
    </row>
    <row r="313" spans="1:13">
      <c r="A313" s="254">
        <v>303</v>
      </c>
      <c r="B313" s="495" t="s">
        <v>136</v>
      </c>
      <c r="C313" s="492">
        <v>782.1</v>
      </c>
      <c r="D313" s="493">
        <v>787.51666666666677</v>
      </c>
      <c r="E313" s="493">
        <v>773.43333333333351</v>
      </c>
      <c r="F313" s="493">
        <v>764.76666666666677</v>
      </c>
      <c r="G313" s="493">
        <v>750.68333333333351</v>
      </c>
      <c r="H313" s="493">
        <v>796.18333333333351</v>
      </c>
      <c r="I313" s="493">
        <v>810.26666666666677</v>
      </c>
      <c r="J313" s="493">
        <v>818.93333333333351</v>
      </c>
      <c r="K313" s="492">
        <v>801.6</v>
      </c>
      <c r="L313" s="492">
        <v>778.85</v>
      </c>
      <c r="M313" s="492">
        <v>52.143189999999997</v>
      </c>
    </row>
    <row r="314" spans="1:13">
      <c r="A314" s="254">
        <v>304</v>
      </c>
      <c r="B314" s="495" t="s">
        <v>438</v>
      </c>
      <c r="C314" s="492">
        <v>174.55</v>
      </c>
      <c r="D314" s="493">
        <v>173.10000000000002</v>
      </c>
      <c r="E314" s="493">
        <v>166.80000000000004</v>
      </c>
      <c r="F314" s="493">
        <v>159.05000000000001</v>
      </c>
      <c r="G314" s="493">
        <v>152.75000000000003</v>
      </c>
      <c r="H314" s="493">
        <v>180.85000000000005</v>
      </c>
      <c r="I314" s="493">
        <v>187.15</v>
      </c>
      <c r="J314" s="493">
        <v>194.90000000000006</v>
      </c>
      <c r="K314" s="492">
        <v>179.4</v>
      </c>
      <c r="L314" s="492">
        <v>165.35</v>
      </c>
      <c r="M314" s="492">
        <v>15.830819999999999</v>
      </c>
    </row>
    <row r="315" spans="1:13">
      <c r="A315" s="254">
        <v>305</v>
      </c>
      <c r="B315" s="495" t="s">
        <v>439</v>
      </c>
      <c r="C315" s="492">
        <v>214.65</v>
      </c>
      <c r="D315" s="493">
        <v>213.86666666666665</v>
      </c>
      <c r="E315" s="493">
        <v>211.73333333333329</v>
      </c>
      <c r="F315" s="493">
        <v>208.81666666666663</v>
      </c>
      <c r="G315" s="493">
        <v>206.68333333333328</v>
      </c>
      <c r="H315" s="493">
        <v>216.7833333333333</v>
      </c>
      <c r="I315" s="493">
        <v>218.91666666666669</v>
      </c>
      <c r="J315" s="493">
        <v>221.83333333333331</v>
      </c>
      <c r="K315" s="492">
        <v>216</v>
      </c>
      <c r="L315" s="492">
        <v>210.95</v>
      </c>
      <c r="M315" s="492">
        <v>0.51595000000000002</v>
      </c>
    </row>
    <row r="316" spans="1:13">
      <c r="A316" s="254">
        <v>306</v>
      </c>
      <c r="B316" s="495" t="s">
        <v>440</v>
      </c>
      <c r="C316" s="492">
        <v>551.85</v>
      </c>
      <c r="D316" s="493">
        <v>552.2166666666667</v>
      </c>
      <c r="E316" s="493">
        <v>547.63333333333344</v>
      </c>
      <c r="F316" s="493">
        <v>543.41666666666674</v>
      </c>
      <c r="G316" s="493">
        <v>538.83333333333348</v>
      </c>
      <c r="H316" s="493">
        <v>556.43333333333339</v>
      </c>
      <c r="I316" s="493">
        <v>561.01666666666665</v>
      </c>
      <c r="J316" s="493">
        <v>565.23333333333335</v>
      </c>
      <c r="K316" s="492">
        <v>556.79999999999995</v>
      </c>
      <c r="L316" s="492">
        <v>548</v>
      </c>
      <c r="M316" s="492">
        <v>0.74221999999999999</v>
      </c>
    </row>
    <row r="317" spans="1:13">
      <c r="A317" s="254">
        <v>307</v>
      </c>
      <c r="B317" s="495" t="s">
        <v>138</v>
      </c>
      <c r="C317" s="492">
        <v>148.80000000000001</v>
      </c>
      <c r="D317" s="493">
        <v>148.96666666666667</v>
      </c>
      <c r="E317" s="493">
        <v>147.28333333333333</v>
      </c>
      <c r="F317" s="493">
        <v>145.76666666666665</v>
      </c>
      <c r="G317" s="493">
        <v>144.08333333333331</v>
      </c>
      <c r="H317" s="493">
        <v>150.48333333333335</v>
      </c>
      <c r="I317" s="493">
        <v>152.16666666666669</v>
      </c>
      <c r="J317" s="493">
        <v>153.68333333333337</v>
      </c>
      <c r="K317" s="492">
        <v>150.65</v>
      </c>
      <c r="L317" s="492">
        <v>147.44999999999999</v>
      </c>
      <c r="M317" s="492">
        <v>33.023069999999997</v>
      </c>
    </row>
    <row r="318" spans="1:13">
      <c r="A318" s="254">
        <v>308</v>
      </c>
      <c r="B318" s="495" t="s">
        <v>261</v>
      </c>
      <c r="C318" s="492">
        <v>37.950000000000003</v>
      </c>
      <c r="D318" s="493">
        <v>38.15</v>
      </c>
      <c r="E318" s="493">
        <v>37.549999999999997</v>
      </c>
      <c r="F318" s="493">
        <v>37.15</v>
      </c>
      <c r="G318" s="493">
        <v>36.549999999999997</v>
      </c>
      <c r="H318" s="493">
        <v>38.549999999999997</v>
      </c>
      <c r="I318" s="493">
        <v>39.150000000000006</v>
      </c>
      <c r="J318" s="493">
        <v>39.549999999999997</v>
      </c>
      <c r="K318" s="492">
        <v>38.75</v>
      </c>
      <c r="L318" s="492">
        <v>37.75</v>
      </c>
      <c r="M318" s="492">
        <v>21.420010000000001</v>
      </c>
    </row>
    <row r="319" spans="1:13">
      <c r="A319" s="254">
        <v>309</v>
      </c>
      <c r="B319" s="495" t="s">
        <v>139</v>
      </c>
      <c r="C319" s="492">
        <v>411.4</v>
      </c>
      <c r="D319" s="493">
        <v>411.23333333333335</v>
      </c>
      <c r="E319" s="493">
        <v>408.4666666666667</v>
      </c>
      <c r="F319" s="493">
        <v>405.53333333333336</v>
      </c>
      <c r="G319" s="493">
        <v>402.76666666666671</v>
      </c>
      <c r="H319" s="493">
        <v>414.16666666666669</v>
      </c>
      <c r="I319" s="493">
        <v>416.93333333333334</v>
      </c>
      <c r="J319" s="493">
        <v>419.86666666666667</v>
      </c>
      <c r="K319" s="492">
        <v>414</v>
      </c>
      <c r="L319" s="492">
        <v>408.3</v>
      </c>
      <c r="M319" s="492">
        <v>10.131959999999999</v>
      </c>
    </row>
    <row r="320" spans="1:13">
      <c r="A320" s="254">
        <v>310</v>
      </c>
      <c r="B320" s="495" t="s">
        <v>140</v>
      </c>
      <c r="C320" s="492">
        <v>6573.8</v>
      </c>
      <c r="D320" s="493">
        <v>6589.5999999999995</v>
      </c>
      <c r="E320" s="493">
        <v>6529.1999999999989</v>
      </c>
      <c r="F320" s="493">
        <v>6484.5999999999995</v>
      </c>
      <c r="G320" s="493">
        <v>6424.1999999999989</v>
      </c>
      <c r="H320" s="493">
        <v>6634.1999999999989</v>
      </c>
      <c r="I320" s="493">
        <v>6694.5999999999985</v>
      </c>
      <c r="J320" s="493">
        <v>6739.1999999999989</v>
      </c>
      <c r="K320" s="492">
        <v>6650</v>
      </c>
      <c r="L320" s="492">
        <v>6545</v>
      </c>
      <c r="M320" s="492">
        <v>14.0627</v>
      </c>
    </row>
    <row r="321" spans="1:13">
      <c r="A321" s="254">
        <v>311</v>
      </c>
      <c r="B321" s="495" t="s">
        <v>142</v>
      </c>
      <c r="C321" s="492">
        <v>919.5</v>
      </c>
      <c r="D321" s="493">
        <v>914.1</v>
      </c>
      <c r="E321" s="493">
        <v>896.55000000000007</v>
      </c>
      <c r="F321" s="493">
        <v>873.6</v>
      </c>
      <c r="G321" s="493">
        <v>856.05000000000007</v>
      </c>
      <c r="H321" s="493">
        <v>937.05000000000007</v>
      </c>
      <c r="I321" s="493">
        <v>954.6</v>
      </c>
      <c r="J321" s="493">
        <v>977.55000000000007</v>
      </c>
      <c r="K321" s="492">
        <v>931.65</v>
      </c>
      <c r="L321" s="492">
        <v>891.15</v>
      </c>
      <c r="M321" s="492">
        <v>6.6031000000000004</v>
      </c>
    </row>
    <row r="322" spans="1:13">
      <c r="A322" s="254">
        <v>312</v>
      </c>
      <c r="B322" s="495" t="s">
        <v>441</v>
      </c>
      <c r="C322" s="492">
        <v>2440.75</v>
      </c>
      <c r="D322" s="493">
        <v>2442.5833333333335</v>
      </c>
      <c r="E322" s="493">
        <v>2395.2166666666672</v>
      </c>
      <c r="F322" s="493">
        <v>2349.6833333333338</v>
      </c>
      <c r="G322" s="493">
        <v>2302.3166666666675</v>
      </c>
      <c r="H322" s="493">
        <v>2488.1166666666668</v>
      </c>
      <c r="I322" s="493">
        <v>2535.4833333333327</v>
      </c>
      <c r="J322" s="493">
        <v>2581.0166666666664</v>
      </c>
      <c r="K322" s="492">
        <v>2489.9499999999998</v>
      </c>
      <c r="L322" s="492">
        <v>2397.0500000000002</v>
      </c>
      <c r="M322" s="492">
        <v>0.73570000000000002</v>
      </c>
    </row>
    <row r="323" spans="1:13">
      <c r="A323" s="254">
        <v>313</v>
      </c>
      <c r="B323" s="495" t="s">
        <v>144</v>
      </c>
      <c r="C323" s="492">
        <v>2129.35</v>
      </c>
      <c r="D323" s="493">
        <v>2109.4333333333329</v>
      </c>
      <c r="E323" s="493">
        <v>2082.9166666666661</v>
      </c>
      <c r="F323" s="493">
        <v>2036.4833333333331</v>
      </c>
      <c r="G323" s="493">
        <v>2009.9666666666662</v>
      </c>
      <c r="H323" s="493">
        <v>2155.8666666666659</v>
      </c>
      <c r="I323" s="493">
        <v>2182.3833333333332</v>
      </c>
      <c r="J323" s="493">
        <v>2228.8166666666657</v>
      </c>
      <c r="K323" s="492">
        <v>2135.9499999999998</v>
      </c>
      <c r="L323" s="492">
        <v>2063</v>
      </c>
      <c r="M323" s="492">
        <v>11.95905</v>
      </c>
    </row>
    <row r="324" spans="1:13">
      <c r="A324" s="254">
        <v>314</v>
      </c>
      <c r="B324" s="495" t="s">
        <v>442</v>
      </c>
      <c r="C324" s="492">
        <v>102.2</v>
      </c>
      <c r="D324" s="493">
        <v>101.75</v>
      </c>
      <c r="E324" s="493">
        <v>98.8</v>
      </c>
      <c r="F324" s="493">
        <v>95.399999999999991</v>
      </c>
      <c r="G324" s="493">
        <v>92.449999999999989</v>
      </c>
      <c r="H324" s="493">
        <v>105.15</v>
      </c>
      <c r="I324" s="493">
        <v>108.1</v>
      </c>
      <c r="J324" s="493">
        <v>111.50000000000001</v>
      </c>
      <c r="K324" s="492">
        <v>104.7</v>
      </c>
      <c r="L324" s="492">
        <v>98.35</v>
      </c>
      <c r="M324" s="492">
        <v>12.59369</v>
      </c>
    </row>
    <row r="325" spans="1:13">
      <c r="A325" s="254">
        <v>315</v>
      </c>
      <c r="B325" s="495" t="s">
        <v>443</v>
      </c>
      <c r="C325" s="492">
        <v>541.4</v>
      </c>
      <c r="D325" s="493">
        <v>539.7166666666667</v>
      </c>
      <c r="E325" s="493">
        <v>534.68333333333339</v>
      </c>
      <c r="F325" s="493">
        <v>527.9666666666667</v>
      </c>
      <c r="G325" s="493">
        <v>522.93333333333339</v>
      </c>
      <c r="H325" s="493">
        <v>546.43333333333339</v>
      </c>
      <c r="I325" s="493">
        <v>551.4666666666667</v>
      </c>
      <c r="J325" s="493">
        <v>558.18333333333339</v>
      </c>
      <c r="K325" s="492">
        <v>544.75</v>
      </c>
      <c r="L325" s="492">
        <v>533</v>
      </c>
      <c r="M325" s="492">
        <v>1.39273</v>
      </c>
    </row>
    <row r="326" spans="1:13">
      <c r="A326" s="254">
        <v>316</v>
      </c>
      <c r="B326" s="495" t="s">
        <v>754</v>
      </c>
      <c r="C326" s="492">
        <v>184.85</v>
      </c>
      <c r="D326" s="493">
        <v>186.30000000000004</v>
      </c>
      <c r="E326" s="493">
        <v>180.60000000000008</v>
      </c>
      <c r="F326" s="493">
        <v>176.35000000000005</v>
      </c>
      <c r="G326" s="493">
        <v>170.65000000000009</v>
      </c>
      <c r="H326" s="493">
        <v>190.55000000000007</v>
      </c>
      <c r="I326" s="493">
        <v>196.25000000000006</v>
      </c>
      <c r="J326" s="493">
        <v>200.50000000000006</v>
      </c>
      <c r="K326" s="492">
        <v>192</v>
      </c>
      <c r="L326" s="492">
        <v>182.05</v>
      </c>
      <c r="M326" s="492">
        <v>15.192819999999999</v>
      </c>
    </row>
    <row r="327" spans="1:13">
      <c r="A327" s="254">
        <v>317</v>
      </c>
      <c r="B327" s="495" t="s">
        <v>145</v>
      </c>
      <c r="C327" s="492">
        <v>221.65</v>
      </c>
      <c r="D327" s="493">
        <v>221.76666666666665</v>
      </c>
      <c r="E327" s="493">
        <v>216.8833333333333</v>
      </c>
      <c r="F327" s="493">
        <v>212.11666666666665</v>
      </c>
      <c r="G327" s="493">
        <v>207.23333333333329</v>
      </c>
      <c r="H327" s="493">
        <v>226.5333333333333</v>
      </c>
      <c r="I327" s="493">
        <v>231.41666666666663</v>
      </c>
      <c r="J327" s="493">
        <v>236.18333333333331</v>
      </c>
      <c r="K327" s="492">
        <v>226.65</v>
      </c>
      <c r="L327" s="492">
        <v>217</v>
      </c>
      <c r="M327" s="492">
        <v>189.4177</v>
      </c>
    </row>
    <row r="328" spans="1:13">
      <c r="A328" s="254">
        <v>318</v>
      </c>
      <c r="B328" s="495" t="s">
        <v>444</v>
      </c>
      <c r="C328" s="492">
        <v>608.5</v>
      </c>
      <c r="D328" s="493">
        <v>610.31666666666672</v>
      </c>
      <c r="E328" s="493">
        <v>602.13333333333344</v>
      </c>
      <c r="F328" s="493">
        <v>595.76666666666677</v>
      </c>
      <c r="G328" s="493">
        <v>587.58333333333348</v>
      </c>
      <c r="H328" s="493">
        <v>616.68333333333339</v>
      </c>
      <c r="I328" s="493">
        <v>624.86666666666656</v>
      </c>
      <c r="J328" s="493">
        <v>631.23333333333335</v>
      </c>
      <c r="K328" s="492">
        <v>618.5</v>
      </c>
      <c r="L328" s="492">
        <v>603.95000000000005</v>
      </c>
      <c r="M328" s="492">
        <v>1.4794</v>
      </c>
    </row>
    <row r="329" spans="1:13">
      <c r="A329" s="254">
        <v>319</v>
      </c>
      <c r="B329" s="495" t="s">
        <v>262</v>
      </c>
      <c r="C329" s="492">
        <v>1748.9</v>
      </c>
      <c r="D329" s="493">
        <v>1738.5833333333333</v>
      </c>
      <c r="E329" s="493">
        <v>1718.1666666666665</v>
      </c>
      <c r="F329" s="493">
        <v>1687.4333333333332</v>
      </c>
      <c r="G329" s="493">
        <v>1667.0166666666664</v>
      </c>
      <c r="H329" s="493">
        <v>1769.3166666666666</v>
      </c>
      <c r="I329" s="493">
        <v>1789.7333333333331</v>
      </c>
      <c r="J329" s="493">
        <v>1820.4666666666667</v>
      </c>
      <c r="K329" s="492">
        <v>1759</v>
      </c>
      <c r="L329" s="492">
        <v>1707.85</v>
      </c>
      <c r="M329" s="492">
        <v>3.8982100000000002</v>
      </c>
    </row>
    <row r="330" spans="1:13">
      <c r="A330" s="254">
        <v>320</v>
      </c>
      <c r="B330" s="495" t="s">
        <v>445</v>
      </c>
      <c r="C330" s="492">
        <v>1530.45</v>
      </c>
      <c r="D330" s="493">
        <v>1534.75</v>
      </c>
      <c r="E330" s="493">
        <v>1517.55</v>
      </c>
      <c r="F330" s="493">
        <v>1504.6499999999999</v>
      </c>
      <c r="G330" s="493">
        <v>1487.4499999999998</v>
      </c>
      <c r="H330" s="493">
        <v>1547.65</v>
      </c>
      <c r="I330" s="493">
        <v>1564.85</v>
      </c>
      <c r="J330" s="493">
        <v>1577.7500000000002</v>
      </c>
      <c r="K330" s="492">
        <v>1551.95</v>
      </c>
      <c r="L330" s="492">
        <v>1521.85</v>
      </c>
      <c r="M330" s="492">
        <v>1.8265</v>
      </c>
    </row>
    <row r="331" spans="1:13">
      <c r="A331" s="254">
        <v>321</v>
      </c>
      <c r="B331" s="495" t="s">
        <v>147</v>
      </c>
      <c r="C331" s="492">
        <v>1177.8499999999999</v>
      </c>
      <c r="D331" s="493">
        <v>1179.05</v>
      </c>
      <c r="E331" s="493">
        <v>1172.0999999999999</v>
      </c>
      <c r="F331" s="493">
        <v>1166.3499999999999</v>
      </c>
      <c r="G331" s="493">
        <v>1159.3999999999999</v>
      </c>
      <c r="H331" s="493">
        <v>1184.8</v>
      </c>
      <c r="I331" s="493">
        <v>1191.7500000000002</v>
      </c>
      <c r="J331" s="493">
        <v>1197.5</v>
      </c>
      <c r="K331" s="492">
        <v>1186</v>
      </c>
      <c r="L331" s="492">
        <v>1173.3</v>
      </c>
      <c r="M331" s="492">
        <v>7.1080399999999999</v>
      </c>
    </row>
    <row r="332" spans="1:13">
      <c r="A332" s="254">
        <v>322</v>
      </c>
      <c r="B332" s="495" t="s">
        <v>263</v>
      </c>
      <c r="C332" s="492">
        <v>902.9</v>
      </c>
      <c r="D332" s="493">
        <v>910.81666666666661</v>
      </c>
      <c r="E332" s="493">
        <v>893.13333333333321</v>
      </c>
      <c r="F332" s="493">
        <v>883.36666666666656</v>
      </c>
      <c r="G332" s="493">
        <v>865.68333333333317</v>
      </c>
      <c r="H332" s="493">
        <v>920.58333333333326</v>
      </c>
      <c r="I332" s="493">
        <v>938.26666666666665</v>
      </c>
      <c r="J332" s="493">
        <v>948.0333333333333</v>
      </c>
      <c r="K332" s="492">
        <v>928.5</v>
      </c>
      <c r="L332" s="492">
        <v>901.05</v>
      </c>
      <c r="M332" s="492">
        <v>3.4323899999999998</v>
      </c>
    </row>
    <row r="333" spans="1:13">
      <c r="A333" s="254">
        <v>323</v>
      </c>
      <c r="B333" s="495" t="s">
        <v>149</v>
      </c>
      <c r="C333" s="492">
        <v>41.75</v>
      </c>
      <c r="D333" s="493">
        <v>41.866666666666667</v>
      </c>
      <c r="E333" s="493">
        <v>41.483333333333334</v>
      </c>
      <c r="F333" s="493">
        <v>41.216666666666669</v>
      </c>
      <c r="G333" s="493">
        <v>40.833333333333336</v>
      </c>
      <c r="H333" s="493">
        <v>42.133333333333333</v>
      </c>
      <c r="I333" s="493">
        <v>42.516666666666673</v>
      </c>
      <c r="J333" s="493">
        <v>42.783333333333331</v>
      </c>
      <c r="K333" s="492">
        <v>42.25</v>
      </c>
      <c r="L333" s="492">
        <v>41.6</v>
      </c>
      <c r="M333" s="492">
        <v>59.480440000000002</v>
      </c>
    </row>
    <row r="334" spans="1:13">
      <c r="A334" s="254">
        <v>324</v>
      </c>
      <c r="B334" s="495" t="s">
        <v>150</v>
      </c>
      <c r="C334" s="492">
        <v>75.599999999999994</v>
      </c>
      <c r="D334" s="493">
        <v>75.766666666666666</v>
      </c>
      <c r="E334" s="493">
        <v>74.333333333333329</v>
      </c>
      <c r="F334" s="493">
        <v>73.066666666666663</v>
      </c>
      <c r="G334" s="493">
        <v>71.633333333333326</v>
      </c>
      <c r="H334" s="493">
        <v>77.033333333333331</v>
      </c>
      <c r="I334" s="493">
        <v>78.466666666666669</v>
      </c>
      <c r="J334" s="493">
        <v>79.733333333333334</v>
      </c>
      <c r="K334" s="492">
        <v>77.2</v>
      </c>
      <c r="L334" s="492">
        <v>74.5</v>
      </c>
      <c r="M334" s="492">
        <v>29.233180000000001</v>
      </c>
    </row>
    <row r="335" spans="1:13">
      <c r="A335" s="254">
        <v>325</v>
      </c>
      <c r="B335" s="495" t="s">
        <v>446</v>
      </c>
      <c r="C335" s="492">
        <v>508.8</v>
      </c>
      <c r="D335" s="493">
        <v>511.61666666666673</v>
      </c>
      <c r="E335" s="493">
        <v>504.13333333333344</v>
      </c>
      <c r="F335" s="493">
        <v>499.4666666666667</v>
      </c>
      <c r="G335" s="493">
        <v>491.98333333333341</v>
      </c>
      <c r="H335" s="493">
        <v>516.28333333333353</v>
      </c>
      <c r="I335" s="493">
        <v>523.76666666666665</v>
      </c>
      <c r="J335" s="493">
        <v>528.43333333333351</v>
      </c>
      <c r="K335" s="492">
        <v>519.1</v>
      </c>
      <c r="L335" s="492">
        <v>506.95</v>
      </c>
      <c r="M335" s="492">
        <v>0.53269</v>
      </c>
    </row>
    <row r="336" spans="1:13">
      <c r="A336" s="254">
        <v>326</v>
      </c>
      <c r="B336" s="495" t="s">
        <v>264</v>
      </c>
      <c r="C336" s="492">
        <v>24.45</v>
      </c>
      <c r="D336" s="493">
        <v>24.45</v>
      </c>
      <c r="E336" s="493">
        <v>24.299999999999997</v>
      </c>
      <c r="F336" s="493">
        <v>24.15</v>
      </c>
      <c r="G336" s="493">
        <v>23.999999999999996</v>
      </c>
      <c r="H336" s="493">
        <v>24.599999999999998</v>
      </c>
      <c r="I336" s="493">
        <v>24.749999999999996</v>
      </c>
      <c r="J336" s="493">
        <v>24.9</v>
      </c>
      <c r="K336" s="492">
        <v>24.6</v>
      </c>
      <c r="L336" s="492">
        <v>24.3</v>
      </c>
      <c r="M336" s="492">
        <v>17.147390000000001</v>
      </c>
    </row>
    <row r="337" spans="1:13">
      <c r="A337" s="254">
        <v>327</v>
      </c>
      <c r="B337" s="495" t="s">
        <v>447</v>
      </c>
      <c r="C337" s="492">
        <v>47.45</v>
      </c>
      <c r="D337" s="493">
        <v>47.5</v>
      </c>
      <c r="E337" s="493">
        <v>47.15</v>
      </c>
      <c r="F337" s="493">
        <v>46.85</v>
      </c>
      <c r="G337" s="493">
        <v>46.5</v>
      </c>
      <c r="H337" s="493">
        <v>47.8</v>
      </c>
      <c r="I337" s="493">
        <v>48.149999999999991</v>
      </c>
      <c r="J337" s="493">
        <v>48.449999999999996</v>
      </c>
      <c r="K337" s="492">
        <v>47.85</v>
      </c>
      <c r="L337" s="492">
        <v>47.2</v>
      </c>
      <c r="M337" s="492">
        <v>8.5896100000000004</v>
      </c>
    </row>
    <row r="338" spans="1:13">
      <c r="A338" s="254">
        <v>328</v>
      </c>
      <c r="B338" s="495" t="s">
        <v>152</v>
      </c>
      <c r="C338" s="492">
        <v>147.55000000000001</v>
      </c>
      <c r="D338" s="493">
        <v>147.20000000000002</v>
      </c>
      <c r="E338" s="493">
        <v>145.70000000000005</v>
      </c>
      <c r="F338" s="493">
        <v>143.85000000000002</v>
      </c>
      <c r="G338" s="493">
        <v>142.35000000000005</v>
      </c>
      <c r="H338" s="493">
        <v>149.05000000000004</v>
      </c>
      <c r="I338" s="493">
        <v>150.54999999999998</v>
      </c>
      <c r="J338" s="493">
        <v>152.40000000000003</v>
      </c>
      <c r="K338" s="492">
        <v>148.69999999999999</v>
      </c>
      <c r="L338" s="492">
        <v>145.35</v>
      </c>
      <c r="M338" s="492">
        <v>79.485290000000006</v>
      </c>
    </row>
    <row r="339" spans="1:13">
      <c r="A339" s="254">
        <v>329</v>
      </c>
      <c r="B339" s="495" t="s">
        <v>694</v>
      </c>
      <c r="C339" s="492">
        <v>182.65</v>
      </c>
      <c r="D339" s="493">
        <v>183.6</v>
      </c>
      <c r="E339" s="493">
        <v>180.25</v>
      </c>
      <c r="F339" s="493">
        <v>177.85</v>
      </c>
      <c r="G339" s="493">
        <v>174.5</v>
      </c>
      <c r="H339" s="493">
        <v>186</v>
      </c>
      <c r="I339" s="493">
        <v>189.34999999999997</v>
      </c>
      <c r="J339" s="493">
        <v>191.75</v>
      </c>
      <c r="K339" s="492">
        <v>186.95</v>
      </c>
      <c r="L339" s="492">
        <v>181.2</v>
      </c>
      <c r="M339" s="492">
        <v>10.607150000000001</v>
      </c>
    </row>
    <row r="340" spans="1:13">
      <c r="A340" s="254">
        <v>330</v>
      </c>
      <c r="B340" s="495" t="s">
        <v>153</v>
      </c>
      <c r="C340" s="492">
        <v>103.6</v>
      </c>
      <c r="D340" s="493">
        <v>103.23333333333335</v>
      </c>
      <c r="E340" s="493">
        <v>102.51666666666669</v>
      </c>
      <c r="F340" s="493">
        <v>101.43333333333335</v>
      </c>
      <c r="G340" s="493">
        <v>100.7166666666667</v>
      </c>
      <c r="H340" s="493">
        <v>104.31666666666669</v>
      </c>
      <c r="I340" s="493">
        <v>105.03333333333333</v>
      </c>
      <c r="J340" s="493">
        <v>106.11666666666669</v>
      </c>
      <c r="K340" s="492">
        <v>103.95</v>
      </c>
      <c r="L340" s="492">
        <v>102.15</v>
      </c>
      <c r="M340" s="492">
        <v>151.60578000000001</v>
      </c>
    </row>
    <row r="341" spans="1:13">
      <c r="A341" s="254">
        <v>331</v>
      </c>
      <c r="B341" s="495" t="s">
        <v>448</v>
      </c>
      <c r="C341" s="492">
        <v>416.65</v>
      </c>
      <c r="D341" s="493">
        <v>411.01666666666665</v>
      </c>
      <c r="E341" s="493">
        <v>403.63333333333333</v>
      </c>
      <c r="F341" s="493">
        <v>390.61666666666667</v>
      </c>
      <c r="G341" s="493">
        <v>383.23333333333335</v>
      </c>
      <c r="H341" s="493">
        <v>424.0333333333333</v>
      </c>
      <c r="I341" s="493">
        <v>431.41666666666663</v>
      </c>
      <c r="J341" s="493">
        <v>444.43333333333328</v>
      </c>
      <c r="K341" s="492">
        <v>418.4</v>
      </c>
      <c r="L341" s="492">
        <v>398</v>
      </c>
      <c r="M341" s="492">
        <v>2.48447</v>
      </c>
    </row>
    <row r="342" spans="1:13">
      <c r="A342" s="254">
        <v>332</v>
      </c>
      <c r="B342" s="495" t="s">
        <v>148</v>
      </c>
      <c r="C342" s="492">
        <v>61.05</v>
      </c>
      <c r="D342" s="493">
        <v>60.93333333333333</v>
      </c>
      <c r="E342" s="493">
        <v>59.966666666666661</v>
      </c>
      <c r="F342" s="493">
        <v>58.883333333333333</v>
      </c>
      <c r="G342" s="493">
        <v>57.916666666666664</v>
      </c>
      <c r="H342" s="493">
        <v>62.016666666666659</v>
      </c>
      <c r="I342" s="493">
        <v>62.983333333333327</v>
      </c>
      <c r="J342" s="493">
        <v>64.066666666666663</v>
      </c>
      <c r="K342" s="492">
        <v>61.9</v>
      </c>
      <c r="L342" s="492">
        <v>59.85</v>
      </c>
      <c r="M342" s="492">
        <v>264.39244000000002</v>
      </c>
    </row>
    <row r="343" spans="1:13">
      <c r="A343" s="254">
        <v>333</v>
      </c>
      <c r="B343" s="495" t="s">
        <v>449</v>
      </c>
      <c r="C343" s="492">
        <v>53.95</v>
      </c>
      <c r="D343" s="493">
        <v>54.316666666666663</v>
      </c>
      <c r="E343" s="493">
        <v>53.233333333333327</v>
      </c>
      <c r="F343" s="493">
        <v>52.516666666666666</v>
      </c>
      <c r="G343" s="493">
        <v>51.43333333333333</v>
      </c>
      <c r="H343" s="493">
        <v>55.033333333333324</v>
      </c>
      <c r="I343" s="493">
        <v>56.116666666666667</v>
      </c>
      <c r="J343" s="493">
        <v>56.833333333333321</v>
      </c>
      <c r="K343" s="492">
        <v>55.4</v>
      </c>
      <c r="L343" s="492">
        <v>53.6</v>
      </c>
      <c r="M343" s="492">
        <v>11.745200000000001</v>
      </c>
    </row>
    <row r="344" spans="1:13">
      <c r="A344" s="254">
        <v>334</v>
      </c>
      <c r="B344" s="495" t="s">
        <v>450</v>
      </c>
      <c r="C344" s="492">
        <v>3350.8</v>
      </c>
      <c r="D344" s="493">
        <v>3416.6166666666668</v>
      </c>
      <c r="E344" s="493">
        <v>3268.2333333333336</v>
      </c>
      <c r="F344" s="493">
        <v>3185.666666666667</v>
      </c>
      <c r="G344" s="493">
        <v>3037.2833333333338</v>
      </c>
      <c r="H344" s="493">
        <v>3499.1833333333334</v>
      </c>
      <c r="I344" s="493">
        <v>3647.5666666666666</v>
      </c>
      <c r="J344" s="493">
        <v>3730.1333333333332</v>
      </c>
      <c r="K344" s="492">
        <v>3565</v>
      </c>
      <c r="L344" s="492">
        <v>3334.05</v>
      </c>
      <c r="M344" s="492">
        <v>7.9670699999999997</v>
      </c>
    </row>
    <row r="345" spans="1:13">
      <c r="A345" s="254">
        <v>335</v>
      </c>
      <c r="B345" s="495" t="s">
        <v>755</v>
      </c>
      <c r="C345" s="492">
        <v>74.7</v>
      </c>
      <c r="D345" s="493">
        <v>75</v>
      </c>
      <c r="E345" s="493">
        <v>74.3</v>
      </c>
      <c r="F345" s="493">
        <v>73.899999999999991</v>
      </c>
      <c r="G345" s="493">
        <v>73.199999999999989</v>
      </c>
      <c r="H345" s="493">
        <v>75.400000000000006</v>
      </c>
      <c r="I345" s="493">
        <v>76.099999999999994</v>
      </c>
      <c r="J345" s="493">
        <v>76.500000000000014</v>
      </c>
      <c r="K345" s="492">
        <v>75.7</v>
      </c>
      <c r="L345" s="492">
        <v>74.599999999999994</v>
      </c>
      <c r="M345" s="492">
        <v>0.93684000000000001</v>
      </c>
    </row>
    <row r="346" spans="1:13">
      <c r="A346" s="254">
        <v>336</v>
      </c>
      <c r="B346" s="495" t="s">
        <v>151</v>
      </c>
      <c r="C346" s="492">
        <v>16633.8</v>
      </c>
      <c r="D346" s="493">
        <v>16691.966666666664</v>
      </c>
      <c r="E346" s="493">
        <v>16552.833333333328</v>
      </c>
      <c r="F346" s="493">
        <v>16471.866666666665</v>
      </c>
      <c r="G346" s="493">
        <v>16332.73333333333</v>
      </c>
      <c r="H346" s="493">
        <v>16772.933333333327</v>
      </c>
      <c r="I346" s="493">
        <v>16912.066666666666</v>
      </c>
      <c r="J346" s="493">
        <v>16993.033333333326</v>
      </c>
      <c r="K346" s="492">
        <v>16831.099999999999</v>
      </c>
      <c r="L346" s="492">
        <v>16611</v>
      </c>
      <c r="M346" s="492">
        <v>0.86875999999999998</v>
      </c>
    </row>
    <row r="347" spans="1:13">
      <c r="A347" s="254">
        <v>337</v>
      </c>
      <c r="B347" s="495" t="s">
        <v>791</v>
      </c>
      <c r="C347" s="492">
        <v>41.2</v>
      </c>
      <c r="D347" s="493">
        <v>41.216666666666669</v>
      </c>
      <c r="E347" s="493">
        <v>40.333333333333336</v>
      </c>
      <c r="F347" s="493">
        <v>39.466666666666669</v>
      </c>
      <c r="G347" s="493">
        <v>38.583333333333336</v>
      </c>
      <c r="H347" s="493">
        <v>42.083333333333336</v>
      </c>
      <c r="I347" s="493">
        <v>42.966666666666661</v>
      </c>
      <c r="J347" s="493">
        <v>43.833333333333336</v>
      </c>
      <c r="K347" s="492">
        <v>42.1</v>
      </c>
      <c r="L347" s="492">
        <v>40.35</v>
      </c>
      <c r="M347" s="492">
        <v>23.959299999999999</v>
      </c>
    </row>
    <row r="348" spans="1:13">
      <c r="A348" s="254">
        <v>338</v>
      </c>
      <c r="B348" s="495" t="s">
        <v>451</v>
      </c>
      <c r="C348" s="492">
        <v>1962.15</v>
      </c>
      <c r="D348" s="493">
        <v>1953.1833333333334</v>
      </c>
      <c r="E348" s="493">
        <v>1932.3666666666668</v>
      </c>
      <c r="F348" s="493">
        <v>1902.5833333333335</v>
      </c>
      <c r="G348" s="493">
        <v>1881.7666666666669</v>
      </c>
      <c r="H348" s="493">
        <v>1982.9666666666667</v>
      </c>
      <c r="I348" s="493">
        <v>2003.7833333333333</v>
      </c>
      <c r="J348" s="493">
        <v>2033.5666666666666</v>
      </c>
      <c r="K348" s="492">
        <v>1974</v>
      </c>
      <c r="L348" s="492">
        <v>1923.4</v>
      </c>
      <c r="M348" s="492">
        <v>0.13613</v>
      </c>
    </row>
    <row r="349" spans="1:13">
      <c r="A349" s="254">
        <v>339</v>
      </c>
      <c r="B349" s="495" t="s">
        <v>790</v>
      </c>
      <c r="C349" s="492">
        <v>341.4</v>
      </c>
      <c r="D349" s="493">
        <v>342.18333333333334</v>
      </c>
      <c r="E349" s="493">
        <v>334.36666666666667</v>
      </c>
      <c r="F349" s="493">
        <v>327.33333333333331</v>
      </c>
      <c r="G349" s="493">
        <v>319.51666666666665</v>
      </c>
      <c r="H349" s="493">
        <v>349.2166666666667</v>
      </c>
      <c r="I349" s="493">
        <v>357.03333333333342</v>
      </c>
      <c r="J349" s="493">
        <v>364.06666666666672</v>
      </c>
      <c r="K349" s="492">
        <v>350</v>
      </c>
      <c r="L349" s="492">
        <v>335.15</v>
      </c>
      <c r="M349" s="492">
        <v>13.45473</v>
      </c>
    </row>
    <row r="350" spans="1:13">
      <c r="A350" s="254">
        <v>340</v>
      </c>
      <c r="B350" s="495" t="s">
        <v>265</v>
      </c>
      <c r="C350" s="492">
        <v>544.45000000000005</v>
      </c>
      <c r="D350" s="493">
        <v>544.15</v>
      </c>
      <c r="E350" s="493">
        <v>536.84999999999991</v>
      </c>
      <c r="F350" s="493">
        <v>529.24999999999989</v>
      </c>
      <c r="G350" s="493">
        <v>521.94999999999982</v>
      </c>
      <c r="H350" s="493">
        <v>551.75</v>
      </c>
      <c r="I350" s="493">
        <v>559.04999999999995</v>
      </c>
      <c r="J350" s="493">
        <v>566.65000000000009</v>
      </c>
      <c r="K350" s="492">
        <v>551.45000000000005</v>
      </c>
      <c r="L350" s="492">
        <v>536.54999999999995</v>
      </c>
      <c r="M350" s="492">
        <v>1.78403</v>
      </c>
    </row>
    <row r="351" spans="1:13">
      <c r="A351" s="254">
        <v>341</v>
      </c>
      <c r="B351" s="495" t="s">
        <v>155</v>
      </c>
      <c r="C351" s="492">
        <v>103.9</v>
      </c>
      <c r="D351" s="493">
        <v>103.86666666666667</v>
      </c>
      <c r="E351" s="493">
        <v>103.33333333333334</v>
      </c>
      <c r="F351" s="493">
        <v>102.76666666666667</v>
      </c>
      <c r="G351" s="493">
        <v>102.23333333333333</v>
      </c>
      <c r="H351" s="493">
        <v>104.43333333333335</v>
      </c>
      <c r="I351" s="493">
        <v>104.96666666666668</v>
      </c>
      <c r="J351" s="493">
        <v>105.53333333333336</v>
      </c>
      <c r="K351" s="492">
        <v>104.4</v>
      </c>
      <c r="L351" s="492">
        <v>103.3</v>
      </c>
      <c r="M351" s="492">
        <v>68.877870000000001</v>
      </c>
    </row>
    <row r="352" spans="1:13">
      <c r="A352" s="254">
        <v>342</v>
      </c>
      <c r="B352" s="495" t="s">
        <v>154</v>
      </c>
      <c r="C352" s="492">
        <v>118.8</v>
      </c>
      <c r="D352" s="493">
        <v>118.26666666666667</v>
      </c>
      <c r="E352" s="493">
        <v>116.73333333333333</v>
      </c>
      <c r="F352" s="493">
        <v>114.66666666666667</v>
      </c>
      <c r="G352" s="493">
        <v>113.13333333333334</v>
      </c>
      <c r="H352" s="493">
        <v>120.33333333333333</v>
      </c>
      <c r="I352" s="493">
        <v>121.86666666666666</v>
      </c>
      <c r="J352" s="493">
        <v>123.93333333333332</v>
      </c>
      <c r="K352" s="492">
        <v>119.8</v>
      </c>
      <c r="L352" s="492">
        <v>116.2</v>
      </c>
      <c r="M352" s="492">
        <v>7.5728799999999996</v>
      </c>
    </row>
    <row r="353" spans="1:13">
      <c r="A353" s="254">
        <v>343</v>
      </c>
      <c r="B353" s="495" t="s">
        <v>452</v>
      </c>
      <c r="C353" s="492">
        <v>68.349999999999994</v>
      </c>
      <c r="D353" s="493">
        <v>68.766666666666666</v>
      </c>
      <c r="E353" s="493">
        <v>67.533333333333331</v>
      </c>
      <c r="F353" s="493">
        <v>66.716666666666669</v>
      </c>
      <c r="G353" s="493">
        <v>65.483333333333334</v>
      </c>
      <c r="H353" s="493">
        <v>69.583333333333329</v>
      </c>
      <c r="I353" s="493">
        <v>70.816666666666649</v>
      </c>
      <c r="J353" s="493">
        <v>71.633333333333326</v>
      </c>
      <c r="K353" s="492">
        <v>70</v>
      </c>
      <c r="L353" s="492">
        <v>67.95</v>
      </c>
      <c r="M353" s="492">
        <v>1.35944</v>
      </c>
    </row>
    <row r="354" spans="1:13">
      <c r="A354" s="254">
        <v>344</v>
      </c>
      <c r="B354" s="495" t="s">
        <v>266</v>
      </c>
      <c r="C354" s="492">
        <v>3553.25</v>
      </c>
      <c r="D354" s="493">
        <v>3522.2166666666667</v>
      </c>
      <c r="E354" s="493">
        <v>3454.4333333333334</v>
      </c>
      <c r="F354" s="493">
        <v>3355.6166666666668</v>
      </c>
      <c r="G354" s="493">
        <v>3287.8333333333335</v>
      </c>
      <c r="H354" s="493">
        <v>3621.0333333333333</v>
      </c>
      <c r="I354" s="493">
        <v>3688.8166666666671</v>
      </c>
      <c r="J354" s="493">
        <v>3787.6333333333332</v>
      </c>
      <c r="K354" s="492">
        <v>3590</v>
      </c>
      <c r="L354" s="492">
        <v>3423.4</v>
      </c>
      <c r="M354" s="492">
        <v>2.2162700000000002</v>
      </c>
    </row>
    <row r="355" spans="1:13">
      <c r="A355" s="254">
        <v>345</v>
      </c>
      <c r="B355" s="495" t="s">
        <v>453</v>
      </c>
      <c r="C355" s="492">
        <v>105.45</v>
      </c>
      <c r="D355" s="493">
        <v>106.38333333333333</v>
      </c>
      <c r="E355" s="493">
        <v>103.76666666666665</v>
      </c>
      <c r="F355" s="493">
        <v>102.08333333333333</v>
      </c>
      <c r="G355" s="493">
        <v>99.466666666666654</v>
      </c>
      <c r="H355" s="493">
        <v>108.06666666666665</v>
      </c>
      <c r="I355" s="493">
        <v>110.68333333333332</v>
      </c>
      <c r="J355" s="493">
        <v>112.36666666666665</v>
      </c>
      <c r="K355" s="492">
        <v>109</v>
      </c>
      <c r="L355" s="492">
        <v>104.7</v>
      </c>
      <c r="M355" s="492">
        <v>7.6632999999999996</v>
      </c>
    </row>
    <row r="356" spans="1:13">
      <c r="A356" s="254">
        <v>346</v>
      </c>
      <c r="B356" s="495" t="s">
        <v>454</v>
      </c>
      <c r="C356" s="492">
        <v>277.35000000000002</v>
      </c>
      <c r="D356" s="493">
        <v>279.71666666666664</v>
      </c>
      <c r="E356" s="493">
        <v>274.48333333333329</v>
      </c>
      <c r="F356" s="493">
        <v>271.61666666666667</v>
      </c>
      <c r="G356" s="493">
        <v>266.38333333333333</v>
      </c>
      <c r="H356" s="493">
        <v>282.58333333333326</v>
      </c>
      <c r="I356" s="493">
        <v>287.81666666666661</v>
      </c>
      <c r="J356" s="493">
        <v>290.68333333333322</v>
      </c>
      <c r="K356" s="492">
        <v>284.95</v>
      </c>
      <c r="L356" s="492">
        <v>276.85000000000002</v>
      </c>
      <c r="M356" s="492">
        <v>3.1517200000000001</v>
      </c>
    </row>
    <row r="357" spans="1:13">
      <c r="A357" s="254">
        <v>347</v>
      </c>
      <c r="B357" s="495" t="s">
        <v>455</v>
      </c>
      <c r="C357" s="492">
        <v>300.64999999999998</v>
      </c>
      <c r="D357" s="493">
        <v>303.26666666666665</v>
      </c>
      <c r="E357" s="493">
        <v>295.38333333333333</v>
      </c>
      <c r="F357" s="493">
        <v>290.11666666666667</v>
      </c>
      <c r="G357" s="493">
        <v>282.23333333333335</v>
      </c>
      <c r="H357" s="493">
        <v>308.5333333333333</v>
      </c>
      <c r="I357" s="493">
        <v>316.41666666666663</v>
      </c>
      <c r="J357" s="493">
        <v>321.68333333333328</v>
      </c>
      <c r="K357" s="492">
        <v>311.14999999999998</v>
      </c>
      <c r="L357" s="492">
        <v>298</v>
      </c>
      <c r="M357" s="492">
        <v>1.6346700000000001</v>
      </c>
    </row>
    <row r="358" spans="1:13">
      <c r="A358" s="254">
        <v>348</v>
      </c>
      <c r="B358" s="495" t="s">
        <v>267</v>
      </c>
      <c r="C358" s="492">
        <v>2564.6</v>
      </c>
      <c r="D358" s="493">
        <v>2578.7000000000003</v>
      </c>
      <c r="E358" s="493">
        <v>2528.0500000000006</v>
      </c>
      <c r="F358" s="493">
        <v>2491.5000000000005</v>
      </c>
      <c r="G358" s="493">
        <v>2440.8500000000008</v>
      </c>
      <c r="H358" s="493">
        <v>2615.2500000000005</v>
      </c>
      <c r="I358" s="493">
        <v>2665.9</v>
      </c>
      <c r="J358" s="493">
        <v>2702.4500000000003</v>
      </c>
      <c r="K358" s="492">
        <v>2629.35</v>
      </c>
      <c r="L358" s="492">
        <v>2542.15</v>
      </c>
      <c r="M358" s="492">
        <v>2.6316600000000001</v>
      </c>
    </row>
    <row r="359" spans="1:13">
      <c r="A359" s="254">
        <v>349</v>
      </c>
      <c r="B359" s="495" t="s">
        <v>268</v>
      </c>
      <c r="C359" s="492">
        <v>377.65</v>
      </c>
      <c r="D359" s="493">
        <v>377.9666666666667</v>
      </c>
      <c r="E359" s="493">
        <v>369.93333333333339</v>
      </c>
      <c r="F359" s="493">
        <v>362.2166666666667</v>
      </c>
      <c r="G359" s="493">
        <v>354.18333333333339</v>
      </c>
      <c r="H359" s="493">
        <v>385.68333333333339</v>
      </c>
      <c r="I359" s="493">
        <v>393.7166666666667</v>
      </c>
      <c r="J359" s="493">
        <v>401.43333333333339</v>
      </c>
      <c r="K359" s="492">
        <v>386</v>
      </c>
      <c r="L359" s="492">
        <v>370.25</v>
      </c>
      <c r="M359" s="492">
        <v>4.1940299999999997</v>
      </c>
    </row>
    <row r="360" spans="1:13">
      <c r="A360" s="254">
        <v>350</v>
      </c>
      <c r="B360" s="495" t="s">
        <v>456</v>
      </c>
      <c r="C360" s="492">
        <v>245.05</v>
      </c>
      <c r="D360" s="493">
        <v>244.65</v>
      </c>
      <c r="E360" s="493">
        <v>241.45000000000002</v>
      </c>
      <c r="F360" s="493">
        <v>237.85000000000002</v>
      </c>
      <c r="G360" s="493">
        <v>234.65000000000003</v>
      </c>
      <c r="H360" s="493">
        <v>248.25</v>
      </c>
      <c r="I360" s="493">
        <v>251.45</v>
      </c>
      <c r="J360" s="493">
        <v>255.04999999999998</v>
      </c>
      <c r="K360" s="492">
        <v>247.85</v>
      </c>
      <c r="L360" s="492">
        <v>241.05</v>
      </c>
      <c r="M360" s="492">
        <v>2.11266</v>
      </c>
    </row>
    <row r="361" spans="1:13">
      <c r="A361" s="254">
        <v>351</v>
      </c>
      <c r="B361" s="495" t="s">
        <v>758</v>
      </c>
      <c r="C361" s="492">
        <v>416.3</v>
      </c>
      <c r="D361" s="493">
        <v>418.06666666666666</v>
      </c>
      <c r="E361" s="493">
        <v>413.23333333333335</v>
      </c>
      <c r="F361" s="493">
        <v>410.16666666666669</v>
      </c>
      <c r="G361" s="493">
        <v>405.33333333333337</v>
      </c>
      <c r="H361" s="493">
        <v>421.13333333333333</v>
      </c>
      <c r="I361" s="493">
        <v>425.9666666666667</v>
      </c>
      <c r="J361" s="493">
        <v>429.0333333333333</v>
      </c>
      <c r="K361" s="492">
        <v>422.9</v>
      </c>
      <c r="L361" s="492">
        <v>415</v>
      </c>
      <c r="M361" s="492">
        <v>0.16495000000000001</v>
      </c>
    </row>
    <row r="362" spans="1:13">
      <c r="A362" s="254">
        <v>352</v>
      </c>
      <c r="B362" s="495" t="s">
        <v>457</v>
      </c>
      <c r="C362" s="492">
        <v>81.099999999999994</v>
      </c>
      <c r="D362" s="493">
        <v>81.45</v>
      </c>
      <c r="E362" s="493">
        <v>80.400000000000006</v>
      </c>
      <c r="F362" s="493">
        <v>79.7</v>
      </c>
      <c r="G362" s="493">
        <v>78.650000000000006</v>
      </c>
      <c r="H362" s="493">
        <v>82.15</v>
      </c>
      <c r="I362" s="493">
        <v>83.199999999999989</v>
      </c>
      <c r="J362" s="493">
        <v>83.9</v>
      </c>
      <c r="K362" s="492">
        <v>82.5</v>
      </c>
      <c r="L362" s="492">
        <v>80.75</v>
      </c>
      <c r="M362" s="492">
        <v>8.7376400000000007</v>
      </c>
    </row>
    <row r="363" spans="1:13">
      <c r="A363" s="254">
        <v>353</v>
      </c>
      <c r="B363" s="495" t="s">
        <v>163</v>
      </c>
      <c r="C363" s="492">
        <v>1207.8</v>
      </c>
      <c r="D363" s="493">
        <v>1200.8499999999999</v>
      </c>
      <c r="E363" s="493">
        <v>1186.8499999999999</v>
      </c>
      <c r="F363" s="493">
        <v>1165.9000000000001</v>
      </c>
      <c r="G363" s="493">
        <v>1151.9000000000001</v>
      </c>
      <c r="H363" s="493">
        <v>1221.7999999999997</v>
      </c>
      <c r="I363" s="493">
        <v>1235.7999999999997</v>
      </c>
      <c r="J363" s="493">
        <v>1256.7499999999995</v>
      </c>
      <c r="K363" s="492">
        <v>1214.8499999999999</v>
      </c>
      <c r="L363" s="492">
        <v>1179.9000000000001</v>
      </c>
      <c r="M363" s="492">
        <v>12.59132</v>
      </c>
    </row>
    <row r="364" spans="1:13">
      <c r="A364" s="254">
        <v>354</v>
      </c>
      <c r="B364" s="495" t="s">
        <v>156</v>
      </c>
      <c r="C364" s="492">
        <v>30034.3</v>
      </c>
      <c r="D364" s="493">
        <v>30311.066666666666</v>
      </c>
      <c r="E364" s="493">
        <v>29624.23333333333</v>
      </c>
      <c r="F364" s="493">
        <v>29214.166666666664</v>
      </c>
      <c r="G364" s="493">
        <v>28527.333333333328</v>
      </c>
      <c r="H364" s="493">
        <v>30721.133333333331</v>
      </c>
      <c r="I364" s="493">
        <v>31407.966666666667</v>
      </c>
      <c r="J364" s="493">
        <v>31818.033333333333</v>
      </c>
      <c r="K364" s="492">
        <v>30997.9</v>
      </c>
      <c r="L364" s="492">
        <v>29901</v>
      </c>
      <c r="M364" s="492">
        <v>0.35822999999999999</v>
      </c>
    </row>
    <row r="365" spans="1:13">
      <c r="A365" s="254">
        <v>355</v>
      </c>
      <c r="B365" s="495" t="s">
        <v>458</v>
      </c>
      <c r="C365" s="492">
        <v>1960.85</v>
      </c>
      <c r="D365" s="493">
        <v>1956.9666666666665</v>
      </c>
      <c r="E365" s="493">
        <v>1928.9333333333329</v>
      </c>
      <c r="F365" s="493">
        <v>1897.0166666666664</v>
      </c>
      <c r="G365" s="493">
        <v>1868.9833333333329</v>
      </c>
      <c r="H365" s="493">
        <v>1988.883333333333</v>
      </c>
      <c r="I365" s="493">
        <v>2016.9166666666663</v>
      </c>
      <c r="J365" s="493">
        <v>2048.833333333333</v>
      </c>
      <c r="K365" s="492">
        <v>1985</v>
      </c>
      <c r="L365" s="492">
        <v>1925.05</v>
      </c>
      <c r="M365" s="492">
        <v>0.48110999999999998</v>
      </c>
    </row>
    <row r="366" spans="1:13">
      <c r="A366" s="254">
        <v>356</v>
      </c>
      <c r="B366" s="495" t="s">
        <v>158</v>
      </c>
      <c r="C366" s="492">
        <v>237.1</v>
      </c>
      <c r="D366" s="493">
        <v>237.85</v>
      </c>
      <c r="E366" s="493">
        <v>234.89999999999998</v>
      </c>
      <c r="F366" s="493">
        <v>232.7</v>
      </c>
      <c r="G366" s="493">
        <v>229.74999999999997</v>
      </c>
      <c r="H366" s="493">
        <v>240.04999999999998</v>
      </c>
      <c r="I366" s="493">
        <v>242.99999999999997</v>
      </c>
      <c r="J366" s="493">
        <v>245.2</v>
      </c>
      <c r="K366" s="492">
        <v>240.8</v>
      </c>
      <c r="L366" s="492">
        <v>235.65</v>
      </c>
      <c r="M366" s="492">
        <v>27.143439999999998</v>
      </c>
    </row>
    <row r="367" spans="1:13">
      <c r="A367" s="254">
        <v>357</v>
      </c>
      <c r="B367" s="495" t="s">
        <v>269</v>
      </c>
      <c r="C367" s="492">
        <v>5142.75</v>
      </c>
      <c r="D367" s="493">
        <v>5162.25</v>
      </c>
      <c r="E367" s="493">
        <v>5115.5</v>
      </c>
      <c r="F367" s="493">
        <v>5088.25</v>
      </c>
      <c r="G367" s="493">
        <v>5041.5</v>
      </c>
      <c r="H367" s="493">
        <v>5189.5</v>
      </c>
      <c r="I367" s="493">
        <v>5236.25</v>
      </c>
      <c r="J367" s="493">
        <v>5263.5</v>
      </c>
      <c r="K367" s="492">
        <v>5209</v>
      </c>
      <c r="L367" s="492">
        <v>5135</v>
      </c>
      <c r="M367" s="492">
        <v>0.65325</v>
      </c>
    </row>
    <row r="368" spans="1:13">
      <c r="A368" s="254">
        <v>358</v>
      </c>
      <c r="B368" s="495" t="s">
        <v>459</v>
      </c>
      <c r="C368" s="492">
        <v>212.95</v>
      </c>
      <c r="D368" s="493">
        <v>213.06666666666669</v>
      </c>
      <c r="E368" s="493">
        <v>206.38333333333338</v>
      </c>
      <c r="F368" s="493">
        <v>199.81666666666669</v>
      </c>
      <c r="G368" s="493">
        <v>193.13333333333338</v>
      </c>
      <c r="H368" s="493">
        <v>219.63333333333338</v>
      </c>
      <c r="I368" s="493">
        <v>226.31666666666672</v>
      </c>
      <c r="J368" s="493">
        <v>232.88333333333338</v>
      </c>
      <c r="K368" s="492">
        <v>219.75</v>
      </c>
      <c r="L368" s="492">
        <v>206.5</v>
      </c>
      <c r="M368" s="492">
        <v>65.214669999999998</v>
      </c>
    </row>
    <row r="369" spans="1:13">
      <c r="A369" s="254">
        <v>359</v>
      </c>
      <c r="B369" s="495" t="s">
        <v>460</v>
      </c>
      <c r="C369" s="492">
        <v>740.95</v>
      </c>
      <c r="D369" s="493">
        <v>743.25</v>
      </c>
      <c r="E369" s="493">
        <v>732.7</v>
      </c>
      <c r="F369" s="493">
        <v>724.45</v>
      </c>
      <c r="G369" s="493">
        <v>713.90000000000009</v>
      </c>
      <c r="H369" s="493">
        <v>751.5</v>
      </c>
      <c r="I369" s="493">
        <v>762.05</v>
      </c>
      <c r="J369" s="493">
        <v>770.3</v>
      </c>
      <c r="K369" s="492">
        <v>753.8</v>
      </c>
      <c r="L369" s="492">
        <v>735</v>
      </c>
      <c r="M369" s="492">
        <v>0.61699999999999999</v>
      </c>
    </row>
    <row r="370" spans="1:13">
      <c r="A370" s="254">
        <v>360</v>
      </c>
      <c r="B370" s="495" t="s">
        <v>160</v>
      </c>
      <c r="C370" s="492">
        <v>1882.85</v>
      </c>
      <c r="D370" s="493">
        <v>1869.95</v>
      </c>
      <c r="E370" s="493">
        <v>1847.9</v>
      </c>
      <c r="F370" s="493">
        <v>1812.95</v>
      </c>
      <c r="G370" s="493">
        <v>1790.9</v>
      </c>
      <c r="H370" s="493">
        <v>1904.9</v>
      </c>
      <c r="I370" s="493">
        <v>1926.9499999999998</v>
      </c>
      <c r="J370" s="493">
        <v>1961.9</v>
      </c>
      <c r="K370" s="492">
        <v>1892</v>
      </c>
      <c r="L370" s="492">
        <v>1835</v>
      </c>
      <c r="M370" s="492">
        <v>8.7142999999999997</v>
      </c>
    </row>
    <row r="371" spans="1:13">
      <c r="A371" s="254">
        <v>361</v>
      </c>
      <c r="B371" s="495" t="s">
        <v>157</v>
      </c>
      <c r="C371" s="492">
        <v>1708.35</v>
      </c>
      <c r="D371" s="493">
        <v>1700.8</v>
      </c>
      <c r="E371" s="493">
        <v>1672.6</v>
      </c>
      <c r="F371" s="493">
        <v>1636.85</v>
      </c>
      <c r="G371" s="493">
        <v>1608.6499999999999</v>
      </c>
      <c r="H371" s="493">
        <v>1736.55</v>
      </c>
      <c r="I371" s="493">
        <v>1764.7500000000002</v>
      </c>
      <c r="J371" s="493">
        <v>1800.5</v>
      </c>
      <c r="K371" s="492">
        <v>1729</v>
      </c>
      <c r="L371" s="492">
        <v>1665.05</v>
      </c>
      <c r="M371" s="492">
        <v>11.18641</v>
      </c>
    </row>
    <row r="372" spans="1:13">
      <c r="A372" s="254">
        <v>362</v>
      </c>
      <c r="B372" s="495" t="s">
        <v>756</v>
      </c>
      <c r="C372" s="492">
        <v>1018.6</v>
      </c>
      <c r="D372" s="493">
        <v>1030.5333333333333</v>
      </c>
      <c r="E372" s="493">
        <v>998.06666666666661</v>
      </c>
      <c r="F372" s="493">
        <v>977.5333333333333</v>
      </c>
      <c r="G372" s="493">
        <v>945.06666666666661</v>
      </c>
      <c r="H372" s="493">
        <v>1051.0666666666666</v>
      </c>
      <c r="I372" s="493">
        <v>1083.5333333333333</v>
      </c>
      <c r="J372" s="493">
        <v>1104.0666666666666</v>
      </c>
      <c r="K372" s="492">
        <v>1063</v>
      </c>
      <c r="L372" s="492">
        <v>1010</v>
      </c>
      <c r="M372" s="492">
        <v>1.2419</v>
      </c>
    </row>
    <row r="373" spans="1:13">
      <c r="A373" s="254">
        <v>363</v>
      </c>
      <c r="B373" s="495" t="s">
        <v>461</v>
      </c>
      <c r="C373" s="492">
        <v>1561.1</v>
      </c>
      <c r="D373" s="493">
        <v>1557.1000000000001</v>
      </c>
      <c r="E373" s="493">
        <v>1529.2000000000003</v>
      </c>
      <c r="F373" s="493">
        <v>1497.3000000000002</v>
      </c>
      <c r="G373" s="493">
        <v>1469.4000000000003</v>
      </c>
      <c r="H373" s="493">
        <v>1589.0000000000002</v>
      </c>
      <c r="I373" s="493">
        <v>1616.9000000000003</v>
      </c>
      <c r="J373" s="493">
        <v>1648.8000000000002</v>
      </c>
      <c r="K373" s="492">
        <v>1585</v>
      </c>
      <c r="L373" s="492">
        <v>1525.2</v>
      </c>
      <c r="M373" s="492">
        <v>6.6474599999999997</v>
      </c>
    </row>
    <row r="374" spans="1:13">
      <c r="A374" s="254">
        <v>364</v>
      </c>
      <c r="B374" s="495" t="s">
        <v>757</v>
      </c>
      <c r="C374" s="492">
        <v>879.6</v>
      </c>
      <c r="D374" s="493">
        <v>882.31666666666661</v>
      </c>
      <c r="E374" s="493">
        <v>872.63333333333321</v>
      </c>
      <c r="F374" s="493">
        <v>865.66666666666663</v>
      </c>
      <c r="G374" s="493">
        <v>855.98333333333323</v>
      </c>
      <c r="H374" s="493">
        <v>889.28333333333319</v>
      </c>
      <c r="I374" s="493">
        <v>898.96666666666658</v>
      </c>
      <c r="J374" s="493">
        <v>905.93333333333317</v>
      </c>
      <c r="K374" s="492">
        <v>892</v>
      </c>
      <c r="L374" s="492">
        <v>875.35</v>
      </c>
      <c r="M374" s="492">
        <v>0.36742999999999998</v>
      </c>
    </row>
    <row r="375" spans="1:13">
      <c r="A375" s="254">
        <v>365</v>
      </c>
      <c r="B375" s="495" t="s">
        <v>159</v>
      </c>
      <c r="C375" s="492">
        <v>107.95</v>
      </c>
      <c r="D375" s="493">
        <v>108.35000000000001</v>
      </c>
      <c r="E375" s="493">
        <v>107.25000000000001</v>
      </c>
      <c r="F375" s="493">
        <v>106.55000000000001</v>
      </c>
      <c r="G375" s="493">
        <v>105.45000000000002</v>
      </c>
      <c r="H375" s="493">
        <v>109.05000000000001</v>
      </c>
      <c r="I375" s="493">
        <v>110.15</v>
      </c>
      <c r="J375" s="493">
        <v>110.85000000000001</v>
      </c>
      <c r="K375" s="492">
        <v>109.45</v>
      </c>
      <c r="L375" s="492">
        <v>107.65</v>
      </c>
      <c r="M375" s="492">
        <v>41.464509999999997</v>
      </c>
    </row>
    <row r="376" spans="1:13">
      <c r="A376" s="254">
        <v>366</v>
      </c>
      <c r="B376" s="495" t="s">
        <v>162</v>
      </c>
      <c r="C376" s="492">
        <v>220.9</v>
      </c>
      <c r="D376" s="493">
        <v>219.63333333333335</v>
      </c>
      <c r="E376" s="493">
        <v>217.56666666666672</v>
      </c>
      <c r="F376" s="493">
        <v>214.23333333333338</v>
      </c>
      <c r="G376" s="493">
        <v>212.16666666666674</v>
      </c>
      <c r="H376" s="493">
        <v>222.9666666666667</v>
      </c>
      <c r="I376" s="493">
        <v>225.03333333333336</v>
      </c>
      <c r="J376" s="493">
        <v>228.36666666666667</v>
      </c>
      <c r="K376" s="492">
        <v>221.7</v>
      </c>
      <c r="L376" s="492">
        <v>216.3</v>
      </c>
      <c r="M376" s="492">
        <v>92.157660000000007</v>
      </c>
    </row>
    <row r="377" spans="1:13">
      <c r="A377" s="254">
        <v>367</v>
      </c>
      <c r="B377" s="495" t="s">
        <v>462</v>
      </c>
      <c r="C377" s="492">
        <v>239.3</v>
      </c>
      <c r="D377" s="493">
        <v>240.56666666666669</v>
      </c>
      <c r="E377" s="493">
        <v>235.23333333333338</v>
      </c>
      <c r="F377" s="493">
        <v>231.16666666666669</v>
      </c>
      <c r="G377" s="493">
        <v>225.83333333333337</v>
      </c>
      <c r="H377" s="493">
        <v>244.63333333333338</v>
      </c>
      <c r="I377" s="493">
        <v>249.9666666666667</v>
      </c>
      <c r="J377" s="493">
        <v>254.03333333333339</v>
      </c>
      <c r="K377" s="492">
        <v>245.9</v>
      </c>
      <c r="L377" s="492">
        <v>236.5</v>
      </c>
      <c r="M377" s="492">
        <v>28.299479999999999</v>
      </c>
    </row>
    <row r="378" spans="1:13">
      <c r="A378" s="254">
        <v>368</v>
      </c>
      <c r="B378" s="495" t="s">
        <v>270</v>
      </c>
      <c r="C378" s="492">
        <v>275.64999999999998</v>
      </c>
      <c r="D378" s="493">
        <v>276.98333333333335</v>
      </c>
      <c r="E378" s="493">
        <v>273.66666666666669</v>
      </c>
      <c r="F378" s="493">
        <v>271.68333333333334</v>
      </c>
      <c r="G378" s="493">
        <v>268.36666666666667</v>
      </c>
      <c r="H378" s="493">
        <v>278.9666666666667</v>
      </c>
      <c r="I378" s="493">
        <v>282.2833333333333</v>
      </c>
      <c r="J378" s="493">
        <v>284.26666666666671</v>
      </c>
      <c r="K378" s="492">
        <v>280.3</v>
      </c>
      <c r="L378" s="492">
        <v>275</v>
      </c>
      <c r="M378" s="492">
        <v>2.9516100000000001</v>
      </c>
    </row>
    <row r="379" spans="1:13">
      <c r="A379" s="254">
        <v>369</v>
      </c>
      <c r="B379" s="495" t="s">
        <v>463</v>
      </c>
      <c r="C379" s="492">
        <v>128.55000000000001</v>
      </c>
      <c r="D379" s="493">
        <v>128.53333333333333</v>
      </c>
      <c r="E379" s="493">
        <v>127.21666666666667</v>
      </c>
      <c r="F379" s="493">
        <v>125.88333333333334</v>
      </c>
      <c r="G379" s="493">
        <v>124.56666666666668</v>
      </c>
      <c r="H379" s="493">
        <v>129.86666666666667</v>
      </c>
      <c r="I379" s="493">
        <v>131.18333333333334</v>
      </c>
      <c r="J379" s="493">
        <v>132.51666666666665</v>
      </c>
      <c r="K379" s="492">
        <v>129.85</v>
      </c>
      <c r="L379" s="492">
        <v>127.2</v>
      </c>
      <c r="M379" s="492">
        <v>1.4280900000000001</v>
      </c>
    </row>
    <row r="380" spans="1:13">
      <c r="A380" s="254">
        <v>370</v>
      </c>
      <c r="B380" s="495" t="s">
        <v>464</v>
      </c>
      <c r="C380" s="492">
        <v>6434.6</v>
      </c>
      <c r="D380" s="493">
        <v>6438.0666666666666</v>
      </c>
      <c r="E380" s="493">
        <v>6368.9833333333336</v>
      </c>
      <c r="F380" s="493">
        <v>6303.3666666666668</v>
      </c>
      <c r="G380" s="493">
        <v>6234.2833333333338</v>
      </c>
      <c r="H380" s="493">
        <v>6503.6833333333334</v>
      </c>
      <c r="I380" s="493">
        <v>6572.7666666666673</v>
      </c>
      <c r="J380" s="493">
        <v>6638.3833333333332</v>
      </c>
      <c r="K380" s="492">
        <v>6507.15</v>
      </c>
      <c r="L380" s="492">
        <v>6372.45</v>
      </c>
      <c r="M380" s="492">
        <v>7.3719999999999994E-2</v>
      </c>
    </row>
    <row r="381" spans="1:13">
      <c r="A381" s="254">
        <v>371</v>
      </c>
      <c r="B381" s="495" t="s">
        <v>271</v>
      </c>
      <c r="C381" s="492">
        <v>13402.45</v>
      </c>
      <c r="D381" s="493">
        <v>13428.833333333334</v>
      </c>
      <c r="E381" s="493">
        <v>13352.466666666667</v>
      </c>
      <c r="F381" s="493">
        <v>13302.483333333334</v>
      </c>
      <c r="G381" s="493">
        <v>13226.116666666667</v>
      </c>
      <c r="H381" s="493">
        <v>13478.816666666668</v>
      </c>
      <c r="I381" s="493">
        <v>13555.183333333332</v>
      </c>
      <c r="J381" s="493">
        <v>13605.166666666668</v>
      </c>
      <c r="K381" s="492">
        <v>13505.2</v>
      </c>
      <c r="L381" s="492">
        <v>13378.85</v>
      </c>
      <c r="M381" s="492">
        <v>1.376E-2</v>
      </c>
    </row>
    <row r="382" spans="1:13">
      <c r="A382" s="254">
        <v>372</v>
      </c>
      <c r="B382" s="495" t="s">
        <v>161</v>
      </c>
      <c r="C382" s="492">
        <v>35.65</v>
      </c>
      <c r="D382" s="493">
        <v>35.499999999999993</v>
      </c>
      <c r="E382" s="493">
        <v>35.199999999999989</v>
      </c>
      <c r="F382" s="493">
        <v>34.749999999999993</v>
      </c>
      <c r="G382" s="493">
        <v>34.449999999999989</v>
      </c>
      <c r="H382" s="493">
        <v>35.949999999999989</v>
      </c>
      <c r="I382" s="493">
        <v>36.249999999999986</v>
      </c>
      <c r="J382" s="493">
        <v>36.699999999999989</v>
      </c>
      <c r="K382" s="492">
        <v>35.799999999999997</v>
      </c>
      <c r="L382" s="492">
        <v>35.049999999999997</v>
      </c>
      <c r="M382" s="492">
        <v>948.94461000000001</v>
      </c>
    </row>
    <row r="383" spans="1:13">
      <c r="A383" s="254">
        <v>373</v>
      </c>
      <c r="B383" s="495" t="s">
        <v>272</v>
      </c>
      <c r="C383" s="492">
        <v>621.1</v>
      </c>
      <c r="D383" s="493">
        <v>617.83333333333337</v>
      </c>
      <c r="E383" s="493">
        <v>608.26666666666677</v>
      </c>
      <c r="F383" s="493">
        <v>595.43333333333339</v>
      </c>
      <c r="G383" s="493">
        <v>585.86666666666679</v>
      </c>
      <c r="H383" s="493">
        <v>630.66666666666674</v>
      </c>
      <c r="I383" s="493">
        <v>640.23333333333335</v>
      </c>
      <c r="J383" s="493">
        <v>653.06666666666672</v>
      </c>
      <c r="K383" s="492">
        <v>627.4</v>
      </c>
      <c r="L383" s="492">
        <v>605</v>
      </c>
      <c r="M383" s="492">
        <v>2.01546</v>
      </c>
    </row>
    <row r="384" spans="1:13">
      <c r="A384" s="254">
        <v>374</v>
      </c>
      <c r="B384" s="495" t="s">
        <v>165</v>
      </c>
      <c r="C384" s="492">
        <v>193.65</v>
      </c>
      <c r="D384" s="493">
        <v>191.7166666666667</v>
      </c>
      <c r="E384" s="493">
        <v>188.63333333333338</v>
      </c>
      <c r="F384" s="493">
        <v>183.61666666666667</v>
      </c>
      <c r="G384" s="493">
        <v>180.53333333333336</v>
      </c>
      <c r="H384" s="493">
        <v>196.73333333333341</v>
      </c>
      <c r="I384" s="493">
        <v>199.81666666666672</v>
      </c>
      <c r="J384" s="493">
        <v>204.83333333333343</v>
      </c>
      <c r="K384" s="492">
        <v>194.8</v>
      </c>
      <c r="L384" s="492">
        <v>186.7</v>
      </c>
      <c r="M384" s="492">
        <v>178.07482999999999</v>
      </c>
    </row>
    <row r="385" spans="1:13">
      <c r="A385" s="254">
        <v>375</v>
      </c>
      <c r="B385" s="495" t="s">
        <v>166</v>
      </c>
      <c r="C385" s="492">
        <v>128.55000000000001</v>
      </c>
      <c r="D385" s="493">
        <v>128.76666666666668</v>
      </c>
      <c r="E385" s="493">
        <v>127.83333333333337</v>
      </c>
      <c r="F385" s="493">
        <v>127.1166666666667</v>
      </c>
      <c r="G385" s="493">
        <v>126.18333333333339</v>
      </c>
      <c r="H385" s="493">
        <v>129.48333333333335</v>
      </c>
      <c r="I385" s="493">
        <v>130.41666666666669</v>
      </c>
      <c r="J385" s="493">
        <v>131.13333333333333</v>
      </c>
      <c r="K385" s="492">
        <v>129.69999999999999</v>
      </c>
      <c r="L385" s="492">
        <v>128.05000000000001</v>
      </c>
      <c r="M385" s="492">
        <v>22.373889999999999</v>
      </c>
    </row>
    <row r="386" spans="1:13">
      <c r="A386" s="254">
        <v>376</v>
      </c>
      <c r="B386" s="495" t="s">
        <v>465</v>
      </c>
      <c r="C386" s="492">
        <v>240.3</v>
      </c>
      <c r="D386" s="493">
        <v>242.11666666666665</v>
      </c>
      <c r="E386" s="493">
        <v>237.3833333333333</v>
      </c>
      <c r="F386" s="493">
        <v>234.46666666666664</v>
      </c>
      <c r="G386" s="493">
        <v>229.73333333333329</v>
      </c>
      <c r="H386" s="493">
        <v>245.0333333333333</v>
      </c>
      <c r="I386" s="493">
        <v>249.76666666666665</v>
      </c>
      <c r="J386" s="493">
        <v>252.68333333333331</v>
      </c>
      <c r="K386" s="492">
        <v>246.85</v>
      </c>
      <c r="L386" s="492">
        <v>239.2</v>
      </c>
      <c r="M386" s="492">
        <v>2.83284</v>
      </c>
    </row>
    <row r="387" spans="1:13">
      <c r="A387" s="254">
        <v>377</v>
      </c>
      <c r="B387" s="495" t="s">
        <v>466</v>
      </c>
      <c r="C387" s="492">
        <v>566.95000000000005</v>
      </c>
      <c r="D387" s="493">
        <v>560.94999999999993</v>
      </c>
      <c r="E387" s="493">
        <v>550.99999999999989</v>
      </c>
      <c r="F387" s="493">
        <v>535.04999999999995</v>
      </c>
      <c r="G387" s="493">
        <v>525.09999999999991</v>
      </c>
      <c r="H387" s="493">
        <v>576.89999999999986</v>
      </c>
      <c r="I387" s="493">
        <v>586.84999999999991</v>
      </c>
      <c r="J387" s="493">
        <v>602.79999999999984</v>
      </c>
      <c r="K387" s="492">
        <v>570.9</v>
      </c>
      <c r="L387" s="492">
        <v>545</v>
      </c>
      <c r="M387" s="492">
        <v>5.0681399999999996</v>
      </c>
    </row>
    <row r="388" spans="1:13">
      <c r="A388" s="254">
        <v>378</v>
      </c>
      <c r="B388" s="495" t="s">
        <v>467</v>
      </c>
      <c r="C388" s="492">
        <v>27.7</v>
      </c>
      <c r="D388" s="493">
        <v>27.716666666666669</v>
      </c>
      <c r="E388" s="493">
        <v>27.483333333333338</v>
      </c>
      <c r="F388" s="493">
        <v>27.266666666666669</v>
      </c>
      <c r="G388" s="493">
        <v>27.033333333333339</v>
      </c>
      <c r="H388" s="493">
        <v>27.933333333333337</v>
      </c>
      <c r="I388" s="493">
        <v>28.166666666666671</v>
      </c>
      <c r="J388" s="493">
        <v>28.383333333333336</v>
      </c>
      <c r="K388" s="492">
        <v>27.95</v>
      </c>
      <c r="L388" s="492">
        <v>27.5</v>
      </c>
      <c r="M388" s="492">
        <v>31.638059999999999</v>
      </c>
    </row>
    <row r="389" spans="1:13">
      <c r="A389" s="254">
        <v>379</v>
      </c>
      <c r="B389" s="495" t="s">
        <v>468</v>
      </c>
      <c r="C389" s="492">
        <v>179.05</v>
      </c>
      <c r="D389" s="493">
        <v>181.13333333333333</v>
      </c>
      <c r="E389" s="493">
        <v>176.01666666666665</v>
      </c>
      <c r="F389" s="493">
        <v>172.98333333333332</v>
      </c>
      <c r="G389" s="493">
        <v>167.86666666666665</v>
      </c>
      <c r="H389" s="493">
        <v>184.16666666666666</v>
      </c>
      <c r="I389" s="493">
        <v>189.28333333333333</v>
      </c>
      <c r="J389" s="493">
        <v>192.31666666666666</v>
      </c>
      <c r="K389" s="492">
        <v>186.25</v>
      </c>
      <c r="L389" s="492">
        <v>178.1</v>
      </c>
      <c r="M389" s="492">
        <v>61.208309999999997</v>
      </c>
    </row>
    <row r="390" spans="1:13">
      <c r="A390" s="254">
        <v>380</v>
      </c>
      <c r="B390" s="495" t="s">
        <v>273</v>
      </c>
      <c r="C390" s="492">
        <v>532.15</v>
      </c>
      <c r="D390" s="493">
        <v>529.9666666666667</v>
      </c>
      <c r="E390" s="493">
        <v>524.18333333333339</v>
      </c>
      <c r="F390" s="493">
        <v>516.2166666666667</v>
      </c>
      <c r="G390" s="493">
        <v>510.43333333333339</v>
      </c>
      <c r="H390" s="493">
        <v>537.93333333333339</v>
      </c>
      <c r="I390" s="493">
        <v>543.7166666666667</v>
      </c>
      <c r="J390" s="493">
        <v>551.68333333333339</v>
      </c>
      <c r="K390" s="492">
        <v>535.75</v>
      </c>
      <c r="L390" s="492">
        <v>522</v>
      </c>
      <c r="M390" s="492">
        <v>2.7738499999999999</v>
      </c>
    </row>
    <row r="391" spans="1:13">
      <c r="A391" s="254">
        <v>381</v>
      </c>
      <c r="B391" s="495" t="s">
        <v>469</v>
      </c>
      <c r="C391" s="492">
        <v>285.05</v>
      </c>
      <c r="D391" s="493">
        <v>286.56666666666666</v>
      </c>
      <c r="E391" s="493">
        <v>282.18333333333334</v>
      </c>
      <c r="F391" s="493">
        <v>279.31666666666666</v>
      </c>
      <c r="G391" s="493">
        <v>274.93333333333334</v>
      </c>
      <c r="H391" s="493">
        <v>289.43333333333334</v>
      </c>
      <c r="I391" s="493">
        <v>293.81666666666666</v>
      </c>
      <c r="J391" s="493">
        <v>296.68333333333334</v>
      </c>
      <c r="K391" s="492">
        <v>290.95</v>
      </c>
      <c r="L391" s="492">
        <v>283.7</v>
      </c>
      <c r="M391" s="492">
        <v>10.729419999999999</v>
      </c>
    </row>
    <row r="392" spans="1:13">
      <c r="A392" s="254">
        <v>382</v>
      </c>
      <c r="B392" s="495" t="s">
        <v>470</v>
      </c>
      <c r="C392" s="492">
        <v>72.900000000000006</v>
      </c>
      <c r="D392" s="493">
        <v>73.433333333333337</v>
      </c>
      <c r="E392" s="493">
        <v>72.116666666666674</v>
      </c>
      <c r="F392" s="493">
        <v>71.333333333333343</v>
      </c>
      <c r="G392" s="493">
        <v>70.01666666666668</v>
      </c>
      <c r="H392" s="493">
        <v>74.216666666666669</v>
      </c>
      <c r="I392" s="493">
        <v>75.533333333333331</v>
      </c>
      <c r="J392" s="493">
        <v>76.316666666666663</v>
      </c>
      <c r="K392" s="492">
        <v>74.75</v>
      </c>
      <c r="L392" s="492">
        <v>72.650000000000006</v>
      </c>
      <c r="M392" s="492">
        <v>31.485289999999999</v>
      </c>
    </row>
    <row r="393" spans="1:13">
      <c r="A393" s="254">
        <v>383</v>
      </c>
      <c r="B393" s="495" t="s">
        <v>471</v>
      </c>
      <c r="C393" s="492">
        <v>1940.1</v>
      </c>
      <c r="D393" s="493">
        <v>1967.8666666666668</v>
      </c>
      <c r="E393" s="493">
        <v>1895.7333333333336</v>
      </c>
      <c r="F393" s="493">
        <v>1851.3666666666668</v>
      </c>
      <c r="G393" s="493">
        <v>1779.2333333333336</v>
      </c>
      <c r="H393" s="493">
        <v>2012.2333333333336</v>
      </c>
      <c r="I393" s="493">
        <v>2084.3666666666668</v>
      </c>
      <c r="J393" s="493">
        <v>2128.7333333333336</v>
      </c>
      <c r="K393" s="492">
        <v>2040</v>
      </c>
      <c r="L393" s="492">
        <v>1923.5</v>
      </c>
      <c r="M393" s="492">
        <v>0.14519000000000001</v>
      </c>
    </row>
    <row r="394" spans="1:13">
      <c r="A394" s="254">
        <v>384</v>
      </c>
      <c r="B394" s="495" t="s">
        <v>472</v>
      </c>
      <c r="C394" s="492">
        <v>327.75</v>
      </c>
      <c r="D394" s="493">
        <v>328.84999999999997</v>
      </c>
      <c r="E394" s="493">
        <v>324.89999999999992</v>
      </c>
      <c r="F394" s="493">
        <v>322.04999999999995</v>
      </c>
      <c r="G394" s="493">
        <v>318.09999999999991</v>
      </c>
      <c r="H394" s="493">
        <v>331.69999999999993</v>
      </c>
      <c r="I394" s="493">
        <v>335.65</v>
      </c>
      <c r="J394" s="493">
        <v>338.49999999999994</v>
      </c>
      <c r="K394" s="492">
        <v>332.8</v>
      </c>
      <c r="L394" s="492">
        <v>326</v>
      </c>
      <c r="M394" s="492">
        <v>3.0947499999999999</v>
      </c>
    </row>
    <row r="395" spans="1:13">
      <c r="A395" s="254">
        <v>385</v>
      </c>
      <c r="B395" s="495" t="s">
        <v>473</v>
      </c>
      <c r="C395" s="492">
        <v>179.75</v>
      </c>
      <c r="D395" s="493">
        <v>179.95000000000002</v>
      </c>
      <c r="E395" s="493">
        <v>177.45000000000005</v>
      </c>
      <c r="F395" s="493">
        <v>175.15000000000003</v>
      </c>
      <c r="G395" s="493">
        <v>172.65000000000006</v>
      </c>
      <c r="H395" s="493">
        <v>182.25000000000003</v>
      </c>
      <c r="I395" s="493">
        <v>184.74999999999997</v>
      </c>
      <c r="J395" s="493">
        <v>187.05</v>
      </c>
      <c r="K395" s="492">
        <v>182.45</v>
      </c>
      <c r="L395" s="492">
        <v>177.65</v>
      </c>
      <c r="M395" s="492">
        <v>1.7006600000000001</v>
      </c>
    </row>
    <row r="396" spans="1:13">
      <c r="A396" s="254">
        <v>386</v>
      </c>
      <c r="B396" s="495" t="s">
        <v>474</v>
      </c>
      <c r="C396" s="492">
        <v>868.8</v>
      </c>
      <c r="D396" s="493">
        <v>872.08333333333337</v>
      </c>
      <c r="E396" s="493">
        <v>859.2166666666667</v>
      </c>
      <c r="F396" s="493">
        <v>849.63333333333333</v>
      </c>
      <c r="G396" s="493">
        <v>836.76666666666665</v>
      </c>
      <c r="H396" s="493">
        <v>881.66666666666674</v>
      </c>
      <c r="I396" s="493">
        <v>894.5333333333333</v>
      </c>
      <c r="J396" s="493">
        <v>904.11666666666679</v>
      </c>
      <c r="K396" s="492">
        <v>884.95</v>
      </c>
      <c r="L396" s="492">
        <v>862.5</v>
      </c>
      <c r="M396" s="492">
        <v>1.65655</v>
      </c>
    </row>
    <row r="397" spans="1:13">
      <c r="A397" s="254">
        <v>387</v>
      </c>
      <c r="B397" s="495" t="s">
        <v>167</v>
      </c>
      <c r="C397" s="492">
        <v>1997.3</v>
      </c>
      <c r="D397" s="493">
        <v>1995.1500000000003</v>
      </c>
      <c r="E397" s="493">
        <v>1982.3000000000006</v>
      </c>
      <c r="F397" s="493">
        <v>1967.3000000000004</v>
      </c>
      <c r="G397" s="493">
        <v>1954.4500000000007</v>
      </c>
      <c r="H397" s="493">
        <v>2010.1500000000005</v>
      </c>
      <c r="I397" s="493">
        <v>2023.0000000000005</v>
      </c>
      <c r="J397" s="493">
        <v>2038.0000000000005</v>
      </c>
      <c r="K397" s="492">
        <v>2008</v>
      </c>
      <c r="L397" s="492">
        <v>1980.15</v>
      </c>
      <c r="M397" s="492">
        <v>79.020020000000002</v>
      </c>
    </row>
    <row r="398" spans="1:13">
      <c r="A398" s="254">
        <v>388</v>
      </c>
      <c r="B398" s="495" t="s">
        <v>815</v>
      </c>
      <c r="C398" s="492">
        <v>993.25</v>
      </c>
      <c r="D398" s="493">
        <v>982.75</v>
      </c>
      <c r="E398" s="493">
        <v>963.5</v>
      </c>
      <c r="F398" s="493">
        <v>933.75</v>
      </c>
      <c r="G398" s="493">
        <v>914.5</v>
      </c>
      <c r="H398" s="493">
        <v>1012.5</v>
      </c>
      <c r="I398" s="493">
        <v>1031.75</v>
      </c>
      <c r="J398" s="493">
        <v>1061.5</v>
      </c>
      <c r="K398" s="492">
        <v>1002</v>
      </c>
      <c r="L398" s="492">
        <v>953</v>
      </c>
      <c r="M398" s="492">
        <v>37.855960000000003</v>
      </c>
    </row>
    <row r="399" spans="1:13">
      <c r="A399" s="254">
        <v>389</v>
      </c>
      <c r="B399" s="495" t="s">
        <v>274</v>
      </c>
      <c r="C399" s="492">
        <v>930.4</v>
      </c>
      <c r="D399" s="493">
        <v>926.18333333333339</v>
      </c>
      <c r="E399" s="493">
        <v>918.36666666666679</v>
      </c>
      <c r="F399" s="493">
        <v>906.33333333333337</v>
      </c>
      <c r="G399" s="493">
        <v>898.51666666666677</v>
      </c>
      <c r="H399" s="493">
        <v>938.21666666666681</v>
      </c>
      <c r="I399" s="493">
        <v>946.03333333333342</v>
      </c>
      <c r="J399" s="493">
        <v>958.06666666666683</v>
      </c>
      <c r="K399" s="492">
        <v>934</v>
      </c>
      <c r="L399" s="492">
        <v>914.15</v>
      </c>
      <c r="M399" s="492">
        <v>19.04945</v>
      </c>
    </row>
    <row r="400" spans="1:13">
      <c r="A400" s="254">
        <v>390</v>
      </c>
      <c r="B400" s="495" t="s">
        <v>476</v>
      </c>
      <c r="C400" s="492">
        <v>25.7</v>
      </c>
      <c r="D400" s="493">
        <v>25.633333333333336</v>
      </c>
      <c r="E400" s="493">
        <v>25.416666666666671</v>
      </c>
      <c r="F400" s="493">
        <v>25.133333333333336</v>
      </c>
      <c r="G400" s="493">
        <v>24.916666666666671</v>
      </c>
      <c r="H400" s="493">
        <v>25.916666666666671</v>
      </c>
      <c r="I400" s="493">
        <v>26.133333333333333</v>
      </c>
      <c r="J400" s="493">
        <v>26.416666666666671</v>
      </c>
      <c r="K400" s="492">
        <v>25.85</v>
      </c>
      <c r="L400" s="492">
        <v>25.35</v>
      </c>
      <c r="M400" s="492">
        <v>13.121499999999999</v>
      </c>
    </row>
    <row r="401" spans="1:13">
      <c r="A401" s="254">
        <v>391</v>
      </c>
      <c r="B401" s="495" t="s">
        <v>477</v>
      </c>
      <c r="C401" s="492">
        <v>2238.9499999999998</v>
      </c>
      <c r="D401" s="493">
        <v>2228.5166666666669</v>
      </c>
      <c r="E401" s="493">
        <v>2191.4833333333336</v>
      </c>
      <c r="F401" s="493">
        <v>2144.0166666666669</v>
      </c>
      <c r="G401" s="493">
        <v>2106.9833333333336</v>
      </c>
      <c r="H401" s="493">
        <v>2275.9833333333336</v>
      </c>
      <c r="I401" s="493">
        <v>2313.0166666666673</v>
      </c>
      <c r="J401" s="493">
        <v>2360.4833333333336</v>
      </c>
      <c r="K401" s="492">
        <v>2265.5500000000002</v>
      </c>
      <c r="L401" s="492">
        <v>2181.0500000000002</v>
      </c>
      <c r="M401" s="492">
        <v>0.18825</v>
      </c>
    </row>
    <row r="402" spans="1:13">
      <c r="A402" s="254">
        <v>392</v>
      </c>
      <c r="B402" s="495" t="s">
        <v>172</v>
      </c>
      <c r="C402" s="492">
        <v>6422.5</v>
      </c>
      <c r="D402" s="493">
        <v>6445.0333333333328</v>
      </c>
      <c r="E402" s="493">
        <v>6361.5166666666655</v>
      </c>
      <c r="F402" s="493">
        <v>6300.5333333333328</v>
      </c>
      <c r="G402" s="493">
        <v>6217.0166666666655</v>
      </c>
      <c r="H402" s="493">
        <v>6506.0166666666655</v>
      </c>
      <c r="I402" s="493">
        <v>6589.5333333333319</v>
      </c>
      <c r="J402" s="493">
        <v>6650.5166666666655</v>
      </c>
      <c r="K402" s="492">
        <v>6528.55</v>
      </c>
      <c r="L402" s="492">
        <v>6384.05</v>
      </c>
      <c r="M402" s="492">
        <v>2.59728</v>
      </c>
    </row>
    <row r="403" spans="1:13">
      <c r="A403" s="254">
        <v>393</v>
      </c>
      <c r="B403" s="495" t="s">
        <v>478</v>
      </c>
      <c r="C403" s="492">
        <v>7528.25</v>
      </c>
      <c r="D403" s="493">
        <v>7503.25</v>
      </c>
      <c r="E403" s="493">
        <v>7456.5</v>
      </c>
      <c r="F403" s="493">
        <v>7384.75</v>
      </c>
      <c r="G403" s="493">
        <v>7338</v>
      </c>
      <c r="H403" s="493">
        <v>7575</v>
      </c>
      <c r="I403" s="493">
        <v>7621.75</v>
      </c>
      <c r="J403" s="493">
        <v>7693.5</v>
      </c>
      <c r="K403" s="492">
        <v>7550</v>
      </c>
      <c r="L403" s="492">
        <v>7431.5</v>
      </c>
      <c r="M403" s="492">
        <v>0.53912000000000004</v>
      </c>
    </row>
    <row r="404" spans="1:13">
      <c r="A404" s="254">
        <v>394</v>
      </c>
      <c r="B404" s="495" t="s">
        <v>479</v>
      </c>
      <c r="C404" s="492">
        <v>5307.15</v>
      </c>
      <c r="D404" s="493">
        <v>5315.5166666666664</v>
      </c>
      <c r="E404" s="493">
        <v>5251.0333333333328</v>
      </c>
      <c r="F404" s="493">
        <v>5194.9166666666661</v>
      </c>
      <c r="G404" s="493">
        <v>5130.4333333333325</v>
      </c>
      <c r="H404" s="493">
        <v>5371.6333333333332</v>
      </c>
      <c r="I404" s="493">
        <v>5436.1166666666668</v>
      </c>
      <c r="J404" s="493">
        <v>5492.2333333333336</v>
      </c>
      <c r="K404" s="492">
        <v>5380</v>
      </c>
      <c r="L404" s="492">
        <v>5259.4</v>
      </c>
      <c r="M404" s="492">
        <v>0.11634</v>
      </c>
    </row>
    <row r="405" spans="1:13">
      <c r="A405" s="254">
        <v>395</v>
      </c>
      <c r="B405" s="495" t="s">
        <v>759</v>
      </c>
      <c r="C405" s="492">
        <v>92.55</v>
      </c>
      <c r="D405" s="493">
        <v>93.283333333333346</v>
      </c>
      <c r="E405" s="493">
        <v>91.566666666666691</v>
      </c>
      <c r="F405" s="493">
        <v>90.583333333333343</v>
      </c>
      <c r="G405" s="493">
        <v>88.866666666666688</v>
      </c>
      <c r="H405" s="493">
        <v>94.266666666666694</v>
      </c>
      <c r="I405" s="493">
        <v>95.983333333333363</v>
      </c>
      <c r="J405" s="493">
        <v>96.966666666666697</v>
      </c>
      <c r="K405" s="492">
        <v>95</v>
      </c>
      <c r="L405" s="492">
        <v>92.3</v>
      </c>
      <c r="M405" s="492">
        <v>3.3033299999999999</v>
      </c>
    </row>
    <row r="406" spans="1:13">
      <c r="A406" s="254">
        <v>396</v>
      </c>
      <c r="B406" s="495" t="s">
        <v>480</v>
      </c>
      <c r="C406" s="492">
        <v>359.95</v>
      </c>
      <c r="D406" s="493">
        <v>361.18333333333339</v>
      </c>
      <c r="E406" s="493">
        <v>357.86666666666679</v>
      </c>
      <c r="F406" s="493">
        <v>355.78333333333342</v>
      </c>
      <c r="G406" s="493">
        <v>352.46666666666681</v>
      </c>
      <c r="H406" s="493">
        <v>363.26666666666677</v>
      </c>
      <c r="I406" s="493">
        <v>366.58333333333337</v>
      </c>
      <c r="J406" s="493">
        <v>368.66666666666674</v>
      </c>
      <c r="K406" s="492">
        <v>364.5</v>
      </c>
      <c r="L406" s="492">
        <v>359.1</v>
      </c>
      <c r="M406" s="492">
        <v>2.4318200000000001</v>
      </c>
    </row>
    <row r="407" spans="1:13">
      <c r="A407" s="254">
        <v>397</v>
      </c>
      <c r="B407" s="495" t="s">
        <v>761</v>
      </c>
      <c r="C407" s="492">
        <v>296.55</v>
      </c>
      <c r="D407" s="493">
        <v>293.51666666666665</v>
      </c>
      <c r="E407" s="493">
        <v>283.0333333333333</v>
      </c>
      <c r="F407" s="493">
        <v>269.51666666666665</v>
      </c>
      <c r="G407" s="493">
        <v>259.0333333333333</v>
      </c>
      <c r="H407" s="493">
        <v>307.0333333333333</v>
      </c>
      <c r="I407" s="493">
        <v>317.51666666666665</v>
      </c>
      <c r="J407" s="493">
        <v>331.0333333333333</v>
      </c>
      <c r="K407" s="492">
        <v>304</v>
      </c>
      <c r="L407" s="492">
        <v>280</v>
      </c>
      <c r="M407" s="492">
        <v>18.003419999999998</v>
      </c>
    </row>
    <row r="408" spans="1:13">
      <c r="A408" s="254">
        <v>398</v>
      </c>
      <c r="B408" s="495" t="s">
        <v>481</v>
      </c>
      <c r="C408" s="492">
        <v>2082.5500000000002</v>
      </c>
      <c r="D408" s="493">
        <v>2093.6333333333332</v>
      </c>
      <c r="E408" s="493">
        <v>2059.2666666666664</v>
      </c>
      <c r="F408" s="493">
        <v>2035.9833333333331</v>
      </c>
      <c r="G408" s="493">
        <v>2001.6166666666663</v>
      </c>
      <c r="H408" s="493">
        <v>2116.9166666666665</v>
      </c>
      <c r="I408" s="493">
        <v>2151.2833333333333</v>
      </c>
      <c r="J408" s="493">
        <v>2174.5666666666666</v>
      </c>
      <c r="K408" s="492">
        <v>2128</v>
      </c>
      <c r="L408" s="492">
        <v>2070.35</v>
      </c>
      <c r="M408" s="492">
        <v>0.16763</v>
      </c>
    </row>
    <row r="409" spans="1:13">
      <c r="A409" s="254">
        <v>399</v>
      </c>
      <c r="B409" s="495" t="s">
        <v>482</v>
      </c>
      <c r="C409" s="492">
        <v>427.45</v>
      </c>
      <c r="D409" s="493">
        <v>424.26666666666665</v>
      </c>
      <c r="E409" s="493">
        <v>414.18333333333328</v>
      </c>
      <c r="F409" s="493">
        <v>400.91666666666663</v>
      </c>
      <c r="G409" s="493">
        <v>390.83333333333326</v>
      </c>
      <c r="H409" s="493">
        <v>437.5333333333333</v>
      </c>
      <c r="I409" s="493">
        <v>447.61666666666667</v>
      </c>
      <c r="J409" s="493">
        <v>460.88333333333333</v>
      </c>
      <c r="K409" s="492">
        <v>434.35</v>
      </c>
      <c r="L409" s="492">
        <v>411</v>
      </c>
      <c r="M409" s="492">
        <v>4.6806999999999999</v>
      </c>
    </row>
    <row r="410" spans="1:13">
      <c r="A410" s="254">
        <v>400</v>
      </c>
      <c r="B410" s="495" t="s">
        <v>760</v>
      </c>
      <c r="C410" s="492">
        <v>105.85</v>
      </c>
      <c r="D410" s="493">
        <v>106.55</v>
      </c>
      <c r="E410" s="493">
        <v>104.64999999999999</v>
      </c>
      <c r="F410" s="493">
        <v>103.44999999999999</v>
      </c>
      <c r="G410" s="493">
        <v>101.54999999999998</v>
      </c>
      <c r="H410" s="493">
        <v>107.75</v>
      </c>
      <c r="I410" s="493">
        <v>109.65</v>
      </c>
      <c r="J410" s="493">
        <v>110.85000000000001</v>
      </c>
      <c r="K410" s="492">
        <v>108.45</v>
      </c>
      <c r="L410" s="492">
        <v>105.35</v>
      </c>
      <c r="M410" s="492">
        <v>17.495159999999998</v>
      </c>
    </row>
    <row r="411" spans="1:13">
      <c r="A411" s="254">
        <v>401</v>
      </c>
      <c r="B411" s="495" t="s">
        <v>483</v>
      </c>
      <c r="C411" s="492">
        <v>193.5</v>
      </c>
      <c r="D411" s="493">
        <v>194.1</v>
      </c>
      <c r="E411" s="493">
        <v>192.2</v>
      </c>
      <c r="F411" s="493">
        <v>190.9</v>
      </c>
      <c r="G411" s="493">
        <v>189</v>
      </c>
      <c r="H411" s="493">
        <v>195.39999999999998</v>
      </c>
      <c r="I411" s="493">
        <v>197.3</v>
      </c>
      <c r="J411" s="493">
        <v>198.59999999999997</v>
      </c>
      <c r="K411" s="492">
        <v>196</v>
      </c>
      <c r="L411" s="492">
        <v>192.8</v>
      </c>
      <c r="M411" s="492">
        <v>0.45823000000000003</v>
      </c>
    </row>
    <row r="412" spans="1:13">
      <c r="A412" s="254">
        <v>402</v>
      </c>
      <c r="B412" s="495" t="s">
        <v>170</v>
      </c>
      <c r="C412" s="492">
        <v>28687.55</v>
      </c>
      <c r="D412" s="493">
        <v>28524.55</v>
      </c>
      <c r="E412" s="493">
        <v>28268.1</v>
      </c>
      <c r="F412" s="493">
        <v>27848.649999999998</v>
      </c>
      <c r="G412" s="493">
        <v>27592.199999999997</v>
      </c>
      <c r="H412" s="493">
        <v>28944</v>
      </c>
      <c r="I412" s="493">
        <v>29200.450000000004</v>
      </c>
      <c r="J412" s="493">
        <v>29619.9</v>
      </c>
      <c r="K412" s="492">
        <v>28781</v>
      </c>
      <c r="L412" s="492">
        <v>28105.1</v>
      </c>
      <c r="M412" s="492">
        <v>0.33961000000000002</v>
      </c>
    </row>
    <row r="413" spans="1:13">
      <c r="A413" s="254">
        <v>403</v>
      </c>
      <c r="B413" s="495" t="s">
        <v>484</v>
      </c>
      <c r="C413" s="492">
        <v>1459.15</v>
      </c>
      <c r="D413" s="493">
        <v>1457.3166666666668</v>
      </c>
      <c r="E413" s="493">
        <v>1446.6833333333336</v>
      </c>
      <c r="F413" s="493">
        <v>1434.2166666666667</v>
      </c>
      <c r="G413" s="493">
        <v>1423.5833333333335</v>
      </c>
      <c r="H413" s="493">
        <v>1469.7833333333338</v>
      </c>
      <c r="I413" s="493">
        <v>1480.416666666667</v>
      </c>
      <c r="J413" s="493">
        <v>1492.8833333333339</v>
      </c>
      <c r="K413" s="492">
        <v>1467.95</v>
      </c>
      <c r="L413" s="492">
        <v>1444.85</v>
      </c>
      <c r="M413" s="492">
        <v>0.28643000000000002</v>
      </c>
    </row>
    <row r="414" spans="1:13">
      <c r="A414" s="254">
        <v>404</v>
      </c>
      <c r="B414" s="495" t="s">
        <v>173</v>
      </c>
      <c r="C414" s="492">
        <v>1404.8</v>
      </c>
      <c r="D414" s="493">
        <v>1381.5333333333335</v>
      </c>
      <c r="E414" s="493">
        <v>1348.2666666666671</v>
      </c>
      <c r="F414" s="493">
        <v>1291.7333333333336</v>
      </c>
      <c r="G414" s="493">
        <v>1258.4666666666672</v>
      </c>
      <c r="H414" s="493">
        <v>1438.0666666666671</v>
      </c>
      <c r="I414" s="493">
        <v>1471.3333333333335</v>
      </c>
      <c r="J414" s="493">
        <v>1527.866666666667</v>
      </c>
      <c r="K414" s="492">
        <v>1414.8</v>
      </c>
      <c r="L414" s="492">
        <v>1325</v>
      </c>
      <c r="M414" s="492">
        <v>34.119630000000001</v>
      </c>
    </row>
    <row r="415" spans="1:13">
      <c r="A415" s="254">
        <v>405</v>
      </c>
      <c r="B415" s="495" t="s">
        <v>171</v>
      </c>
      <c r="C415" s="492">
        <v>1870.45</v>
      </c>
      <c r="D415" s="493">
        <v>1859.8</v>
      </c>
      <c r="E415" s="493">
        <v>1837.8999999999999</v>
      </c>
      <c r="F415" s="493">
        <v>1805.35</v>
      </c>
      <c r="G415" s="493">
        <v>1783.4499999999998</v>
      </c>
      <c r="H415" s="493">
        <v>1892.35</v>
      </c>
      <c r="I415" s="493">
        <v>1914.25</v>
      </c>
      <c r="J415" s="493">
        <v>1946.8</v>
      </c>
      <c r="K415" s="492">
        <v>1881.7</v>
      </c>
      <c r="L415" s="492">
        <v>1827.25</v>
      </c>
      <c r="M415" s="492">
        <v>2.9323299999999999</v>
      </c>
    </row>
    <row r="416" spans="1:13">
      <c r="A416" s="254">
        <v>406</v>
      </c>
      <c r="B416" s="495" t="s">
        <v>485</v>
      </c>
      <c r="C416" s="492">
        <v>504.85</v>
      </c>
      <c r="D416" s="493">
        <v>501.86666666666662</v>
      </c>
      <c r="E416" s="493">
        <v>494.73333333333323</v>
      </c>
      <c r="F416" s="493">
        <v>484.61666666666662</v>
      </c>
      <c r="G416" s="493">
        <v>477.48333333333323</v>
      </c>
      <c r="H416" s="493">
        <v>511.98333333333323</v>
      </c>
      <c r="I416" s="493">
        <v>519.11666666666656</v>
      </c>
      <c r="J416" s="493">
        <v>529.23333333333323</v>
      </c>
      <c r="K416" s="492">
        <v>509</v>
      </c>
      <c r="L416" s="492">
        <v>491.75</v>
      </c>
      <c r="M416" s="492">
        <v>2.1109</v>
      </c>
    </row>
    <row r="417" spans="1:13">
      <c r="A417" s="254">
        <v>407</v>
      </c>
      <c r="B417" s="495" t="s">
        <v>486</v>
      </c>
      <c r="C417" s="492">
        <v>1295.25</v>
      </c>
      <c r="D417" s="493">
        <v>1283.4666666666665</v>
      </c>
      <c r="E417" s="493">
        <v>1232.833333333333</v>
      </c>
      <c r="F417" s="493">
        <v>1170.4166666666665</v>
      </c>
      <c r="G417" s="493">
        <v>1119.7833333333331</v>
      </c>
      <c r="H417" s="493">
        <v>1345.883333333333</v>
      </c>
      <c r="I417" s="493">
        <v>1396.5166666666667</v>
      </c>
      <c r="J417" s="493">
        <v>1458.9333333333329</v>
      </c>
      <c r="K417" s="492">
        <v>1334.1</v>
      </c>
      <c r="L417" s="492">
        <v>1221.05</v>
      </c>
      <c r="M417" s="492">
        <v>0.53417999999999999</v>
      </c>
    </row>
    <row r="418" spans="1:13">
      <c r="A418" s="254">
        <v>408</v>
      </c>
      <c r="B418" s="495" t="s">
        <v>762</v>
      </c>
      <c r="C418" s="492">
        <v>1500.9</v>
      </c>
      <c r="D418" s="493">
        <v>1506.8333333333333</v>
      </c>
      <c r="E418" s="493">
        <v>1493.6666666666665</v>
      </c>
      <c r="F418" s="493">
        <v>1486.4333333333332</v>
      </c>
      <c r="G418" s="493">
        <v>1473.2666666666664</v>
      </c>
      <c r="H418" s="493">
        <v>1514.0666666666666</v>
      </c>
      <c r="I418" s="493">
        <v>1527.2333333333331</v>
      </c>
      <c r="J418" s="493">
        <v>1534.4666666666667</v>
      </c>
      <c r="K418" s="492">
        <v>1520</v>
      </c>
      <c r="L418" s="492">
        <v>1499.6</v>
      </c>
      <c r="M418" s="492">
        <v>0.31069000000000002</v>
      </c>
    </row>
    <row r="419" spans="1:13">
      <c r="A419" s="254">
        <v>409</v>
      </c>
      <c r="B419" s="495" t="s">
        <v>487</v>
      </c>
      <c r="C419" s="492">
        <v>578.65</v>
      </c>
      <c r="D419" s="493">
        <v>575.06666666666661</v>
      </c>
      <c r="E419" s="493">
        <v>565.68333333333317</v>
      </c>
      <c r="F419" s="493">
        <v>552.71666666666658</v>
      </c>
      <c r="G419" s="493">
        <v>543.33333333333314</v>
      </c>
      <c r="H419" s="493">
        <v>588.03333333333319</v>
      </c>
      <c r="I419" s="493">
        <v>597.41666666666663</v>
      </c>
      <c r="J419" s="493">
        <v>610.38333333333321</v>
      </c>
      <c r="K419" s="492">
        <v>584.45000000000005</v>
      </c>
      <c r="L419" s="492">
        <v>562.1</v>
      </c>
      <c r="M419" s="492">
        <v>3.0929199999999999</v>
      </c>
    </row>
    <row r="420" spans="1:13">
      <c r="A420" s="254">
        <v>410</v>
      </c>
      <c r="B420" s="495" t="s">
        <v>488</v>
      </c>
      <c r="C420" s="492">
        <v>8.1</v>
      </c>
      <c r="D420" s="493">
        <v>8.1166666666666671</v>
      </c>
      <c r="E420" s="493">
        <v>7.9833333333333343</v>
      </c>
      <c r="F420" s="493">
        <v>7.8666666666666671</v>
      </c>
      <c r="G420" s="493">
        <v>7.7333333333333343</v>
      </c>
      <c r="H420" s="493">
        <v>8.2333333333333343</v>
      </c>
      <c r="I420" s="493">
        <v>8.3666666666666671</v>
      </c>
      <c r="J420" s="493">
        <v>8.4833333333333343</v>
      </c>
      <c r="K420" s="492">
        <v>8.25</v>
      </c>
      <c r="L420" s="492">
        <v>8</v>
      </c>
      <c r="M420" s="492">
        <v>95.793539999999993</v>
      </c>
    </row>
    <row r="421" spans="1:13">
      <c r="A421" s="254">
        <v>411</v>
      </c>
      <c r="B421" s="495" t="s">
        <v>763</v>
      </c>
      <c r="C421" s="492">
        <v>64.8</v>
      </c>
      <c r="D421" s="493">
        <v>64.816666666666663</v>
      </c>
      <c r="E421" s="493">
        <v>63.683333333333323</v>
      </c>
      <c r="F421" s="493">
        <v>62.566666666666663</v>
      </c>
      <c r="G421" s="493">
        <v>61.433333333333323</v>
      </c>
      <c r="H421" s="493">
        <v>65.933333333333323</v>
      </c>
      <c r="I421" s="493">
        <v>67.066666666666649</v>
      </c>
      <c r="J421" s="493">
        <v>68.183333333333323</v>
      </c>
      <c r="K421" s="492">
        <v>65.95</v>
      </c>
      <c r="L421" s="492">
        <v>63.7</v>
      </c>
      <c r="M421" s="492">
        <v>21.465869999999999</v>
      </c>
    </row>
    <row r="422" spans="1:13">
      <c r="A422" s="254">
        <v>412</v>
      </c>
      <c r="B422" s="495" t="s">
        <v>489</v>
      </c>
      <c r="C422" s="492">
        <v>97.65</v>
      </c>
      <c r="D422" s="493">
        <v>98.183333333333337</v>
      </c>
      <c r="E422" s="493">
        <v>96.966666666666669</v>
      </c>
      <c r="F422" s="493">
        <v>96.283333333333331</v>
      </c>
      <c r="G422" s="493">
        <v>95.066666666666663</v>
      </c>
      <c r="H422" s="493">
        <v>98.866666666666674</v>
      </c>
      <c r="I422" s="493">
        <v>100.08333333333334</v>
      </c>
      <c r="J422" s="493">
        <v>100.76666666666668</v>
      </c>
      <c r="K422" s="492">
        <v>99.4</v>
      </c>
      <c r="L422" s="492">
        <v>97.5</v>
      </c>
      <c r="M422" s="492">
        <v>0.90281</v>
      </c>
    </row>
    <row r="423" spans="1:13">
      <c r="A423" s="254">
        <v>413</v>
      </c>
      <c r="B423" s="495" t="s">
        <v>169</v>
      </c>
      <c r="C423" s="492">
        <v>363.4</v>
      </c>
      <c r="D423" s="493">
        <v>361.25</v>
      </c>
      <c r="E423" s="493">
        <v>358.2</v>
      </c>
      <c r="F423" s="493">
        <v>353</v>
      </c>
      <c r="G423" s="493">
        <v>349.95</v>
      </c>
      <c r="H423" s="493">
        <v>366.45</v>
      </c>
      <c r="I423" s="493">
        <v>369.49999999999994</v>
      </c>
      <c r="J423" s="493">
        <v>374.7</v>
      </c>
      <c r="K423" s="492">
        <v>364.3</v>
      </c>
      <c r="L423" s="492">
        <v>356.05</v>
      </c>
      <c r="M423" s="492">
        <v>566.96254999999996</v>
      </c>
    </row>
    <row r="424" spans="1:13">
      <c r="A424" s="254">
        <v>414</v>
      </c>
      <c r="B424" s="495" t="s">
        <v>168</v>
      </c>
      <c r="C424" s="492">
        <v>103.5</v>
      </c>
      <c r="D424" s="493">
        <v>102.43333333333332</v>
      </c>
      <c r="E424" s="493">
        <v>100.66666666666664</v>
      </c>
      <c r="F424" s="493">
        <v>97.833333333333314</v>
      </c>
      <c r="G424" s="493">
        <v>96.066666666666634</v>
      </c>
      <c r="H424" s="493">
        <v>105.26666666666665</v>
      </c>
      <c r="I424" s="493">
        <v>107.03333333333333</v>
      </c>
      <c r="J424" s="493">
        <v>109.86666666666666</v>
      </c>
      <c r="K424" s="492">
        <v>104.2</v>
      </c>
      <c r="L424" s="492">
        <v>99.6</v>
      </c>
      <c r="M424" s="492">
        <v>714.03089999999997</v>
      </c>
    </row>
    <row r="425" spans="1:13">
      <c r="A425" s="254">
        <v>415</v>
      </c>
      <c r="B425" s="495" t="s">
        <v>766</v>
      </c>
      <c r="C425" s="492">
        <v>310.85000000000002</v>
      </c>
      <c r="D425" s="493">
        <v>315.15000000000003</v>
      </c>
      <c r="E425" s="493">
        <v>304.70000000000005</v>
      </c>
      <c r="F425" s="493">
        <v>298.55</v>
      </c>
      <c r="G425" s="493">
        <v>288.10000000000002</v>
      </c>
      <c r="H425" s="493">
        <v>321.30000000000007</v>
      </c>
      <c r="I425" s="493">
        <v>331.75</v>
      </c>
      <c r="J425" s="493">
        <v>337.90000000000009</v>
      </c>
      <c r="K425" s="492">
        <v>325.60000000000002</v>
      </c>
      <c r="L425" s="492">
        <v>309</v>
      </c>
      <c r="M425" s="492">
        <v>14.43693</v>
      </c>
    </row>
    <row r="426" spans="1:13">
      <c r="A426" s="254">
        <v>416</v>
      </c>
      <c r="B426" s="495" t="s">
        <v>836</v>
      </c>
      <c r="C426" s="492">
        <v>243.15</v>
      </c>
      <c r="D426" s="493">
        <v>244.33333333333334</v>
      </c>
      <c r="E426" s="493">
        <v>239.66666666666669</v>
      </c>
      <c r="F426" s="493">
        <v>236.18333333333334</v>
      </c>
      <c r="G426" s="493">
        <v>231.51666666666668</v>
      </c>
      <c r="H426" s="493">
        <v>247.81666666666669</v>
      </c>
      <c r="I426" s="493">
        <v>252.48333333333338</v>
      </c>
      <c r="J426" s="493">
        <v>255.9666666666667</v>
      </c>
      <c r="K426" s="492">
        <v>249</v>
      </c>
      <c r="L426" s="492">
        <v>240.85</v>
      </c>
      <c r="M426" s="492">
        <v>7.4993999999999996</v>
      </c>
    </row>
    <row r="427" spans="1:13">
      <c r="A427" s="254">
        <v>417</v>
      </c>
      <c r="B427" s="495" t="s">
        <v>174</v>
      </c>
      <c r="C427" s="492">
        <v>882.65</v>
      </c>
      <c r="D427" s="493">
        <v>890.83333333333337</v>
      </c>
      <c r="E427" s="493">
        <v>871.91666666666674</v>
      </c>
      <c r="F427" s="493">
        <v>861.18333333333339</v>
      </c>
      <c r="G427" s="493">
        <v>842.26666666666677</v>
      </c>
      <c r="H427" s="493">
        <v>901.56666666666672</v>
      </c>
      <c r="I427" s="493">
        <v>920.48333333333346</v>
      </c>
      <c r="J427" s="493">
        <v>931.2166666666667</v>
      </c>
      <c r="K427" s="492">
        <v>909.75</v>
      </c>
      <c r="L427" s="492">
        <v>880.1</v>
      </c>
      <c r="M427" s="492">
        <v>3.90741</v>
      </c>
    </row>
    <row r="428" spans="1:13">
      <c r="A428" s="254">
        <v>418</v>
      </c>
      <c r="B428" s="495" t="s">
        <v>490</v>
      </c>
      <c r="C428" s="492">
        <v>650.9</v>
      </c>
      <c r="D428" s="493">
        <v>668.58333333333337</v>
      </c>
      <c r="E428" s="493">
        <v>607.16666666666674</v>
      </c>
      <c r="F428" s="493">
        <v>563.43333333333339</v>
      </c>
      <c r="G428" s="493">
        <v>502.01666666666677</v>
      </c>
      <c r="H428" s="493">
        <v>712.31666666666672</v>
      </c>
      <c r="I428" s="493">
        <v>773.73333333333346</v>
      </c>
      <c r="J428" s="493">
        <v>817.4666666666667</v>
      </c>
      <c r="K428" s="492">
        <v>730</v>
      </c>
      <c r="L428" s="492">
        <v>624.85</v>
      </c>
      <c r="M428" s="492">
        <v>40.417969999999997</v>
      </c>
    </row>
    <row r="429" spans="1:13">
      <c r="A429" s="254">
        <v>419</v>
      </c>
      <c r="B429" s="495" t="s">
        <v>793</v>
      </c>
      <c r="C429" s="492">
        <v>307.35000000000002</v>
      </c>
      <c r="D429" s="493">
        <v>309.25</v>
      </c>
      <c r="E429" s="493">
        <v>304.10000000000002</v>
      </c>
      <c r="F429" s="493">
        <v>300.85000000000002</v>
      </c>
      <c r="G429" s="493">
        <v>295.70000000000005</v>
      </c>
      <c r="H429" s="493">
        <v>312.5</v>
      </c>
      <c r="I429" s="493">
        <v>317.64999999999998</v>
      </c>
      <c r="J429" s="493">
        <v>320.89999999999998</v>
      </c>
      <c r="K429" s="492">
        <v>314.39999999999998</v>
      </c>
      <c r="L429" s="492">
        <v>306</v>
      </c>
      <c r="M429" s="492">
        <v>9.9848300000000005</v>
      </c>
    </row>
    <row r="430" spans="1:13">
      <c r="A430" s="254">
        <v>420</v>
      </c>
      <c r="B430" s="495" t="s">
        <v>491</v>
      </c>
      <c r="C430" s="492">
        <v>175.85</v>
      </c>
      <c r="D430" s="493">
        <v>175.06666666666669</v>
      </c>
      <c r="E430" s="493">
        <v>173.13333333333338</v>
      </c>
      <c r="F430" s="493">
        <v>170.41666666666669</v>
      </c>
      <c r="G430" s="493">
        <v>168.48333333333338</v>
      </c>
      <c r="H430" s="493">
        <v>177.78333333333339</v>
      </c>
      <c r="I430" s="493">
        <v>179.71666666666673</v>
      </c>
      <c r="J430" s="493">
        <v>182.43333333333339</v>
      </c>
      <c r="K430" s="492">
        <v>177</v>
      </c>
      <c r="L430" s="492">
        <v>172.35</v>
      </c>
      <c r="M430" s="492">
        <v>8.0089000000000006</v>
      </c>
    </row>
    <row r="431" spans="1:13">
      <c r="A431" s="254">
        <v>421</v>
      </c>
      <c r="B431" s="495" t="s">
        <v>175</v>
      </c>
      <c r="C431" s="492">
        <v>643.4</v>
      </c>
      <c r="D431" s="493">
        <v>642.99999999999989</v>
      </c>
      <c r="E431" s="493">
        <v>638.69999999999982</v>
      </c>
      <c r="F431" s="493">
        <v>633.99999999999989</v>
      </c>
      <c r="G431" s="493">
        <v>629.69999999999982</v>
      </c>
      <c r="H431" s="493">
        <v>647.69999999999982</v>
      </c>
      <c r="I431" s="493">
        <v>651.99999999999977</v>
      </c>
      <c r="J431" s="493">
        <v>656.69999999999982</v>
      </c>
      <c r="K431" s="492">
        <v>647.29999999999995</v>
      </c>
      <c r="L431" s="492">
        <v>638.29999999999995</v>
      </c>
      <c r="M431" s="492">
        <v>60.691549999999999</v>
      </c>
    </row>
    <row r="432" spans="1:13">
      <c r="A432" s="254">
        <v>422</v>
      </c>
      <c r="B432" s="495" t="s">
        <v>176</v>
      </c>
      <c r="C432" s="492">
        <v>503.7</v>
      </c>
      <c r="D432" s="493">
        <v>501.84999999999997</v>
      </c>
      <c r="E432" s="493">
        <v>492.34999999999991</v>
      </c>
      <c r="F432" s="493">
        <v>480.99999999999994</v>
      </c>
      <c r="G432" s="493">
        <v>471.49999999999989</v>
      </c>
      <c r="H432" s="493">
        <v>513.19999999999993</v>
      </c>
      <c r="I432" s="493">
        <v>522.70000000000005</v>
      </c>
      <c r="J432" s="493">
        <v>534.04999999999995</v>
      </c>
      <c r="K432" s="492">
        <v>511.35</v>
      </c>
      <c r="L432" s="492">
        <v>490.5</v>
      </c>
      <c r="M432" s="492">
        <v>59.140419999999999</v>
      </c>
    </row>
    <row r="433" spans="1:13">
      <c r="A433" s="254">
        <v>423</v>
      </c>
      <c r="B433" s="495" t="s">
        <v>492</v>
      </c>
      <c r="C433" s="492">
        <v>2522.9499999999998</v>
      </c>
      <c r="D433" s="493">
        <v>2510.4333333333329</v>
      </c>
      <c r="E433" s="493">
        <v>2461.266666666666</v>
      </c>
      <c r="F433" s="493">
        <v>2399.583333333333</v>
      </c>
      <c r="G433" s="493">
        <v>2350.4166666666661</v>
      </c>
      <c r="H433" s="493">
        <v>2572.1166666666659</v>
      </c>
      <c r="I433" s="493">
        <v>2621.2833333333328</v>
      </c>
      <c r="J433" s="493">
        <v>2682.9666666666658</v>
      </c>
      <c r="K433" s="492">
        <v>2559.6</v>
      </c>
      <c r="L433" s="492">
        <v>2448.75</v>
      </c>
      <c r="M433" s="492">
        <v>0.38196000000000002</v>
      </c>
    </row>
    <row r="434" spans="1:13">
      <c r="A434" s="254">
        <v>424</v>
      </c>
      <c r="B434" s="495" t="s">
        <v>493</v>
      </c>
      <c r="C434" s="492">
        <v>695.8</v>
      </c>
      <c r="D434" s="493">
        <v>694.25</v>
      </c>
      <c r="E434" s="493">
        <v>684.65</v>
      </c>
      <c r="F434" s="493">
        <v>673.5</v>
      </c>
      <c r="G434" s="493">
        <v>663.9</v>
      </c>
      <c r="H434" s="493">
        <v>705.4</v>
      </c>
      <c r="I434" s="493">
        <v>714.99999999999989</v>
      </c>
      <c r="J434" s="493">
        <v>726.15</v>
      </c>
      <c r="K434" s="492">
        <v>703.85</v>
      </c>
      <c r="L434" s="492">
        <v>683.1</v>
      </c>
      <c r="M434" s="492">
        <v>0.57657000000000003</v>
      </c>
    </row>
    <row r="435" spans="1:13">
      <c r="A435" s="254">
        <v>425</v>
      </c>
      <c r="B435" s="495" t="s">
        <v>494</v>
      </c>
      <c r="C435" s="492">
        <v>271.35000000000002</v>
      </c>
      <c r="D435" s="493">
        <v>272.95</v>
      </c>
      <c r="E435" s="493">
        <v>266.2</v>
      </c>
      <c r="F435" s="493">
        <v>261.05</v>
      </c>
      <c r="G435" s="493">
        <v>254.3</v>
      </c>
      <c r="H435" s="493">
        <v>278.09999999999997</v>
      </c>
      <c r="I435" s="493">
        <v>284.84999999999997</v>
      </c>
      <c r="J435" s="493">
        <v>289.99999999999994</v>
      </c>
      <c r="K435" s="492">
        <v>279.7</v>
      </c>
      <c r="L435" s="492">
        <v>267.8</v>
      </c>
      <c r="M435" s="492">
        <v>4.79894</v>
      </c>
    </row>
    <row r="436" spans="1:13">
      <c r="A436" s="254">
        <v>426</v>
      </c>
      <c r="B436" s="495" t="s">
        <v>495</v>
      </c>
      <c r="C436" s="492">
        <v>268.14999999999998</v>
      </c>
      <c r="D436" s="493">
        <v>266.05</v>
      </c>
      <c r="E436" s="493">
        <v>262.10000000000002</v>
      </c>
      <c r="F436" s="493">
        <v>256.05</v>
      </c>
      <c r="G436" s="493">
        <v>252.10000000000002</v>
      </c>
      <c r="H436" s="493">
        <v>272.10000000000002</v>
      </c>
      <c r="I436" s="493">
        <v>276.04999999999995</v>
      </c>
      <c r="J436" s="493">
        <v>282.10000000000002</v>
      </c>
      <c r="K436" s="492">
        <v>270</v>
      </c>
      <c r="L436" s="492">
        <v>260</v>
      </c>
      <c r="M436" s="492">
        <v>1.3090900000000001</v>
      </c>
    </row>
    <row r="437" spans="1:13">
      <c r="A437" s="254">
        <v>427</v>
      </c>
      <c r="B437" s="495" t="s">
        <v>496</v>
      </c>
      <c r="C437" s="492">
        <v>2048.3000000000002</v>
      </c>
      <c r="D437" s="493">
        <v>2061.1166666666668</v>
      </c>
      <c r="E437" s="493">
        <v>2022.2333333333336</v>
      </c>
      <c r="F437" s="493">
        <v>1996.1666666666667</v>
      </c>
      <c r="G437" s="493">
        <v>1957.2833333333335</v>
      </c>
      <c r="H437" s="493">
        <v>2087.1833333333334</v>
      </c>
      <c r="I437" s="493">
        <v>2126.0666666666666</v>
      </c>
      <c r="J437" s="493">
        <v>2152.1333333333337</v>
      </c>
      <c r="K437" s="492">
        <v>2100</v>
      </c>
      <c r="L437" s="492">
        <v>2035.05</v>
      </c>
      <c r="M437" s="492">
        <v>0.54008999999999996</v>
      </c>
    </row>
    <row r="438" spans="1:13">
      <c r="A438" s="254">
        <v>428</v>
      </c>
      <c r="B438" s="495" t="s">
        <v>764</v>
      </c>
      <c r="C438" s="492">
        <v>694.9</v>
      </c>
      <c r="D438" s="493">
        <v>697.30000000000007</v>
      </c>
      <c r="E438" s="493">
        <v>682.60000000000014</v>
      </c>
      <c r="F438" s="493">
        <v>670.30000000000007</v>
      </c>
      <c r="G438" s="493">
        <v>655.60000000000014</v>
      </c>
      <c r="H438" s="493">
        <v>709.60000000000014</v>
      </c>
      <c r="I438" s="493">
        <v>724.30000000000018</v>
      </c>
      <c r="J438" s="493">
        <v>736.60000000000014</v>
      </c>
      <c r="K438" s="492">
        <v>712</v>
      </c>
      <c r="L438" s="492">
        <v>685</v>
      </c>
      <c r="M438" s="492">
        <v>2.1833499999999999</v>
      </c>
    </row>
    <row r="439" spans="1:13">
      <c r="A439" s="254">
        <v>429</v>
      </c>
      <c r="B439" s="495" t="s">
        <v>814</v>
      </c>
      <c r="C439" s="492">
        <v>541.4</v>
      </c>
      <c r="D439" s="493">
        <v>541.08333333333337</v>
      </c>
      <c r="E439" s="493">
        <v>532.2166666666667</v>
      </c>
      <c r="F439" s="493">
        <v>523.0333333333333</v>
      </c>
      <c r="G439" s="493">
        <v>514.16666666666663</v>
      </c>
      <c r="H439" s="493">
        <v>550.26666666666677</v>
      </c>
      <c r="I439" s="493">
        <v>559.13333333333333</v>
      </c>
      <c r="J439" s="493">
        <v>568.31666666666683</v>
      </c>
      <c r="K439" s="492">
        <v>549.95000000000005</v>
      </c>
      <c r="L439" s="492">
        <v>531.9</v>
      </c>
      <c r="M439" s="492">
        <v>3.5021399999999998</v>
      </c>
    </row>
    <row r="440" spans="1:13">
      <c r="A440" s="254">
        <v>430</v>
      </c>
      <c r="B440" s="495" t="s">
        <v>497</v>
      </c>
      <c r="C440" s="492">
        <v>4.7</v>
      </c>
      <c r="D440" s="493">
        <v>4.7333333333333334</v>
      </c>
      <c r="E440" s="493">
        <v>4.666666666666667</v>
      </c>
      <c r="F440" s="493">
        <v>4.6333333333333337</v>
      </c>
      <c r="G440" s="493">
        <v>4.5666666666666673</v>
      </c>
      <c r="H440" s="493">
        <v>4.7666666666666666</v>
      </c>
      <c r="I440" s="493">
        <v>4.833333333333333</v>
      </c>
      <c r="J440" s="493">
        <v>4.8666666666666663</v>
      </c>
      <c r="K440" s="492">
        <v>4.8</v>
      </c>
      <c r="L440" s="492">
        <v>4.7</v>
      </c>
      <c r="M440" s="492">
        <v>65.425979999999996</v>
      </c>
    </row>
    <row r="441" spans="1:13">
      <c r="A441" s="254">
        <v>431</v>
      </c>
      <c r="B441" s="495" t="s">
        <v>498</v>
      </c>
      <c r="C441" s="492">
        <v>139.15</v>
      </c>
      <c r="D441" s="493">
        <v>137.76666666666665</v>
      </c>
      <c r="E441" s="493">
        <v>135.5333333333333</v>
      </c>
      <c r="F441" s="493">
        <v>131.91666666666666</v>
      </c>
      <c r="G441" s="493">
        <v>129.68333333333331</v>
      </c>
      <c r="H441" s="493">
        <v>141.3833333333333</v>
      </c>
      <c r="I441" s="493">
        <v>143.61666666666665</v>
      </c>
      <c r="J441" s="493">
        <v>147.23333333333329</v>
      </c>
      <c r="K441" s="492">
        <v>140</v>
      </c>
      <c r="L441" s="492">
        <v>134.15</v>
      </c>
      <c r="M441" s="492">
        <v>2.0221100000000001</v>
      </c>
    </row>
    <row r="442" spans="1:13">
      <c r="A442" s="254">
        <v>432</v>
      </c>
      <c r="B442" s="495" t="s">
        <v>765</v>
      </c>
      <c r="C442" s="492">
        <v>1483.3</v>
      </c>
      <c r="D442" s="493">
        <v>1486.7666666666667</v>
      </c>
      <c r="E442" s="493">
        <v>1473.5333333333333</v>
      </c>
      <c r="F442" s="493">
        <v>1463.7666666666667</v>
      </c>
      <c r="G442" s="493">
        <v>1450.5333333333333</v>
      </c>
      <c r="H442" s="493">
        <v>1496.5333333333333</v>
      </c>
      <c r="I442" s="493">
        <v>1509.7666666666664</v>
      </c>
      <c r="J442" s="493">
        <v>1519.5333333333333</v>
      </c>
      <c r="K442" s="492">
        <v>1500</v>
      </c>
      <c r="L442" s="492">
        <v>1477</v>
      </c>
      <c r="M442" s="492">
        <v>0.12288</v>
      </c>
    </row>
    <row r="443" spans="1:13">
      <c r="A443" s="254">
        <v>433</v>
      </c>
      <c r="B443" s="495" t="s">
        <v>499</v>
      </c>
      <c r="C443" s="492">
        <v>1217.45</v>
      </c>
      <c r="D443" s="493">
        <v>1242.5</v>
      </c>
      <c r="E443" s="493">
        <v>1175</v>
      </c>
      <c r="F443" s="493">
        <v>1132.55</v>
      </c>
      <c r="G443" s="493">
        <v>1065.05</v>
      </c>
      <c r="H443" s="493">
        <v>1284.95</v>
      </c>
      <c r="I443" s="493">
        <v>1352.45</v>
      </c>
      <c r="J443" s="493">
        <v>1394.9</v>
      </c>
      <c r="K443" s="492">
        <v>1310</v>
      </c>
      <c r="L443" s="492">
        <v>1200.05</v>
      </c>
      <c r="M443" s="492">
        <v>3.2754099999999999</v>
      </c>
    </row>
    <row r="444" spans="1:13">
      <c r="A444" s="254">
        <v>434</v>
      </c>
      <c r="B444" s="495" t="s">
        <v>275</v>
      </c>
      <c r="C444" s="492">
        <v>608.6</v>
      </c>
      <c r="D444" s="493">
        <v>605.75</v>
      </c>
      <c r="E444" s="493">
        <v>594.1</v>
      </c>
      <c r="F444" s="493">
        <v>579.6</v>
      </c>
      <c r="G444" s="493">
        <v>567.95000000000005</v>
      </c>
      <c r="H444" s="493">
        <v>620.25</v>
      </c>
      <c r="I444" s="493">
        <v>631.90000000000009</v>
      </c>
      <c r="J444" s="493">
        <v>646.4</v>
      </c>
      <c r="K444" s="492">
        <v>617.4</v>
      </c>
      <c r="L444" s="492">
        <v>591.25</v>
      </c>
      <c r="M444" s="492">
        <v>6.4663700000000004</v>
      </c>
    </row>
    <row r="445" spans="1:13">
      <c r="A445" s="254">
        <v>435</v>
      </c>
      <c r="B445" s="495" t="s">
        <v>500</v>
      </c>
      <c r="C445" s="492">
        <v>889.8</v>
      </c>
      <c r="D445" s="493">
        <v>890.23333333333323</v>
      </c>
      <c r="E445" s="493">
        <v>880.46666666666647</v>
      </c>
      <c r="F445" s="493">
        <v>871.13333333333321</v>
      </c>
      <c r="G445" s="493">
        <v>861.36666666666645</v>
      </c>
      <c r="H445" s="493">
        <v>899.56666666666649</v>
      </c>
      <c r="I445" s="493">
        <v>909.33333333333314</v>
      </c>
      <c r="J445" s="493">
        <v>918.66666666666652</v>
      </c>
      <c r="K445" s="492">
        <v>900</v>
      </c>
      <c r="L445" s="492">
        <v>880.9</v>
      </c>
      <c r="M445" s="492">
        <v>0.14105000000000001</v>
      </c>
    </row>
    <row r="446" spans="1:13">
      <c r="A446" s="254">
        <v>436</v>
      </c>
      <c r="B446" s="495" t="s">
        <v>501</v>
      </c>
      <c r="C446" s="492">
        <v>484.5</v>
      </c>
      <c r="D446" s="493">
        <v>488.56666666666666</v>
      </c>
      <c r="E446" s="493">
        <v>477.13333333333333</v>
      </c>
      <c r="F446" s="493">
        <v>469.76666666666665</v>
      </c>
      <c r="G446" s="493">
        <v>458.33333333333331</v>
      </c>
      <c r="H446" s="493">
        <v>495.93333333333334</v>
      </c>
      <c r="I446" s="493">
        <v>507.36666666666662</v>
      </c>
      <c r="J446" s="493">
        <v>514.73333333333335</v>
      </c>
      <c r="K446" s="492">
        <v>500</v>
      </c>
      <c r="L446" s="492">
        <v>481.2</v>
      </c>
      <c r="M446" s="492">
        <v>0.13694999999999999</v>
      </c>
    </row>
    <row r="447" spans="1:13">
      <c r="A447" s="254">
        <v>437</v>
      </c>
      <c r="B447" s="495" t="s">
        <v>502</v>
      </c>
      <c r="C447" s="492">
        <v>7684.45</v>
      </c>
      <c r="D447" s="493">
        <v>7712.416666666667</v>
      </c>
      <c r="E447" s="493">
        <v>7575.9833333333336</v>
      </c>
      <c r="F447" s="493">
        <v>7467.5166666666664</v>
      </c>
      <c r="G447" s="493">
        <v>7331.083333333333</v>
      </c>
      <c r="H447" s="493">
        <v>7820.8833333333341</v>
      </c>
      <c r="I447" s="493">
        <v>7957.3166666666666</v>
      </c>
      <c r="J447" s="493">
        <v>8065.7833333333347</v>
      </c>
      <c r="K447" s="492">
        <v>7848.85</v>
      </c>
      <c r="L447" s="492">
        <v>7603.95</v>
      </c>
      <c r="M447" s="492">
        <v>4.9489999999999999E-2</v>
      </c>
    </row>
    <row r="448" spans="1:13">
      <c r="A448" s="254">
        <v>438</v>
      </c>
      <c r="B448" s="495" t="s">
        <v>503</v>
      </c>
      <c r="C448" s="492">
        <v>281.85000000000002</v>
      </c>
      <c r="D448" s="493">
        <v>283.28333333333336</v>
      </c>
      <c r="E448" s="493">
        <v>278.56666666666672</v>
      </c>
      <c r="F448" s="493">
        <v>275.28333333333336</v>
      </c>
      <c r="G448" s="493">
        <v>270.56666666666672</v>
      </c>
      <c r="H448" s="493">
        <v>286.56666666666672</v>
      </c>
      <c r="I448" s="493">
        <v>291.2833333333333</v>
      </c>
      <c r="J448" s="493">
        <v>294.56666666666672</v>
      </c>
      <c r="K448" s="492">
        <v>288</v>
      </c>
      <c r="L448" s="492">
        <v>280</v>
      </c>
      <c r="M448" s="492">
        <v>0.17355999999999999</v>
      </c>
    </row>
    <row r="449" spans="1:13">
      <c r="A449" s="254">
        <v>439</v>
      </c>
      <c r="B449" s="495" t="s">
        <v>504</v>
      </c>
      <c r="C449" s="492">
        <v>33.6</v>
      </c>
      <c r="D449" s="493">
        <v>33.633333333333333</v>
      </c>
      <c r="E449" s="493">
        <v>32.816666666666663</v>
      </c>
      <c r="F449" s="493">
        <v>32.033333333333331</v>
      </c>
      <c r="G449" s="493">
        <v>31.216666666666661</v>
      </c>
      <c r="H449" s="493">
        <v>34.416666666666664</v>
      </c>
      <c r="I449" s="493">
        <v>35.233333333333341</v>
      </c>
      <c r="J449" s="493">
        <v>36.016666666666666</v>
      </c>
      <c r="K449" s="492">
        <v>34.450000000000003</v>
      </c>
      <c r="L449" s="492">
        <v>32.85</v>
      </c>
      <c r="M449" s="492">
        <v>73.032319999999999</v>
      </c>
    </row>
    <row r="450" spans="1:13">
      <c r="A450" s="254">
        <v>440</v>
      </c>
      <c r="B450" s="495" t="s">
        <v>188</v>
      </c>
      <c r="C450" s="492">
        <v>645.79999999999995</v>
      </c>
      <c r="D450" s="493">
        <v>635.6</v>
      </c>
      <c r="E450" s="493">
        <v>607.20000000000005</v>
      </c>
      <c r="F450" s="493">
        <v>568.6</v>
      </c>
      <c r="G450" s="493">
        <v>540.20000000000005</v>
      </c>
      <c r="H450" s="493">
        <v>674.2</v>
      </c>
      <c r="I450" s="493">
        <v>702.59999999999991</v>
      </c>
      <c r="J450" s="493">
        <v>741.2</v>
      </c>
      <c r="K450" s="492">
        <v>664</v>
      </c>
      <c r="L450" s="492">
        <v>597</v>
      </c>
      <c r="M450" s="492">
        <v>396.63387</v>
      </c>
    </row>
    <row r="451" spans="1:13">
      <c r="A451" s="254">
        <v>441</v>
      </c>
      <c r="B451" s="495" t="s">
        <v>767</v>
      </c>
      <c r="C451" s="492">
        <v>16700.400000000001</v>
      </c>
      <c r="D451" s="493">
        <v>16572.000000000004</v>
      </c>
      <c r="E451" s="493">
        <v>16237.050000000007</v>
      </c>
      <c r="F451" s="493">
        <v>15773.700000000003</v>
      </c>
      <c r="G451" s="493">
        <v>15438.750000000005</v>
      </c>
      <c r="H451" s="493">
        <v>17035.350000000006</v>
      </c>
      <c r="I451" s="493">
        <v>17370.300000000003</v>
      </c>
      <c r="J451" s="493">
        <v>17833.650000000009</v>
      </c>
      <c r="K451" s="492">
        <v>16906.95</v>
      </c>
      <c r="L451" s="492">
        <v>16108.65</v>
      </c>
      <c r="M451" s="492">
        <v>2.9590000000000002E-2</v>
      </c>
    </row>
    <row r="452" spans="1:13">
      <c r="A452" s="254">
        <v>442</v>
      </c>
      <c r="B452" s="495" t="s">
        <v>177</v>
      </c>
      <c r="C452" s="492">
        <v>764.65</v>
      </c>
      <c r="D452" s="493">
        <v>767.33333333333337</v>
      </c>
      <c r="E452" s="493">
        <v>757.41666666666674</v>
      </c>
      <c r="F452" s="493">
        <v>750.18333333333339</v>
      </c>
      <c r="G452" s="493">
        <v>740.26666666666677</v>
      </c>
      <c r="H452" s="493">
        <v>774.56666666666672</v>
      </c>
      <c r="I452" s="493">
        <v>784.48333333333346</v>
      </c>
      <c r="J452" s="493">
        <v>791.7166666666667</v>
      </c>
      <c r="K452" s="492">
        <v>777.25</v>
      </c>
      <c r="L452" s="492">
        <v>760.1</v>
      </c>
      <c r="M452" s="492">
        <v>51.892670000000003</v>
      </c>
    </row>
    <row r="453" spans="1:13">
      <c r="A453" s="254">
        <v>443</v>
      </c>
      <c r="B453" s="495" t="s">
        <v>768</v>
      </c>
      <c r="C453" s="492">
        <v>127.35</v>
      </c>
      <c r="D453" s="493">
        <v>128.33333333333334</v>
      </c>
      <c r="E453" s="493">
        <v>125.76666666666668</v>
      </c>
      <c r="F453" s="493">
        <v>124.18333333333334</v>
      </c>
      <c r="G453" s="493">
        <v>121.61666666666667</v>
      </c>
      <c r="H453" s="493">
        <v>129.91666666666669</v>
      </c>
      <c r="I453" s="493">
        <v>132.48333333333335</v>
      </c>
      <c r="J453" s="493">
        <v>134.06666666666669</v>
      </c>
      <c r="K453" s="492">
        <v>130.9</v>
      </c>
      <c r="L453" s="492">
        <v>126.75</v>
      </c>
      <c r="M453" s="492">
        <v>28.652000000000001</v>
      </c>
    </row>
    <row r="454" spans="1:13">
      <c r="A454" s="254">
        <v>444</v>
      </c>
      <c r="B454" s="495" t="s">
        <v>769</v>
      </c>
      <c r="C454" s="492">
        <v>1149.5999999999999</v>
      </c>
      <c r="D454" s="493">
        <v>1149.7666666666667</v>
      </c>
      <c r="E454" s="493">
        <v>1134.8833333333332</v>
      </c>
      <c r="F454" s="493">
        <v>1120.1666666666665</v>
      </c>
      <c r="G454" s="493">
        <v>1105.2833333333331</v>
      </c>
      <c r="H454" s="493">
        <v>1164.4833333333333</v>
      </c>
      <c r="I454" s="493">
        <v>1179.366666666667</v>
      </c>
      <c r="J454" s="493">
        <v>1194.0833333333335</v>
      </c>
      <c r="K454" s="492">
        <v>1164.6500000000001</v>
      </c>
      <c r="L454" s="492">
        <v>1135.05</v>
      </c>
      <c r="M454" s="492">
        <v>4.6211700000000002</v>
      </c>
    </row>
    <row r="455" spans="1:13">
      <c r="A455" s="254">
        <v>445</v>
      </c>
      <c r="B455" s="495" t="s">
        <v>183</v>
      </c>
      <c r="C455" s="492">
        <v>3124.1</v>
      </c>
      <c r="D455" s="493">
        <v>3129.0333333333333</v>
      </c>
      <c r="E455" s="493">
        <v>3107.0666666666666</v>
      </c>
      <c r="F455" s="493">
        <v>3090.0333333333333</v>
      </c>
      <c r="G455" s="493">
        <v>3068.0666666666666</v>
      </c>
      <c r="H455" s="493">
        <v>3146.0666666666666</v>
      </c>
      <c r="I455" s="493">
        <v>3168.0333333333328</v>
      </c>
      <c r="J455" s="493">
        <v>3185.0666666666666</v>
      </c>
      <c r="K455" s="492">
        <v>3151</v>
      </c>
      <c r="L455" s="492">
        <v>3112</v>
      </c>
      <c r="M455" s="492">
        <v>16.390370000000001</v>
      </c>
    </row>
    <row r="456" spans="1:13">
      <c r="A456" s="254">
        <v>446</v>
      </c>
      <c r="B456" s="495" t="s">
        <v>804</v>
      </c>
      <c r="C456" s="492">
        <v>677.15</v>
      </c>
      <c r="D456" s="493">
        <v>681.7166666666667</v>
      </c>
      <c r="E456" s="493">
        <v>670.43333333333339</v>
      </c>
      <c r="F456" s="493">
        <v>663.7166666666667</v>
      </c>
      <c r="G456" s="493">
        <v>652.43333333333339</v>
      </c>
      <c r="H456" s="493">
        <v>688.43333333333339</v>
      </c>
      <c r="I456" s="493">
        <v>699.7166666666667</v>
      </c>
      <c r="J456" s="493">
        <v>706.43333333333339</v>
      </c>
      <c r="K456" s="492">
        <v>693</v>
      </c>
      <c r="L456" s="492">
        <v>675</v>
      </c>
      <c r="M456" s="492">
        <v>39.009230000000002</v>
      </c>
    </row>
    <row r="457" spans="1:13">
      <c r="A457" s="254">
        <v>447</v>
      </c>
      <c r="B457" s="495" t="s">
        <v>178</v>
      </c>
      <c r="C457" s="492">
        <v>3296.5</v>
      </c>
      <c r="D457" s="493">
        <v>3265.5333333333333</v>
      </c>
      <c r="E457" s="493">
        <v>3216.0666666666666</v>
      </c>
      <c r="F457" s="493">
        <v>3135.6333333333332</v>
      </c>
      <c r="G457" s="493">
        <v>3086.1666666666665</v>
      </c>
      <c r="H457" s="493">
        <v>3345.9666666666667</v>
      </c>
      <c r="I457" s="493">
        <v>3395.4333333333329</v>
      </c>
      <c r="J457" s="493">
        <v>3475.8666666666668</v>
      </c>
      <c r="K457" s="492">
        <v>3315</v>
      </c>
      <c r="L457" s="492">
        <v>3185.1</v>
      </c>
      <c r="M457" s="492">
        <v>2.8417699999999999</v>
      </c>
    </row>
    <row r="458" spans="1:13">
      <c r="A458" s="254">
        <v>448</v>
      </c>
      <c r="B458" s="495" t="s">
        <v>505</v>
      </c>
      <c r="C458" s="492">
        <v>1030.7</v>
      </c>
      <c r="D458" s="493">
        <v>1035.5666666666666</v>
      </c>
      <c r="E458" s="493">
        <v>1025.1333333333332</v>
      </c>
      <c r="F458" s="493">
        <v>1019.5666666666666</v>
      </c>
      <c r="G458" s="493">
        <v>1009.1333333333332</v>
      </c>
      <c r="H458" s="493">
        <v>1041.1333333333332</v>
      </c>
      <c r="I458" s="493">
        <v>1051.5666666666666</v>
      </c>
      <c r="J458" s="493">
        <v>1057.1333333333332</v>
      </c>
      <c r="K458" s="492">
        <v>1046</v>
      </c>
      <c r="L458" s="492">
        <v>1030</v>
      </c>
      <c r="M458" s="492">
        <v>0.23676</v>
      </c>
    </row>
    <row r="459" spans="1:13">
      <c r="A459" s="254">
        <v>449</v>
      </c>
      <c r="B459" s="495" t="s">
        <v>180</v>
      </c>
      <c r="C459" s="492">
        <v>131.94999999999999</v>
      </c>
      <c r="D459" s="493">
        <v>132.13333333333333</v>
      </c>
      <c r="E459" s="493">
        <v>130.56666666666666</v>
      </c>
      <c r="F459" s="493">
        <v>129.18333333333334</v>
      </c>
      <c r="G459" s="493">
        <v>127.61666666666667</v>
      </c>
      <c r="H459" s="493">
        <v>133.51666666666665</v>
      </c>
      <c r="I459" s="493">
        <v>135.08333333333331</v>
      </c>
      <c r="J459" s="493">
        <v>136.46666666666664</v>
      </c>
      <c r="K459" s="492">
        <v>133.69999999999999</v>
      </c>
      <c r="L459" s="492">
        <v>130.75</v>
      </c>
      <c r="M459" s="492">
        <v>13.56541</v>
      </c>
    </row>
    <row r="460" spans="1:13">
      <c r="A460" s="254">
        <v>450</v>
      </c>
      <c r="B460" s="495" t="s">
        <v>179</v>
      </c>
      <c r="C460" s="492">
        <v>305.89999999999998</v>
      </c>
      <c r="D460" s="493">
        <v>306.13333333333333</v>
      </c>
      <c r="E460" s="493">
        <v>302.76666666666665</v>
      </c>
      <c r="F460" s="493">
        <v>299.63333333333333</v>
      </c>
      <c r="G460" s="493">
        <v>296.26666666666665</v>
      </c>
      <c r="H460" s="493">
        <v>309.26666666666665</v>
      </c>
      <c r="I460" s="493">
        <v>312.63333333333333</v>
      </c>
      <c r="J460" s="493">
        <v>315.76666666666665</v>
      </c>
      <c r="K460" s="492">
        <v>309.5</v>
      </c>
      <c r="L460" s="492">
        <v>303</v>
      </c>
      <c r="M460" s="492">
        <v>446.68126000000001</v>
      </c>
    </row>
    <row r="461" spans="1:13">
      <c r="A461" s="254">
        <v>451</v>
      </c>
      <c r="B461" s="495" t="s">
        <v>181</v>
      </c>
      <c r="C461" s="492">
        <v>97.95</v>
      </c>
      <c r="D461" s="493">
        <v>98.25</v>
      </c>
      <c r="E461" s="493">
        <v>97.35</v>
      </c>
      <c r="F461" s="493">
        <v>96.75</v>
      </c>
      <c r="G461" s="493">
        <v>95.85</v>
      </c>
      <c r="H461" s="493">
        <v>98.85</v>
      </c>
      <c r="I461" s="493">
        <v>99.75</v>
      </c>
      <c r="J461" s="493">
        <v>100.35</v>
      </c>
      <c r="K461" s="492">
        <v>99.15</v>
      </c>
      <c r="L461" s="492">
        <v>97.65</v>
      </c>
      <c r="M461" s="492">
        <v>323.45591000000002</v>
      </c>
    </row>
    <row r="462" spans="1:13">
      <c r="A462" s="254">
        <v>452</v>
      </c>
      <c r="B462" s="495" t="s">
        <v>770</v>
      </c>
      <c r="C462" s="492">
        <v>64.25</v>
      </c>
      <c r="D462" s="493">
        <v>64.466666666666654</v>
      </c>
      <c r="E462" s="493">
        <v>63.333333333333314</v>
      </c>
      <c r="F462" s="493">
        <v>62.416666666666657</v>
      </c>
      <c r="G462" s="493">
        <v>61.283333333333317</v>
      </c>
      <c r="H462" s="493">
        <v>65.383333333333312</v>
      </c>
      <c r="I462" s="493">
        <v>66.516666666666666</v>
      </c>
      <c r="J462" s="493">
        <v>67.433333333333309</v>
      </c>
      <c r="K462" s="492">
        <v>65.599999999999994</v>
      </c>
      <c r="L462" s="492">
        <v>63.55</v>
      </c>
      <c r="M462" s="492">
        <v>102.01031999999999</v>
      </c>
    </row>
    <row r="463" spans="1:13">
      <c r="A463" s="254">
        <v>453</v>
      </c>
      <c r="B463" s="495" t="s">
        <v>182</v>
      </c>
      <c r="C463" s="492">
        <v>971.4</v>
      </c>
      <c r="D463" s="493">
        <v>973.13333333333333</v>
      </c>
      <c r="E463" s="493">
        <v>960.26666666666665</v>
      </c>
      <c r="F463" s="493">
        <v>949.13333333333333</v>
      </c>
      <c r="G463" s="493">
        <v>936.26666666666665</v>
      </c>
      <c r="H463" s="493">
        <v>984.26666666666665</v>
      </c>
      <c r="I463" s="493">
        <v>997.13333333333321</v>
      </c>
      <c r="J463" s="493">
        <v>1008.2666666666667</v>
      </c>
      <c r="K463" s="492">
        <v>986</v>
      </c>
      <c r="L463" s="492">
        <v>962</v>
      </c>
      <c r="M463" s="492">
        <v>204.47968</v>
      </c>
    </row>
    <row r="464" spans="1:13">
      <c r="A464" s="254">
        <v>454</v>
      </c>
      <c r="B464" s="495" t="s">
        <v>506</v>
      </c>
      <c r="C464" s="492">
        <v>3240.9</v>
      </c>
      <c r="D464" s="493">
        <v>3213.6333333333332</v>
      </c>
      <c r="E464" s="493">
        <v>3177.2666666666664</v>
      </c>
      <c r="F464" s="493">
        <v>3113.6333333333332</v>
      </c>
      <c r="G464" s="493">
        <v>3077.2666666666664</v>
      </c>
      <c r="H464" s="493">
        <v>3277.2666666666664</v>
      </c>
      <c r="I464" s="493">
        <v>3313.6333333333332</v>
      </c>
      <c r="J464" s="493">
        <v>3377.2666666666664</v>
      </c>
      <c r="K464" s="492">
        <v>3250</v>
      </c>
      <c r="L464" s="492">
        <v>3150</v>
      </c>
      <c r="M464" s="492">
        <v>0.12881000000000001</v>
      </c>
    </row>
    <row r="465" spans="1:13">
      <c r="A465" s="254">
        <v>455</v>
      </c>
      <c r="B465" s="495" t="s">
        <v>184</v>
      </c>
      <c r="C465" s="492">
        <v>977.4</v>
      </c>
      <c r="D465" s="493">
        <v>975.13333333333333</v>
      </c>
      <c r="E465" s="493">
        <v>970.26666666666665</v>
      </c>
      <c r="F465" s="493">
        <v>963.13333333333333</v>
      </c>
      <c r="G465" s="493">
        <v>958.26666666666665</v>
      </c>
      <c r="H465" s="493">
        <v>982.26666666666665</v>
      </c>
      <c r="I465" s="493">
        <v>987.13333333333321</v>
      </c>
      <c r="J465" s="493">
        <v>994.26666666666665</v>
      </c>
      <c r="K465" s="492">
        <v>980</v>
      </c>
      <c r="L465" s="492">
        <v>968</v>
      </c>
      <c r="M465" s="492">
        <v>29.686250000000001</v>
      </c>
    </row>
    <row r="466" spans="1:13">
      <c r="A466" s="254">
        <v>456</v>
      </c>
      <c r="B466" s="495" t="s">
        <v>276</v>
      </c>
      <c r="C466" s="492">
        <v>148.1</v>
      </c>
      <c r="D466" s="493">
        <v>148.93333333333331</v>
      </c>
      <c r="E466" s="493">
        <v>146.91666666666663</v>
      </c>
      <c r="F466" s="493">
        <v>145.73333333333332</v>
      </c>
      <c r="G466" s="493">
        <v>143.71666666666664</v>
      </c>
      <c r="H466" s="493">
        <v>150.11666666666662</v>
      </c>
      <c r="I466" s="493">
        <v>152.13333333333333</v>
      </c>
      <c r="J466" s="493">
        <v>153.31666666666661</v>
      </c>
      <c r="K466" s="492">
        <v>150.94999999999999</v>
      </c>
      <c r="L466" s="492">
        <v>147.75</v>
      </c>
      <c r="M466" s="492">
        <v>3.4577399999999998</v>
      </c>
    </row>
    <row r="467" spans="1:13">
      <c r="A467" s="254">
        <v>457</v>
      </c>
      <c r="B467" s="495" t="s">
        <v>164</v>
      </c>
      <c r="C467" s="492">
        <v>979.4</v>
      </c>
      <c r="D467" s="493">
        <v>974.1</v>
      </c>
      <c r="E467" s="493">
        <v>965.35</v>
      </c>
      <c r="F467" s="493">
        <v>951.3</v>
      </c>
      <c r="G467" s="493">
        <v>942.55</v>
      </c>
      <c r="H467" s="493">
        <v>988.15000000000009</v>
      </c>
      <c r="I467" s="493">
        <v>996.90000000000009</v>
      </c>
      <c r="J467" s="493">
        <v>1010.9500000000002</v>
      </c>
      <c r="K467" s="492">
        <v>982.85</v>
      </c>
      <c r="L467" s="492">
        <v>960.05</v>
      </c>
      <c r="M467" s="492">
        <v>5.9306099999999997</v>
      </c>
    </row>
    <row r="468" spans="1:13">
      <c r="A468" s="254">
        <v>458</v>
      </c>
      <c r="B468" s="495" t="s">
        <v>507</v>
      </c>
      <c r="C468" s="492">
        <v>1500.45</v>
      </c>
      <c r="D468" s="493">
        <v>1499.8999999999999</v>
      </c>
      <c r="E468" s="493">
        <v>1481.2999999999997</v>
      </c>
      <c r="F468" s="493">
        <v>1462.1499999999999</v>
      </c>
      <c r="G468" s="493">
        <v>1443.5499999999997</v>
      </c>
      <c r="H468" s="493">
        <v>1519.0499999999997</v>
      </c>
      <c r="I468" s="493">
        <v>1537.6499999999996</v>
      </c>
      <c r="J468" s="493">
        <v>1556.7999999999997</v>
      </c>
      <c r="K468" s="492">
        <v>1518.5</v>
      </c>
      <c r="L468" s="492">
        <v>1480.75</v>
      </c>
      <c r="M468" s="492">
        <v>0.63295999999999997</v>
      </c>
    </row>
    <row r="469" spans="1:13">
      <c r="A469" s="254">
        <v>459</v>
      </c>
      <c r="B469" s="495" t="s">
        <v>508</v>
      </c>
      <c r="C469" s="492">
        <v>995.35</v>
      </c>
      <c r="D469" s="493">
        <v>999.56666666666661</v>
      </c>
      <c r="E469" s="493">
        <v>985.78333333333319</v>
      </c>
      <c r="F469" s="493">
        <v>976.21666666666658</v>
      </c>
      <c r="G469" s="493">
        <v>962.43333333333317</v>
      </c>
      <c r="H469" s="493">
        <v>1009.1333333333332</v>
      </c>
      <c r="I469" s="493">
        <v>1022.9166666666665</v>
      </c>
      <c r="J469" s="493">
        <v>1032.4833333333331</v>
      </c>
      <c r="K469" s="492">
        <v>1013.35</v>
      </c>
      <c r="L469" s="492">
        <v>990</v>
      </c>
      <c r="M469" s="492">
        <v>1.49031</v>
      </c>
    </row>
    <row r="470" spans="1:13">
      <c r="A470" s="254">
        <v>460</v>
      </c>
      <c r="B470" s="495" t="s">
        <v>509</v>
      </c>
      <c r="C470" s="492">
        <v>1361.4</v>
      </c>
      <c r="D470" s="493">
        <v>1350.4666666666667</v>
      </c>
      <c r="E470" s="493">
        <v>1332.9333333333334</v>
      </c>
      <c r="F470" s="493">
        <v>1304.4666666666667</v>
      </c>
      <c r="G470" s="493">
        <v>1286.9333333333334</v>
      </c>
      <c r="H470" s="493">
        <v>1378.9333333333334</v>
      </c>
      <c r="I470" s="493">
        <v>1396.4666666666667</v>
      </c>
      <c r="J470" s="493">
        <v>1424.9333333333334</v>
      </c>
      <c r="K470" s="492">
        <v>1368</v>
      </c>
      <c r="L470" s="492">
        <v>1322</v>
      </c>
      <c r="M470" s="492">
        <v>0.21726999999999999</v>
      </c>
    </row>
    <row r="471" spans="1:13">
      <c r="A471" s="254">
        <v>461</v>
      </c>
      <c r="B471" s="495" t="s">
        <v>185</v>
      </c>
      <c r="C471" s="492">
        <v>1508.85</v>
      </c>
      <c r="D471" s="493">
        <v>1505.1499999999999</v>
      </c>
      <c r="E471" s="493">
        <v>1495.3999999999996</v>
      </c>
      <c r="F471" s="493">
        <v>1481.9499999999998</v>
      </c>
      <c r="G471" s="493">
        <v>1472.1999999999996</v>
      </c>
      <c r="H471" s="493">
        <v>1518.5999999999997</v>
      </c>
      <c r="I471" s="493">
        <v>1528.3500000000001</v>
      </c>
      <c r="J471" s="493">
        <v>1541.7999999999997</v>
      </c>
      <c r="K471" s="492">
        <v>1514.9</v>
      </c>
      <c r="L471" s="492">
        <v>1491.7</v>
      </c>
      <c r="M471" s="492">
        <v>10.37771</v>
      </c>
    </row>
    <row r="472" spans="1:13">
      <c r="A472" s="254">
        <v>462</v>
      </c>
      <c r="B472" s="495" t="s">
        <v>186</v>
      </c>
      <c r="C472" s="492">
        <v>2502.3000000000002</v>
      </c>
      <c r="D472" s="493">
        <v>2512.2000000000003</v>
      </c>
      <c r="E472" s="493">
        <v>2483.1000000000004</v>
      </c>
      <c r="F472" s="493">
        <v>2463.9</v>
      </c>
      <c r="G472" s="493">
        <v>2434.8000000000002</v>
      </c>
      <c r="H472" s="493">
        <v>2531.4000000000005</v>
      </c>
      <c r="I472" s="493">
        <v>2560.5</v>
      </c>
      <c r="J472" s="493">
        <v>2579.7000000000007</v>
      </c>
      <c r="K472" s="492">
        <v>2541.3000000000002</v>
      </c>
      <c r="L472" s="492">
        <v>2493</v>
      </c>
      <c r="M472" s="492">
        <v>1.5728599999999999</v>
      </c>
    </row>
    <row r="473" spans="1:13">
      <c r="A473" s="254">
        <v>463</v>
      </c>
      <c r="B473" s="495" t="s">
        <v>187</v>
      </c>
      <c r="C473" s="492">
        <v>392.45</v>
      </c>
      <c r="D473" s="493">
        <v>392.81666666666666</v>
      </c>
      <c r="E473" s="493">
        <v>389.63333333333333</v>
      </c>
      <c r="F473" s="493">
        <v>386.81666666666666</v>
      </c>
      <c r="G473" s="493">
        <v>383.63333333333333</v>
      </c>
      <c r="H473" s="493">
        <v>395.63333333333333</v>
      </c>
      <c r="I473" s="493">
        <v>398.81666666666661</v>
      </c>
      <c r="J473" s="493">
        <v>401.63333333333333</v>
      </c>
      <c r="K473" s="492">
        <v>396</v>
      </c>
      <c r="L473" s="492">
        <v>390</v>
      </c>
      <c r="M473" s="492">
        <v>6.5971799999999998</v>
      </c>
    </row>
    <row r="474" spans="1:13">
      <c r="A474" s="254">
        <v>464</v>
      </c>
      <c r="B474" s="495" t="s">
        <v>510</v>
      </c>
      <c r="C474" s="492">
        <v>771.95</v>
      </c>
      <c r="D474" s="493">
        <v>775.56666666666661</v>
      </c>
      <c r="E474" s="493">
        <v>759.13333333333321</v>
      </c>
      <c r="F474" s="493">
        <v>746.31666666666661</v>
      </c>
      <c r="G474" s="493">
        <v>729.88333333333321</v>
      </c>
      <c r="H474" s="493">
        <v>788.38333333333321</v>
      </c>
      <c r="I474" s="493">
        <v>804.81666666666661</v>
      </c>
      <c r="J474" s="493">
        <v>817.63333333333321</v>
      </c>
      <c r="K474" s="492">
        <v>792</v>
      </c>
      <c r="L474" s="492">
        <v>762.75</v>
      </c>
      <c r="M474" s="492">
        <v>5.93276</v>
      </c>
    </row>
    <row r="475" spans="1:13">
      <c r="A475" s="254">
        <v>465</v>
      </c>
      <c r="B475" s="495" t="s">
        <v>511</v>
      </c>
      <c r="C475" s="492">
        <v>14</v>
      </c>
      <c r="D475" s="493">
        <v>14.083333333333334</v>
      </c>
      <c r="E475" s="493">
        <v>13.766666666666667</v>
      </c>
      <c r="F475" s="493">
        <v>13.533333333333333</v>
      </c>
      <c r="G475" s="493">
        <v>13.216666666666667</v>
      </c>
      <c r="H475" s="493">
        <v>14.316666666666668</v>
      </c>
      <c r="I475" s="493">
        <v>14.633333333333335</v>
      </c>
      <c r="J475" s="493">
        <v>14.866666666666669</v>
      </c>
      <c r="K475" s="492">
        <v>14.4</v>
      </c>
      <c r="L475" s="492">
        <v>13.85</v>
      </c>
      <c r="M475" s="492">
        <v>73.344229999999996</v>
      </c>
    </row>
    <row r="476" spans="1:13">
      <c r="A476" s="254">
        <v>466</v>
      </c>
      <c r="B476" s="495" t="s">
        <v>512</v>
      </c>
      <c r="C476" s="492">
        <v>1205.0999999999999</v>
      </c>
      <c r="D476" s="493">
        <v>1202.3</v>
      </c>
      <c r="E476" s="493">
        <v>1138.5999999999999</v>
      </c>
      <c r="F476" s="493">
        <v>1072.0999999999999</v>
      </c>
      <c r="G476" s="493">
        <v>1008.3999999999999</v>
      </c>
      <c r="H476" s="493">
        <v>1268.8</v>
      </c>
      <c r="I476" s="493">
        <v>1332.5000000000002</v>
      </c>
      <c r="J476" s="493">
        <v>1399</v>
      </c>
      <c r="K476" s="492">
        <v>1266</v>
      </c>
      <c r="L476" s="492">
        <v>1135.8</v>
      </c>
      <c r="M476" s="492">
        <v>1.13758</v>
      </c>
    </row>
    <row r="477" spans="1:13">
      <c r="A477" s="254">
        <v>467</v>
      </c>
      <c r="B477" s="495" t="s">
        <v>513</v>
      </c>
      <c r="C477" s="492">
        <v>11.1</v>
      </c>
      <c r="D477" s="493">
        <v>11.116666666666665</v>
      </c>
      <c r="E477" s="493">
        <v>11.033333333333331</v>
      </c>
      <c r="F477" s="493">
        <v>10.966666666666667</v>
      </c>
      <c r="G477" s="493">
        <v>10.883333333333333</v>
      </c>
      <c r="H477" s="493">
        <v>11.18333333333333</v>
      </c>
      <c r="I477" s="493">
        <v>11.266666666666662</v>
      </c>
      <c r="J477" s="493">
        <v>11.333333333333329</v>
      </c>
      <c r="K477" s="492">
        <v>11.2</v>
      </c>
      <c r="L477" s="492">
        <v>11.05</v>
      </c>
      <c r="M477" s="492">
        <v>40.072090000000003</v>
      </c>
    </row>
    <row r="478" spans="1:13">
      <c r="A478" s="254">
        <v>468</v>
      </c>
      <c r="B478" s="495" t="s">
        <v>514</v>
      </c>
      <c r="C478" s="492">
        <v>390.45</v>
      </c>
      <c r="D478" s="493">
        <v>391.43333333333334</v>
      </c>
      <c r="E478" s="493">
        <v>387.01666666666665</v>
      </c>
      <c r="F478" s="493">
        <v>383.58333333333331</v>
      </c>
      <c r="G478" s="493">
        <v>379.16666666666663</v>
      </c>
      <c r="H478" s="493">
        <v>394.86666666666667</v>
      </c>
      <c r="I478" s="493">
        <v>399.2833333333333</v>
      </c>
      <c r="J478" s="493">
        <v>402.7166666666667</v>
      </c>
      <c r="K478" s="492">
        <v>395.85</v>
      </c>
      <c r="L478" s="492">
        <v>388</v>
      </c>
      <c r="M478" s="492">
        <v>1.3187</v>
      </c>
    </row>
    <row r="479" spans="1:13">
      <c r="A479" s="254">
        <v>469</v>
      </c>
      <c r="B479" s="495" t="s">
        <v>193</v>
      </c>
      <c r="C479" s="492">
        <v>608.04999999999995</v>
      </c>
      <c r="D479" s="493">
        <v>607.65</v>
      </c>
      <c r="E479" s="493">
        <v>601.59999999999991</v>
      </c>
      <c r="F479" s="493">
        <v>595.15</v>
      </c>
      <c r="G479" s="493">
        <v>589.09999999999991</v>
      </c>
      <c r="H479" s="493">
        <v>614.09999999999991</v>
      </c>
      <c r="I479" s="493">
        <v>620.14999999999986</v>
      </c>
      <c r="J479" s="493">
        <v>626.59999999999991</v>
      </c>
      <c r="K479" s="492">
        <v>613.70000000000005</v>
      </c>
      <c r="L479" s="492">
        <v>601.20000000000005</v>
      </c>
      <c r="M479" s="492">
        <v>49.83043</v>
      </c>
    </row>
    <row r="480" spans="1:13">
      <c r="A480" s="254">
        <v>470</v>
      </c>
      <c r="B480" s="495" t="s">
        <v>190</v>
      </c>
      <c r="C480" s="492">
        <v>208.3</v>
      </c>
      <c r="D480" s="493">
        <v>207.21666666666667</v>
      </c>
      <c r="E480" s="493">
        <v>204.93333333333334</v>
      </c>
      <c r="F480" s="493">
        <v>201.56666666666666</v>
      </c>
      <c r="G480" s="493">
        <v>199.28333333333333</v>
      </c>
      <c r="H480" s="493">
        <v>210.58333333333334</v>
      </c>
      <c r="I480" s="493">
        <v>212.8666666666667</v>
      </c>
      <c r="J480" s="493">
        <v>216.23333333333335</v>
      </c>
      <c r="K480" s="492">
        <v>209.5</v>
      </c>
      <c r="L480" s="492">
        <v>203.85</v>
      </c>
      <c r="M480" s="492">
        <v>9.0592500000000005</v>
      </c>
    </row>
    <row r="481" spans="1:13">
      <c r="A481" s="254">
        <v>471</v>
      </c>
      <c r="B481" s="495" t="s">
        <v>784</v>
      </c>
      <c r="C481" s="492">
        <v>28.1</v>
      </c>
      <c r="D481" s="493">
        <v>27.833333333333332</v>
      </c>
      <c r="E481" s="493">
        <v>27.266666666666666</v>
      </c>
      <c r="F481" s="493">
        <v>26.433333333333334</v>
      </c>
      <c r="G481" s="493">
        <v>25.866666666666667</v>
      </c>
      <c r="H481" s="493">
        <v>28.666666666666664</v>
      </c>
      <c r="I481" s="493">
        <v>29.233333333333334</v>
      </c>
      <c r="J481" s="493">
        <v>30.066666666666663</v>
      </c>
      <c r="K481" s="492">
        <v>28.4</v>
      </c>
      <c r="L481" s="492">
        <v>27</v>
      </c>
      <c r="M481" s="492">
        <v>79.947100000000006</v>
      </c>
    </row>
    <row r="482" spans="1:13">
      <c r="A482" s="254">
        <v>472</v>
      </c>
      <c r="B482" s="495" t="s">
        <v>191</v>
      </c>
      <c r="C482" s="492">
        <v>6360.8</v>
      </c>
      <c r="D482" s="493">
        <v>6348.5999999999995</v>
      </c>
      <c r="E482" s="493">
        <v>6292.1999999999989</v>
      </c>
      <c r="F482" s="493">
        <v>6223.5999999999995</v>
      </c>
      <c r="G482" s="493">
        <v>6167.1999999999989</v>
      </c>
      <c r="H482" s="493">
        <v>6417.1999999999989</v>
      </c>
      <c r="I482" s="493">
        <v>6473.5999999999985</v>
      </c>
      <c r="J482" s="493">
        <v>6542.1999999999989</v>
      </c>
      <c r="K482" s="492">
        <v>6405</v>
      </c>
      <c r="L482" s="492">
        <v>6280</v>
      </c>
      <c r="M482" s="492">
        <v>4.1443500000000002</v>
      </c>
    </row>
    <row r="483" spans="1:13">
      <c r="A483" s="254">
        <v>473</v>
      </c>
      <c r="B483" s="495" t="s">
        <v>192</v>
      </c>
      <c r="C483" s="492">
        <v>34.4</v>
      </c>
      <c r="D483" s="493">
        <v>34.216666666666669</v>
      </c>
      <c r="E483" s="493">
        <v>33.833333333333336</v>
      </c>
      <c r="F483" s="493">
        <v>33.266666666666666</v>
      </c>
      <c r="G483" s="493">
        <v>32.883333333333333</v>
      </c>
      <c r="H483" s="493">
        <v>34.783333333333339</v>
      </c>
      <c r="I483" s="493">
        <v>35.166666666666664</v>
      </c>
      <c r="J483" s="493">
        <v>35.733333333333341</v>
      </c>
      <c r="K483" s="492">
        <v>34.6</v>
      </c>
      <c r="L483" s="492">
        <v>33.65</v>
      </c>
      <c r="M483" s="492">
        <v>65.503339999999994</v>
      </c>
    </row>
    <row r="484" spans="1:13">
      <c r="A484" s="254">
        <v>474</v>
      </c>
      <c r="B484" s="495" t="s">
        <v>189</v>
      </c>
      <c r="C484" s="492">
        <v>1206.6500000000001</v>
      </c>
      <c r="D484" s="493">
        <v>1198.6333333333334</v>
      </c>
      <c r="E484" s="493">
        <v>1178.2666666666669</v>
      </c>
      <c r="F484" s="493">
        <v>1149.8833333333334</v>
      </c>
      <c r="G484" s="493">
        <v>1129.5166666666669</v>
      </c>
      <c r="H484" s="493">
        <v>1227.0166666666669</v>
      </c>
      <c r="I484" s="493">
        <v>1247.3833333333332</v>
      </c>
      <c r="J484" s="493">
        <v>1275.7666666666669</v>
      </c>
      <c r="K484" s="492">
        <v>1219</v>
      </c>
      <c r="L484" s="492">
        <v>1170.25</v>
      </c>
      <c r="M484" s="492">
        <v>11.70393</v>
      </c>
    </row>
    <row r="485" spans="1:13">
      <c r="A485" s="254">
        <v>475</v>
      </c>
      <c r="B485" s="495" t="s">
        <v>141</v>
      </c>
      <c r="C485" s="492">
        <v>536.15</v>
      </c>
      <c r="D485" s="493">
        <v>531.58333333333337</v>
      </c>
      <c r="E485" s="493">
        <v>525.56666666666672</v>
      </c>
      <c r="F485" s="493">
        <v>514.98333333333335</v>
      </c>
      <c r="G485" s="493">
        <v>508.9666666666667</v>
      </c>
      <c r="H485" s="493">
        <v>542.16666666666674</v>
      </c>
      <c r="I485" s="493">
        <v>548.18333333333339</v>
      </c>
      <c r="J485" s="493">
        <v>558.76666666666677</v>
      </c>
      <c r="K485" s="492">
        <v>537.6</v>
      </c>
      <c r="L485" s="492">
        <v>521</v>
      </c>
      <c r="M485" s="492">
        <v>18.446200000000001</v>
      </c>
    </row>
    <row r="486" spans="1:13">
      <c r="A486" s="254">
        <v>476</v>
      </c>
      <c r="B486" s="495" t="s">
        <v>277</v>
      </c>
      <c r="C486" s="492">
        <v>225.9</v>
      </c>
      <c r="D486" s="493">
        <v>226.95000000000002</v>
      </c>
      <c r="E486" s="493">
        <v>224.10000000000002</v>
      </c>
      <c r="F486" s="493">
        <v>222.3</v>
      </c>
      <c r="G486" s="493">
        <v>219.45000000000002</v>
      </c>
      <c r="H486" s="493">
        <v>228.75000000000003</v>
      </c>
      <c r="I486" s="493">
        <v>231.6</v>
      </c>
      <c r="J486" s="493">
        <v>233.40000000000003</v>
      </c>
      <c r="K486" s="492">
        <v>229.8</v>
      </c>
      <c r="L486" s="492">
        <v>225.15</v>
      </c>
      <c r="M486" s="492">
        <v>2.0193300000000001</v>
      </c>
    </row>
    <row r="487" spans="1:13">
      <c r="A487" s="254">
        <v>477</v>
      </c>
      <c r="B487" s="495" t="s">
        <v>515</v>
      </c>
      <c r="C487" s="492">
        <v>2645.7</v>
      </c>
      <c r="D487" s="493">
        <v>2650.0499999999997</v>
      </c>
      <c r="E487" s="493">
        <v>2626.5499999999993</v>
      </c>
      <c r="F487" s="493">
        <v>2607.3999999999996</v>
      </c>
      <c r="G487" s="493">
        <v>2583.8999999999992</v>
      </c>
      <c r="H487" s="493">
        <v>2669.1999999999994</v>
      </c>
      <c r="I487" s="493">
        <v>2692.7000000000003</v>
      </c>
      <c r="J487" s="493">
        <v>2711.8499999999995</v>
      </c>
      <c r="K487" s="492">
        <v>2673.55</v>
      </c>
      <c r="L487" s="492">
        <v>2630.9</v>
      </c>
      <c r="M487" s="492">
        <v>6.7790000000000003E-2</v>
      </c>
    </row>
    <row r="488" spans="1:13">
      <c r="A488" s="254">
        <v>478</v>
      </c>
      <c r="B488" s="495" t="s">
        <v>516</v>
      </c>
      <c r="C488" s="492">
        <v>347.55</v>
      </c>
      <c r="D488" s="493">
        <v>343.51666666666665</v>
      </c>
      <c r="E488" s="493">
        <v>334.0333333333333</v>
      </c>
      <c r="F488" s="493">
        <v>320.51666666666665</v>
      </c>
      <c r="G488" s="493">
        <v>311.0333333333333</v>
      </c>
      <c r="H488" s="493">
        <v>357.0333333333333</v>
      </c>
      <c r="I488" s="493">
        <v>366.51666666666665</v>
      </c>
      <c r="J488" s="493">
        <v>380.0333333333333</v>
      </c>
      <c r="K488" s="492">
        <v>353</v>
      </c>
      <c r="L488" s="492">
        <v>330</v>
      </c>
      <c r="M488" s="492">
        <v>3.7542599999999999</v>
      </c>
    </row>
    <row r="489" spans="1:13">
      <c r="A489" s="254">
        <v>479</v>
      </c>
      <c r="B489" s="495" t="s">
        <v>517</v>
      </c>
      <c r="C489" s="492">
        <v>220.55</v>
      </c>
      <c r="D489" s="493">
        <v>221.53333333333333</v>
      </c>
      <c r="E489" s="493">
        <v>218.06666666666666</v>
      </c>
      <c r="F489" s="493">
        <v>215.58333333333334</v>
      </c>
      <c r="G489" s="493">
        <v>212.11666666666667</v>
      </c>
      <c r="H489" s="493">
        <v>224.01666666666665</v>
      </c>
      <c r="I489" s="493">
        <v>227.48333333333329</v>
      </c>
      <c r="J489" s="493">
        <v>229.96666666666664</v>
      </c>
      <c r="K489" s="492">
        <v>225</v>
      </c>
      <c r="L489" s="492">
        <v>219.05</v>
      </c>
      <c r="M489" s="492">
        <v>0.54144000000000003</v>
      </c>
    </row>
    <row r="490" spans="1:13">
      <c r="A490" s="254">
        <v>480</v>
      </c>
      <c r="B490" s="495" t="s">
        <v>518</v>
      </c>
      <c r="C490" s="492">
        <v>3289.5</v>
      </c>
      <c r="D490" s="493">
        <v>3300.5</v>
      </c>
      <c r="E490" s="493">
        <v>3266</v>
      </c>
      <c r="F490" s="493">
        <v>3242.5</v>
      </c>
      <c r="G490" s="493">
        <v>3208</v>
      </c>
      <c r="H490" s="493">
        <v>3324</v>
      </c>
      <c r="I490" s="493">
        <v>3358.5</v>
      </c>
      <c r="J490" s="493">
        <v>3382</v>
      </c>
      <c r="K490" s="492">
        <v>3335</v>
      </c>
      <c r="L490" s="492">
        <v>3277</v>
      </c>
      <c r="M490" s="492">
        <v>7.4590000000000004E-2</v>
      </c>
    </row>
    <row r="491" spans="1:13">
      <c r="A491" s="254">
        <v>481</v>
      </c>
      <c r="B491" s="495" t="s">
        <v>519</v>
      </c>
      <c r="C491" s="492">
        <v>4304.3999999999996</v>
      </c>
      <c r="D491" s="493">
        <v>4340.0999999999995</v>
      </c>
      <c r="E491" s="493">
        <v>4154.2999999999993</v>
      </c>
      <c r="F491" s="493">
        <v>4004.2</v>
      </c>
      <c r="G491" s="493">
        <v>3818.3999999999996</v>
      </c>
      <c r="H491" s="493">
        <v>4490.1999999999989</v>
      </c>
      <c r="I491" s="493">
        <v>4676</v>
      </c>
      <c r="J491" s="493">
        <v>4826.0999999999985</v>
      </c>
      <c r="K491" s="492">
        <v>4525.8999999999996</v>
      </c>
      <c r="L491" s="492">
        <v>4190</v>
      </c>
      <c r="M491" s="492">
        <v>0.75144</v>
      </c>
    </row>
    <row r="492" spans="1:13">
      <c r="A492" s="254">
        <v>482</v>
      </c>
      <c r="B492" s="495" t="s">
        <v>520</v>
      </c>
      <c r="C492" s="492">
        <v>51.95</v>
      </c>
      <c r="D492" s="493">
        <v>52.133333333333333</v>
      </c>
      <c r="E492" s="493">
        <v>51.466666666666669</v>
      </c>
      <c r="F492" s="493">
        <v>50.983333333333334</v>
      </c>
      <c r="G492" s="493">
        <v>50.31666666666667</v>
      </c>
      <c r="H492" s="493">
        <v>52.616666666666667</v>
      </c>
      <c r="I492" s="493">
        <v>53.283333333333339</v>
      </c>
      <c r="J492" s="493">
        <v>53.766666666666666</v>
      </c>
      <c r="K492" s="492">
        <v>52.8</v>
      </c>
      <c r="L492" s="492">
        <v>51.65</v>
      </c>
      <c r="M492" s="492">
        <v>22.3675</v>
      </c>
    </row>
    <row r="493" spans="1:13">
      <c r="A493" s="254">
        <v>483</v>
      </c>
      <c r="B493" s="495" t="s">
        <v>521</v>
      </c>
      <c r="C493" s="492">
        <v>1184</v>
      </c>
      <c r="D493" s="493">
        <v>1194.6666666666667</v>
      </c>
      <c r="E493" s="493">
        <v>1164.3333333333335</v>
      </c>
      <c r="F493" s="493">
        <v>1144.6666666666667</v>
      </c>
      <c r="G493" s="493">
        <v>1114.3333333333335</v>
      </c>
      <c r="H493" s="493">
        <v>1214.3333333333335</v>
      </c>
      <c r="I493" s="493">
        <v>1244.666666666667</v>
      </c>
      <c r="J493" s="493">
        <v>1264.3333333333335</v>
      </c>
      <c r="K493" s="492">
        <v>1225</v>
      </c>
      <c r="L493" s="492">
        <v>1175</v>
      </c>
      <c r="M493" s="492">
        <v>0.25205</v>
      </c>
    </row>
    <row r="494" spans="1:13">
      <c r="A494" s="254">
        <v>484</v>
      </c>
      <c r="B494" s="495" t="s">
        <v>278</v>
      </c>
      <c r="C494" s="492">
        <v>392</v>
      </c>
      <c r="D494" s="493">
        <v>388.58333333333331</v>
      </c>
      <c r="E494" s="493">
        <v>381.16666666666663</v>
      </c>
      <c r="F494" s="493">
        <v>370.33333333333331</v>
      </c>
      <c r="G494" s="493">
        <v>362.91666666666663</v>
      </c>
      <c r="H494" s="493">
        <v>399.41666666666663</v>
      </c>
      <c r="I494" s="493">
        <v>406.83333333333326</v>
      </c>
      <c r="J494" s="493">
        <v>417.66666666666663</v>
      </c>
      <c r="K494" s="492">
        <v>396</v>
      </c>
      <c r="L494" s="492">
        <v>377.75</v>
      </c>
      <c r="M494" s="492">
        <v>3.5570499999999998</v>
      </c>
    </row>
    <row r="495" spans="1:13">
      <c r="A495" s="254">
        <v>485</v>
      </c>
      <c r="B495" s="495" t="s">
        <v>522</v>
      </c>
      <c r="C495" s="492">
        <v>942.7</v>
      </c>
      <c r="D495" s="493">
        <v>931.66666666666663</v>
      </c>
      <c r="E495" s="493">
        <v>916.0333333333333</v>
      </c>
      <c r="F495" s="493">
        <v>889.36666666666667</v>
      </c>
      <c r="G495" s="493">
        <v>873.73333333333335</v>
      </c>
      <c r="H495" s="493">
        <v>958.33333333333326</v>
      </c>
      <c r="I495" s="493">
        <v>973.9666666666667</v>
      </c>
      <c r="J495" s="493">
        <v>1000.6333333333332</v>
      </c>
      <c r="K495" s="492">
        <v>947.3</v>
      </c>
      <c r="L495" s="492">
        <v>905</v>
      </c>
      <c r="M495" s="492">
        <v>2.0250900000000001</v>
      </c>
    </row>
    <row r="496" spans="1:13">
      <c r="A496" s="254">
        <v>486</v>
      </c>
      <c r="B496" s="495" t="s">
        <v>523</v>
      </c>
      <c r="C496" s="492">
        <v>1552.05</v>
      </c>
      <c r="D496" s="493">
        <v>1552.1666666666667</v>
      </c>
      <c r="E496" s="493">
        <v>1524.8833333333334</v>
      </c>
      <c r="F496" s="493">
        <v>1497.7166666666667</v>
      </c>
      <c r="G496" s="493">
        <v>1470.4333333333334</v>
      </c>
      <c r="H496" s="493">
        <v>1579.3333333333335</v>
      </c>
      <c r="I496" s="493">
        <v>1606.6166666666668</v>
      </c>
      <c r="J496" s="493">
        <v>1633.7833333333335</v>
      </c>
      <c r="K496" s="492">
        <v>1579.45</v>
      </c>
      <c r="L496" s="492">
        <v>1525</v>
      </c>
      <c r="M496" s="492">
        <v>0.67823</v>
      </c>
    </row>
    <row r="497" spans="1:13">
      <c r="A497" s="254">
        <v>487</v>
      </c>
      <c r="B497" s="495" t="s">
        <v>524</v>
      </c>
      <c r="C497" s="492">
        <v>1720.2</v>
      </c>
      <c r="D497" s="493">
        <v>1737.5999999999997</v>
      </c>
      <c r="E497" s="493">
        <v>1681.1999999999994</v>
      </c>
      <c r="F497" s="493">
        <v>1642.1999999999996</v>
      </c>
      <c r="G497" s="493">
        <v>1585.7999999999993</v>
      </c>
      <c r="H497" s="493">
        <v>1776.5999999999995</v>
      </c>
      <c r="I497" s="493">
        <v>1832.9999999999995</v>
      </c>
      <c r="J497" s="493">
        <v>1871.9999999999995</v>
      </c>
      <c r="K497" s="492">
        <v>1794</v>
      </c>
      <c r="L497" s="492">
        <v>1698.6</v>
      </c>
      <c r="M497" s="492">
        <v>3.38144</v>
      </c>
    </row>
    <row r="498" spans="1:13">
      <c r="A498" s="254">
        <v>488</v>
      </c>
      <c r="B498" s="495" t="s">
        <v>118</v>
      </c>
      <c r="C498" s="492">
        <v>8.65</v>
      </c>
      <c r="D498" s="493">
        <v>8.7000000000000011</v>
      </c>
      <c r="E498" s="493">
        <v>8.5500000000000025</v>
      </c>
      <c r="F498" s="493">
        <v>8.4500000000000011</v>
      </c>
      <c r="G498" s="493">
        <v>8.3000000000000025</v>
      </c>
      <c r="H498" s="493">
        <v>8.8000000000000025</v>
      </c>
      <c r="I498" s="493">
        <v>8.9500000000000011</v>
      </c>
      <c r="J498" s="493">
        <v>9.0500000000000025</v>
      </c>
      <c r="K498" s="492">
        <v>8.85</v>
      </c>
      <c r="L498" s="492">
        <v>8.6</v>
      </c>
      <c r="M498" s="492">
        <v>1028.7714000000001</v>
      </c>
    </row>
    <row r="499" spans="1:13">
      <c r="A499" s="254">
        <v>489</v>
      </c>
      <c r="B499" s="495" t="s">
        <v>195</v>
      </c>
      <c r="C499" s="492">
        <v>962.15</v>
      </c>
      <c r="D499" s="493">
        <v>968.05000000000007</v>
      </c>
      <c r="E499" s="493">
        <v>949.10000000000014</v>
      </c>
      <c r="F499" s="493">
        <v>936.05000000000007</v>
      </c>
      <c r="G499" s="493">
        <v>917.10000000000014</v>
      </c>
      <c r="H499" s="493">
        <v>981.10000000000014</v>
      </c>
      <c r="I499" s="493">
        <v>1000.0500000000002</v>
      </c>
      <c r="J499" s="493">
        <v>1013.1000000000001</v>
      </c>
      <c r="K499" s="492">
        <v>987</v>
      </c>
      <c r="L499" s="492">
        <v>955</v>
      </c>
      <c r="M499" s="492">
        <v>9.6822700000000008</v>
      </c>
    </row>
    <row r="500" spans="1:13">
      <c r="A500" s="254">
        <v>490</v>
      </c>
      <c r="B500" s="495" t="s">
        <v>525</v>
      </c>
      <c r="C500" s="492">
        <v>6601.75</v>
      </c>
      <c r="D500" s="493">
        <v>6598.5333333333328</v>
      </c>
      <c r="E500" s="493">
        <v>6509.2166666666653</v>
      </c>
      <c r="F500" s="493">
        <v>6416.6833333333325</v>
      </c>
      <c r="G500" s="493">
        <v>6327.366666666665</v>
      </c>
      <c r="H500" s="493">
        <v>6691.0666666666657</v>
      </c>
      <c r="I500" s="493">
        <v>6780.3833333333332</v>
      </c>
      <c r="J500" s="493">
        <v>6872.9166666666661</v>
      </c>
      <c r="K500" s="492">
        <v>6687.85</v>
      </c>
      <c r="L500" s="492">
        <v>6506</v>
      </c>
      <c r="M500" s="492">
        <v>3.8159999999999999E-2</v>
      </c>
    </row>
    <row r="501" spans="1:13">
      <c r="A501" s="254">
        <v>491</v>
      </c>
      <c r="B501" s="495" t="s">
        <v>526</v>
      </c>
      <c r="C501" s="492">
        <v>147.94999999999999</v>
      </c>
      <c r="D501" s="493">
        <v>151.13333333333333</v>
      </c>
      <c r="E501" s="493">
        <v>144.41666666666666</v>
      </c>
      <c r="F501" s="493">
        <v>140.88333333333333</v>
      </c>
      <c r="G501" s="493">
        <v>134.16666666666666</v>
      </c>
      <c r="H501" s="493">
        <v>154.66666666666666</v>
      </c>
      <c r="I501" s="493">
        <v>161.38333333333335</v>
      </c>
      <c r="J501" s="493">
        <v>164.91666666666666</v>
      </c>
      <c r="K501" s="492">
        <v>157.85</v>
      </c>
      <c r="L501" s="492">
        <v>147.6</v>
      </c>
      <c r="M501" s="492">
        <v>27.01595</v>
      </c>
    </row>
    <row r="502" spans="1:13">
      <c r="A502" s="254">
        <v>492</v>
      </c>
      <c r="B502" s="495" t="s">
        <v>527</v>
      </c>
      <c r="C502" s="492">
        <v>82.35</v>
      </c>
      <c r="D502" s="493">
        <v>82.61666666666666</v>
      </c>
      <c r="E502" s="493">
        <v>80.73333333333332</v>
      </c>
      <c r="F502" s="493">
        <v>79.11666666666666</v>
      </c>
      <c r="G502" s="493">
        <v>77.23333333333332</v>
      </c>
      <c r="H502" s="493">
        <v>84.23333333333332</v>
      </c>
      <c r="I502" s="493">
        <v>86.116666666666674</v>
      </c>
      <c r="J502" s="493">
        <v>87.73333333333332</v>
      </c>
      <c r="K502" s="492">
        <v>84.5</v>
      </c>
      <c r="L502" s="492">
        <v>81</v>
      </c>
      <c r="M502" s="492">
        <v>21.505220000000001</v>
      </c>
    </row>
    <row r="503" spans="1:13">
      <c r="A503" s="254">
        <v>493</v>
      </c>
      <c r="B503" s="495" t="s">
        <v>771</v>
      </c>
      <c r="C503" s="492">
        <v>439.6</v>
      </c>
      <c r="D503" s="493">
        <v>438.23333333333335</v>
      </c>
      <c r="E503" s="493">
        <v>431.4666666666667</v>
      </c>
      <c r="F503" s="493">
        <v>423.33333333333337</v>
      </c>
      <c r="G503" s="493">
        <v>416.56666666666672</v>
      </c>
      <c r="H503" s="493">
        <v>446.36666666666667</v>
      </c>
      <c r="I503" s="493">
        <v>453.13333333333333</v>
      </c>
      <c r="J503" s="493">
        <v>461.26666666666665</v>
      </c>
      <c r="K503" s="492">
        <v>445</v>
      </c>
      <c r="L503" s="492">
        <v>430.1</v>
      </c>
      <c r="M503" s="492">
        <v>4.4049399999999999</v>
      </c>
    </row>
    <row r="504" spans="1:13">
      <c r="A504" s="254">
        <v>494</v>
      </c>
      <c r="B504" s="495" t="s">
        <v>528</v>
      </c>
      <c r="C504" s="492">
        <v>2145.75</v>
      </c>
      <c r="D504" s="493">
        <v>2159.25</v>
      </c>
      <c r="E504" s="493">
        <v>2128.5</v>
      </c>
      <c r="F504" s="493">
        <v>2111.25</v>
      </c>
      <c r="G504" s="493">
        <v>2080.5</v>
      </c>
      <c r="H504" s="493">
        <v>2176.5</v>
      </c>
      <c r="I504" s="493">
        <v>2207.25</v>
      </c>
      <c r="J504" s="493">
        <v>2224.5</v>
      </c>
      <c r="K504" s="492">
        <v>2190</v>
      </c>
      <c r="L504" s="492">
        <v>2142</v>
      </c>
      <c r="M504" s="492">
        <v>0.46503</v>
      </c>
    </row>
    <row r="505" spans="1:13">
      <c r="A505" s="254">
        <v>495</v>
      </c>
      <c r="B505" s="495" t="s">
        <v>196</v>
      </c>
      <c r="C505" s="492">
        <v>489.3</v>
      </c>
      <c r="D505" s="493">
        <v>487.91666666666669</v>
      </c>
      <c r="E505" s="493">
        <v>482.63333333333338</v>
      </c>
      <c r="F505" s="493">
        <v>475.9666666666667</v>
      </c>
      <c r="G505" s="493">
        <v>470.68333333333339</v>
      </c>
      <c r="H505" s="493">
        <v>494.58333333333337</v>
      </c>
      <c r="I505" s="493">
        <v>499.86666666666667</v>
      </c>
      <c r="J505" s="493">
        <v>506.53333333333336</v>
      </c>
      <c r="K505" s="492">
        <v>493.2</v>
      </c>
      <c r="L505" s="492">
        <v>481.25</v>
      </c>
      <c r="M505" s="492">
        <v>96.155339999999995</v>
      </c>
    </row>
    <row r="506" spans="1:13">
      <c r="A506" s="254">
        <v>496</v>
      </c>
      <c r="B506" s="495" t="s">
        <v>529</v>
      </c>
      <c r="C506" s="492">
        <v>510.75</v>
      </c>
      <c r="D506" s="493">
        <v>514.6</v>
      </c>
      <c r="E506" s="493">
        <v>503.20000000000005</v>
      </c>
      <c r="F506" s="493">
        <v>495.65000000000003</v>
      </c>
      <c r="G506" s="493">
        <v>484.25000000000006</v>
      </c>
      <c r="H506" s="493">
        <v>522.15000000000009</v>
      </c>
      <c r="I506" s="493">
        <v>533.54999999999995</v>
      </c>
      <c r="J506" s="493">
        <v>541.1</v>
      </c>
      <c r="K506" s="492">
        <v>526</v>
      </c>
      <c r="L506" s="492">
        <v>507.05</v>
      </c>
      <c r="M506" s="492">
        <v>10.11755</v>
      </c>
    </row>
    <row r="507" spans="1:13">
      <c r="A507" s="254">
        <v>497</v>
      </c>
      <c r="B507" s="495" t="s">
        <v>197</v>
      </c>
      <c r="C507" s="492">
        <v>14.8</v>
      </c>
      <c r="D507" s="493">
        <v>14.866666666666667</v>
      </c>
      <c r="E507" s="493">
        <v>14.683333333333334</v>
      </c>
      <c r="F507" s="493">
        <v>14.566666666666666</v>
      </c>
      <c r="G507" s="493">
        <v>14.383333333333333</v>
      </c>
      <c r="H507" s="493">
        <v>14.983333333333334</v>
      </c>
      <c r="I507" s="493">
        <v>15.166666666666668</v>
      </c>
      <c r="J507" s="493">
        <v>15.283333333333335</v>
      </c>
      <c r="K507" s="492">
        <v>15.05</v>
      </c>
      <c r="L507" s="492">
        <v>14.75</v>
      </c>
      <c r="M507" s="492">
        <v>813.87698</v>
      </c>
    </row>
    <row r="508" spans="1:13">
      <c r="A508" s="254">
        <v>498</v>
      </c>
      <c r="B508" s="495" t="s">
        <v>198</v>
      </c>
      <c r="C508" s="492">
        <v>189.1</v>
      </c>
      <c r="D508" s="493">
        <v>188.93333333333331</v>
      </c>
      <c r="E508" s="493">
        <v>187.26666666666662</v>
      </c>
      <c r="F508" s="493">
        <v>185.43333333333331</v>
      </c>
      <c r="G508" s="493">
        <v>183.76666666666662</v>
      </c>
      <c r="H508" s="493">
        <v>190.76666666666662</v>
      </c>
      <c r="I508" s="493">
        <v>192.43333333333331</v>
      </c>
      <c r="J508" s="493">
        <v>194.26666666666662</v>
      </c>
      <c r="K508" s="492">
        <v>190.6</v>
      </c>
      <c r="L508" s="492">
        <v>187.1</v>
      </c>
      <c r="M508" s="492">
        <v>84.294390000000007</v>
      </c>
    </row>
    <row r="509" spans="1:13">
      <c r="A509" s="254">
        <v>499</v>
      </c>
      <c r="B509" s="495" t="s">
        <v>530</v>
      </c>
      <c r="C509" s="492">
        <v>269.55</v>
      </c>
      <c r="D509" s="493">
        <v>271.11666666666662</v>
      </c>
      <c r="E509" s="493">
        <v>267.23333333333323</v>
      </c>
      <c r="F509" s="493">
        <v>264.91666666666663</v>
      </c>
      <c r="G509" s="493">
        <v>261.03333333333325</v>
      </c>
      <c r="H509" s="493">
        <v>273.43333333333322</v>
      </c>
      <c r="I509" s="493">
        <v>277.31666666666655</v>
      </c>
      <c r="J509" s="493">
        <v>279.63333333333321</v>
      </c>
      <c r="K509" s="492">
        <v>275</v>
      </c>
      <c r="L509" s="492">
        <v>268.8</v>
      </c>
      <c r="M509" s="492">
        <v>2.5255800000000002</v>
      </c>
    </row>
    <row r="510" spans="1:13">
      <c r="A510" s="254">
        <v>500</v>
      </c>
      <c r="B510" s="495" t="s">
        <v>531</v>
      </c>
      <c r="C510" s="492">
        <v>2123.9</v>
      </c>
      <c r="D510" s="493">
        <v>2118.1333333333337</v>
      </c>
      <c r="E510" s="493">
        <v>2080.5666666666675</v>
      </c>
      <c r="F510" s="493">
        <v>2037.233333333334</v>
      </c>
      <c r="G510" s="493">
        <v>1999.6666666666679</v>
      </c>
      <c r="H510" s="493">
        <v>2161.4666666666672</v>
      </c>
      <c r="I510" s="493">
        <v>2199.0333333333338</v>
      </c>
      <c r="J510" s="493">
        <v>2242.3666666666668</v>
      </c>
      <c r="K510" s="492">
        <v>2155.6999999999998</v>
      </c>
      <c r="L510" s="492">
        <v>2074.8000000000002</v>
      </c>
      <c r="M510" s="492">
        <v>0.94220999999999999</v>
      </c>
    </row>
    <row r="511" spans="1:13">
      <c r="A511" s="254">
        <v>501</v>
      </c>
      <c r="B511" s="495" t="s">
        <v>741</v>
      </c>
      <c r="C511" s="492">
        <v>1177.8</v>
      </c>
      <c r="D511" s="493">
        <v>1184.2666666666667</v>
      </c>
      <c r="E511" s="493">
        <v>1161.5333333333333</v>
      </c>
      <c r="F511" s="493">
        <v>1145.2666666666667</v>
      </c>
      <c r="G511" s="493">
        <v>1122.5333333333333</v>
      </c>
      <c r="H511" s="493">
        <v>1200.5333333333333</v>
      </c>
      <c r="I511" s="493">
        <v>1223.2666666666664</v>
      </c>
      <c r="J511" s="493">
        <v>1239.5333333333333</v>
      </c>
      <c r="K511" s="492">
        <v>1207</v>
      </c>
      <c r="L511" s="492">
        <v>1168</v>
      </c>
      <c r="M511" s="492">
        <v>0.26773999999999998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2"/>
      <c r="B5" s="592"/>
      <c r="C5" s="593"/>
      <c r="D5" s="59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94" t="s">
        <v>533</v>
      </c>
      <c r="C7" s="594"/>
      <c r="D7" s="248">
        <f>Main!B10</f>
        <v>44315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44314</v>
      </c>
      <c r="B10" s="253">
        <v>539042</v>
      </c>
      <c r="C10" s="254" t="s">
        <v>1092</v>
      </c>
      <c r="D10" s="254" t="s">
        <v>1093</v>
      </c>
      <c r="E10" s="254" t="s">
        <v>543</v>
      </c>
      <c r="F10" s="356">
        <v>65000</v>
      </c>
      <c r="G10" s="253">
        <v>70.5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44314</v>
      </c>
      <c r="B11" s="253">
        <v>539042</v>
      </c>
      <c r="C11" s="254" t="s">
        <v>1092</v>
      </c>
      <c r="D11" s="254" t="s">
        <v>1094</v>
      </c>
      <c r="E11" s="254" t="s">
        <v>542</v>
      </c>
      <c r="F11" s="356">
        <v>65000</v>
      </c>
      <c r="G11" s="253">
        <v>70.5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44314</v>
      </c>
      <c r="B12" s="253">
        <v>524824</v>
      </c>
      <c r="C12" s="254" t="s">
        <v>1068</v>
      </c>
      <c r="D12" s="254" t="s">
        <v>1095</v>
      </c>
      <c r="E12" s="254" t="s">
        <v>542</v>
      </c>
      <c r="F12" s="356">
        <v>77432</v>
      </c>
      <c r="G12" s="253">
        <v>120.4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44314</v>
      </c>
      <c r="B13" s="253">
        <v>524824</v>
      </c>
      <c r="C13" s="254" t="s">
        <v>1068</v>
      </c>
      <c r="D13" s="254" t="s">
        <v>1095</v>
      </c>
      <c r="E13" s="254" t="s">
        <v>543</v>
      </c>
      <c r="F13" s="356">
        <v>16207</v>
      </c>
      <c r="G13" s="253">
        <v>123.94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44314</v>
      </c>
      <c r="B14" s="253">
        <v>536965</v>
      </c>
      <c r="C14" s="254" t="s">
        <v>1096</v>
      </c>
      <c r="D14" s="254" t="s">
        <v>1097</v>
      </c>
      <c r="E14" s="254" t="s">
        <v>543</v>
      </c>
      <c r="F14" s="356">
        <v>51586</v>
      </c>
      <c r="G14" s="253">
        <v>2.25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44314</v>
      </c>
      <c r="B15" s="253">
        <v>536965</v>
      </c>
      <c r="C15" s="254" t="s">
        <v>1096</v>
      </c>
      <c r="D15" s="254" t="s">
        <v>1098</v>
      </c>
      <c r="E15" s="254" t="s">
        <v>542</v>
      </c>
      <c r="F15" s="356">
        <v>45404</v>
      </c>
      <c r="G15" s="253">
        <v>2.2599999999999998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44314</v>
      </c>
      <c r="B16" s="253">
        <v>500135</v>
      </c>
      <c r="C16" s="254" t="s">
        <v>834</v>
      </c>
      <c r="D16" s="254" t="s">
        <v>1099</v>
      </c>
      <c r="E16" s="254" t="s">
        <v>543</v>
      </c>
      <c r="F16" s="356">
        <v>3100000</v>
      </c>
      <c r="G16" s="253">
        <v>221.5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44314</v>
      </c>
      <c r="B17" s="253">
        <v>532467</v>
      </c>
      <c r="C17" s="254" t="s">
        <v>1100</v>
      </c>
      <c r="D17" s="254" t="s">
        <v>1101</v>
      </c>
      <c r="E17" s="254" t="s">
        <v>543</v>
      </c>
      <c r="F17" s="356">
        <v>75000</v>
      </c>
      <c r="G17" s="253">
        <v>5.22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44314</v>
      </c>
      <c r="B18" s="253">
        <v>531337</v>
      </c>
      <c r="C18" s="254" t="s">
        <v>1072</v>
      </c>
      <c r="D18" s="254" t="s">
        <v>1102</v>
      </c>
      <c r="E18" s="254" t="s">
        <v>542</v>
      </c>
      <c r="F18" s="356">
        <v>500000</v>
      </c>
      <c r="G18" s="253">
        <v>8.65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44314</v>
      </c>
      <c r="B19" s="253">
        <v>507759</v>
      </c>
      <c r="C19" s="254" t="s">
        <v>1103</v>
      </c>
      <c r="D19" s="254" t="s">
        <v>1104</v>
      </c>
      <c r="E19" s="254" t="s">
        <v>542</v>
      </c>
      <c r="F19" s="356">
        <v>40000</v>
      </c>
      <c r="G19" s="253">
        <v>19.5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44314</v>
      </c>
      <c r="B20" s="253">
        <v>507759</v>
      </c>
      <c r="C20" s="254" t="s">
        <v>1103</v>
      </c>
      <c r="D20" s="254" t="s">
        <v>1105</v>
      </c>
      <c r="E20" s="254" t="s">
        <v>543</v>
      </c>
      <c r="F20" s="356">
        <v>40000</v>
      </c>
      <c r="G20" s="253">
        <v>19.5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44314</v>
      </c>
      <c r="B21" s="253">
        <v>532408</v>
      </c>
      <c r="C21" s="254" t="s">
        <v>1106</v>
      </c>
      <c r="D21" s="254" t="s">
        <v>1107</v>
      </c>
      <c r="E21" s="254" t="s">
        <v>542</v>
      </c>
      <c r="F21" s="356">
        <v>373959</v>
      </c>
      <c r="G21" s="253">
        <v>14.4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44314</v>
      </c>
      <c r="B22" s="253">
        <v>532408</v>
      </c>
      <c r="C22" s="254" t="s">
        <v>1106</v>
      </c>
      <c r="D22" s="254" t="s">
        <v>1107</v>
      </c>
      <c r="E22" s="254" t="s">
        <v>543</v>
      </c>
      <c r="F22" s="356">
        <v>126338</v>
      </c>
      <c r="G22" s="253">
        <v>14.3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44314</v>
      </c>
      <c r="B23" s="253">
        <v>539291</v>
      </c>
      <c r="C23" s="254" t="s">
        <v>1108</v>
      </c>
      <c r="D23" s="254" t="s">
        <v>1109</v>
      </c>
      <c r="E23" s="254" t="s">
        <v>542</v>
      </c>
      <c r="F23" s="356">
        <v>19533</v>
      </c>
      <c r="G23" s="253">
        <v>69.73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44314</v>
      </c>
      <c r="B24" s="253">
        <v>539291</v>
      </c>
      <c r="C24" s="254" t="s">
        <v>1108</v>
      </c>
      <c r="D24" s="254" t="s">
        <v>1109</v>
      </c>
      <c r="E24" s="254" t="s">
        <v>543</v>
      </c>
      <c r="F24" s="356">
        <v>18173</v>
      </c>
      <c r="G24" s="253">
        <v>69.52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44314</v>
      </c>
      <c r="B25" s="253">
        <v>540259</v>
      </c>
      <c r="C25" s="254" t="s">
        <v>1056</v>
      </c>
      <c r="D25" s="254" t="s">
        <v>1110</v>
      </c>
      <c r="E25" s="254" t="s">
        <v>542</v>
      </c>
      <c r="F25" s="356">
        <v>224751</v>
      </c>
      <c r="G25" s="253">
        <v>14.84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44314</v>
      </c>
      <c r="B26" s="253">
        <v>540259</v>
      </c>
      <c r="C26" s="254" t="s">
        <v>1056</v>
      </c>
      <c r="D26" s="254" t="s">
        <v>1110</v>
      </c>
      <c r="E26" s="254" t="s">
        <v>543</v>
      </c>
      <c r="F26" s="356">
        <v>224751</v>
      </c>
      <c r="G26" s="253">
        <v>14.95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44314</v>
      </c>
      <c r="B27" s="253">
        <v>540259</v>
      </c>
      <c r="C27" s="254" t="s">
        <v>1056</v>
      </c>
      <c r="D27" s="254" t="s">
        <v>1038</v>
      </c>
      <c r="E27" s="254" t="s">
        <v>542</v>
      </c>
      <c r="F27" s="356">
        <v>74386</v>
      </c>
      <c r="G27" s="253">
        <v>14.73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44314</v>
      </c>
      <c r="B28" s="253">
        <v>540259</v>
      </c>
      <c r="C28" s="254" t="s">
        <v>1056</v>
      </c>
      <c r="D28" s="254" t="s">
        <v>1038</v>
      </c>
      <c r="E28" s="254" t="s">
        <v>543</v>
      </c>
      <c r="F28" s="356">
        <v>508357</v>
      </c>
      <c r="G28" s="253">
        <v>14.92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44314</v>
      </c>
      <c r="B29" s="253">
        <v>524642</v>
      </c>
      <c r="C29" s="254" t="s">
        <v>1111</v>
      </c>
      <c r="D29" s="254" t="s">
        <v>1112</v>
      </c>
      <c r="E29" s="254" t="s">
        <v>543</v>
      </c>
      <c r="F29" s="356">
        <v>226593</v>
      </c>
      <c r="G29" s="253">
        <v>0.84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44314</v>
      </c>
      <c r="B30" s="253">
        <v>524642</v>
      </c>
      <c r="C30" s="254" t="s">
        <v>1111</v>
      </c>
      <c r="D30" s="254" t="s">
        <v>1113</v>
      </c>
      <c r="E30" s="254" t="s">
        <v>542</v>
      </c>
      <c r="F30" s="356">
        <v>227693</v>
      </c>
      <c r="G30" s="253">
        <v>0.84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44314</v>
      </c>
      <c r="B31" s="253">
        <v>542337</v>
      </c>
      <c r="C31" s="254" t="s">
        <v>1114</v>
      </c>
      <c r="D31" s="254" t="s">
        <v>1115</v>
      </c>
      <c r="E31" s="254" t="s">
        <v>542</v>
      </c>
      <c r="F31" s="356">
        <v>6042</v>
      </c>
      <c r="G31" s="253">
        <v>71.89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44314</v>
      </c>
      <c r="B32" s="253">
        <v>542337</v>
      </c>
      <c r="C32" s="254" t="s">
        <v>1114</v>
      </c>
      <c r="D32" s="254" t="s">
        <v>1115</v>
      </c>
      <c r="E32" s="254" t="s">
        <v>543</v>
      </c>
      <c r="F32" s="356">
        <v>909042</v>
      </c>
      <c r="G32" s="253">
        <v>70.59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44314</v>
      </c>
      <c r="B33" s="253">
        <v>542337</v>
      </c>
      <c r="C33" s="254" t="s">
        <v>1114</v>
      </c>
      <c r="D33" s="254" t="s">
        <v>1116</v>
      </c>
      <c r="E33" s="254" t="s">
        <v>542</v>
      </c>
      <c r="F33" s="356">
        <v>903000</v>
      </c>
      <c r="G33" s="253">
        <v>70.59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44314</v>
      </c>
      <c r="B34" s="253">
        <v>539026</v>
      </c>
      <c r="C34" s="254" t="s">
        <v>1117</v>
      </c>
      <c r="D34" s="254" t="s">
        <v>1118</v>
      </c>
      <c r="E34" s="254" t="s">
        <v>542</v>
      </c>
      <c r="F34" s="356">
        <v>116000</v>
      </c>
      <c r="G34" s="253">
        <v>10.83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44314</v>
      </c>
      <c r="B35" s="253">
        <v>539026</v>
      </c>
      <c r="C35" s="254" t="s">
        <v>1117</v>
      </c>
      <c r="D35" s="254" t="s">
        <v>1118</v>
      </c>
      <c r="E35" s="254" t="s">
        <v>543</v>
      </c>
      <c r="F35" s="356">
        <v>4000</v>
      </c>
      <c r="G35" s="253">
        <v>10.7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44314</v>
      </c>
      <c r="B36" s="253">
        <v>539026</v>
      </c>
      <c r="C36" s="254" t="s">
        <v>1117</v>
      </c>
      <c r="D36" s="254" t="s">
        <v>1119</v>
      </c>
      <c r="E36" s="254" t="s">
        <v>543</v>
      </c>
      <c r="F36" s="356">
        <v>112000</v>
      </c>
      <c r="G36" s="253">
        <v>10.78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44314</v>
      </c>
      <c r="B37" s="253">
        <v>539026</v>
      </c>
      <c r="C37" s="254" t="s">
        <v>1117</v>
      </c>
      <c r="D37" s="254" t="s">
        <v>1120</v>
      </c>
      <c r="E37" s="254" t="s">
        <v>542</v>
      </c>
      <c r="F37" s="356">
        <v>40000</v>
      </c>
      <c r="G37" s="253">
        <v>10.81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44314</v>
      </c>
      <c r="B38" s="253">
        <v>539026</v>
      </c>
      <c r="C38" s="254" t="s">
        <v>1117</v>
      </c>
      <c r="D38" s="254" t="s">
        <v>1120</v>
      </c>
      <c r="E38" s="254" t="s">
        <v>543</v>
      </c>
      <c r="F38" s="356">
        <v>12000</v>
      </c>
      <c r="G38" s="253">
        <v>10.8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44314</v>
      </c>
      <c r="B39" s="253">
        <v>539026</v>
      </c>
      <c r="C39" s="254" t="s">
        <v>1117</v>
      </c>
      <c r="D39" s="254" t="s">
        <v>1121</v>
      </c>
      <c r="E39" s="254" t="s">
        <v>542</v>
      </c>
      <c r="F39" s="356">
        <v>56000</v>
      </c>
      <c r="G39" s="253">
        <v>10.8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44314</v>
      </c>
      <c r="B40" s="253">
        <v>539026</v>
      </c>
      <c r="C40" s="254" t="s">
        <v>1117</v>
      </c>
      <c r="D40" s="254" t="s">
        <v>1121</v>
      </c>
      <c r="E40" s="254" t="s">
        <v>543</v>
      </c>
      <c r="F40" s="356">
        <v>4000</v>
      </c>
      <c r="G40" s="253">
        <v>10.85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44314</v>
      </c>
      <c r="B41" s="253">
        <v>539026</v>
      </c>
      <c r="C41" s="254" t="s">
        <v>1117</v>
      </c>
      <c r="D41" s="254" t="s">
        <v>1122</v>
      </c>
      <c r="E41" s="254" t="s">
        <v>543</v>
      </c>
      <c r="F41" s="356">
        <v>28000</v>
      </c>
      <c r="G41" s="253">
        <v>10.8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44314</v>
      </c>
      <c r="B42" s="253">
        <v>539026</v>
      </c>
      <c r="C42" s="254" t="s">
        <v>1117</v>
      </c>
      <c r="D42" s="254" t="s">
        <v>1123</v>
      </c>
      <c r="E42" s="254" t="s">
        <v>543</v>
      </c>
      <c r="F42" s="356">
        <v>52000</v>
      </c>
      <c r="G42" s="253">
        <v>10.9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44314</v>
      </c>
      <c r="B43" s="253">
        <v>539041</v>
      </c>
      <c r="C43" s="254" t="s">
        <v>1124</v>
      </c>
      <c r="D43" s="254" t="s">
        <v>1125</v>
      </c>
      <c r="E43" s="254" t="s">
        <v>542</v>
      </c>
      <c r="F43" s="356">
        <v>127500</v>
      </c>
      <c r="G43" s="253">
        <v>6.32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44314</v>
      </c>
      <c r="B44" s="253">
        <v>539041</v>
      </c>
      <c r="C44" s="254" t="s">
        <v>1124</v>
      </c>
      <c r="D44" s="254" t="s">
        <v>1126</v>
      </c>
      <c r="E44" s="254" t="s">
        <v>543</v>
      </c>
      <c r="F44" s="356">
        <v>125000</v>
      </c>
      <c r="G44" s="253">
        <v>6.32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44314</v>
      </c>
      <c r="B45" s="253">
        <v>539402</v>
      </c>
      <c r="C45" s="254" t="s">
        <v>1127</v>
      </c>
      <c r="D45" s="254" t="s">
        <v>1128</v>
      </c>
      <c r="E45" s="254" t="s">
        <v>542</v>
      </c>
      <c r="F45" s="356">
        <v>44800</v>
      </c>
      <c r="G45" s="253">
        <v>25.35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44314</v>
      </c>
      <c r="B46" s="253">
        <v>539402</v>
      </c>
      <c r="C46" s="254" t="s">
        <v>1127</v>
      </c>
      <c r="D46" s="254" t="s">
        <v>1094</v>
      </c>
      <c r="E46" s="254" t="s">
        <v>543</v>
      </c>
      <c r="F46" s="356">
        <v>44800</v>
      </c>
      <c r="G46" s="253">
        <v>25.35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44314</v>
      </c>
      <c r="B47" s="253">
        <v>539222</v>
      </c>
      <c r="C47" s="254" t="s">
        <v>1129</v>
      </c>
      <c r="D47" s="254" t="s">
        <v>1130</v>
      </c>
      <c r="E47" s="254" t="s">
        <v>543</v>
      </c>
      <c r="F47" s="356">
        <v>30000</v>
      </c>
      <c r="G47" s="253">
        <v>9.07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44314</v>
      </c>
      <c r="B48" s="253" t="s">
        <v>1068</v>
      </c>
      <c r="C48" s="254" t="s">
        <v>1069</v>
      </c>
      <c r="D48" s="254" t="s">
        <v>1131</v>
      </c>
      <c r="E48" s="254" t="s">
        <v>542</v>
      </c>
      <c r="F48" s="356">
        <v>76223</v>
      </c>
      <c r="G48" s="253">
        <v>121.92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44314</v>
      </c>
      <c r="B49" s="253" t="s">
        <v>1068</v>
      </c>
      <c r="C49" s="254" t="s">
        <v>1069</v>
      </c>
      <c r="D49" s="254" t="s">
        <v>1076</v>
      </c>
      <c r="E49" s="254" t="s">
        <v>542</v>
      </c>
      <c r="F49" s="356">
        <v>97045</v>
      </c>
      <c r="G49" s="253">
        <v>127.57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44314</v>
      </c>
      <c r="B50" s="253" t="s">
        <v>1068</v>
      </c>
      <c r="C50" s="254" t="s">
        <v>1069</v>
      </c>
      <c r="D50" s="254" t="s">
        <v>1073</v>
      </c>
      <c r="E50" s="254" t="s">
        <v>542</v>
      </c>
      <c r="F50" s="356">
        <v>245032</v>
      </c>
      <c r="G50" s="253">
        <v>129.96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44314</v>
      </c>
      <c r="B51" s="253" t="s">
        <v>1068</v>
      </c>
      <c r="C51" s="254" t="s">
        <v>1069</v>
      </c>
      <c r="D51" s="254" t="s">
        <v>1132</v>
      </c>
      <c r="E51" s="254" t="s">
        <v>542</v>
      </c>
      <c r="F51" s="356">
        <v>86243</v>
      </c>
      <c r="G51" s="253">
        <v>123.16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44314</v>
      </c>
      <c r="B52" s="253" t="s">
        <v>1068</v>
      </c>
      <c r="C52" s="254" t="s">
        <v>1069</v>
      </c>
      <c r="D52" s="254" t="s">
        <v>1133</v>
      </c>
      <c r="E52" s="254" t="s">
        <v>542</v>
      </c>
      <c r="F52" s="356">
        <v>16212</v>
      </c>
      <c r="G52" s="253">
        <v>123.86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44314</v>
      </c>
      <c r="B53" s="253" t="s">
        <v>1068</v>
      </c>
      <c r="C53" s="254" t="s">
        <v>1069</v>
      </c>
      <c r="D53" s="254" t="s">
        <v>1036</v>
      </c>
      <c r="E53" s="254" t="s">
        <v>542</v>
      </c>
      <c r="F53" s="356">
        <v>194157</v>
      </c>
      <c r="G53" s="253">
        <v>125.05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44314</v>
      </c>
      <c r="B54" s="253" t="s">
        <v>115</v>
      </c>
      <c r="C54" s="254" t="s">
        <v>1134</v>
      </c>
      <c r="D54" s="254" t="s">
        <v>1135</v>
      </c>
      <c r="E54" s="254" t="s">
        <v>542</v>
      </c>
      <c r="F54" s="356">
        <v>2415309</v>
      </c>
      <c r="G54" s="253">
        <v>188.9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44314</v>
      </c>
      <c r="B55" s="253" t="s">
        <v>1136</v>
      </c>
      <c r="C55" s="254" t="s">
        <v>1137</v>
      </c>
      <c r="D55" s="254" t="s">
        <v>1138</v>
      </c>
      <c r="E55" s="254" t="s">
        <v>542</v>
      </c>
      <c r="F55" s="356">
        <v>52000</v>
      </c>
      <c r="G55" s="253">
        <v>168.69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44314</v>
      </c>
      <c r="B56" s="253" t="s">
        <v>1136</v>
      </c>
      <c r="C56" s="254" t="s">
        <v>1137</v>
      </c>
      <c r="D56" s="254" t="s">
        <v>1139</v>
      </c>
      <c r="E56" s="254" t="s">
        <v>542</v>
      </c>
      <c r="F56" s="356">
        <v>52320</v>
      </c>
      <c r="G56" s="253">
        <v>173.5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44314</v>
      </c>
      <c r="B57" s="253" t="s">
        <v>1070</v>
      </c>
      <c r="C57" s="254" t="s">
        <v>1071</v>
      </c>
      <c r="D57" s="254" t="s">
        <v>1140</v>
      </c>
      <c r="E57" s="254" t="s">
        <v>542</v>
      </c>
      <c r="F57" s="356">
        <v>100000</v>
      </c>
      <c r="G57" s="253">
        <v>328.58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44314</v>
      </c>
      <c r="B58" s="253" t="s">
        <v>1070</v>
      </c>
      <c r="C58" s="254" t="s">
        <v>1071</v>
      </c>
      <c r="D58" s="254" t="s">
        <v>1075</v>
      </c>
      <c r="E58" s="254" t="s">
        <v>542</v>
      </c>
      <c r="F58" s="356">
        <v>84030</v>
      </c>
      <c r="G58" s="253">
        <v>335.03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44314</v>
      </c>
      <c r="B59" s="253" t="s">
        <v>1070</v>
      </c>
      <c r="C59" s="254" t="s">
        <v>1071</v>
      </c>
      <c r="D59" s="254" t="s">
        <v>1037</v>
      </c>
      <c r="E59" s="254" t="s">
        <v>542</v>
      </c>
      <c r="F59" s="356">
        <v>194936</v>
      </c>
      <c r="G59" s="253">
        <v>333.95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44314</v>
      </c>
      <c r="B60" s="253" t="s">
        <v>1057</v>
      </c>
      <c r="C60" s="254" t="s">
        <v>1058</v>
      </c>
      <c r="D60" s="254" t="s">
        <v>1038</v>
      </c>
      <c r="E60" s="254" t="s">
        <v>542</v>
      </c>
      <c r="F60" s="356">
        <v>54976</v>
      </c>
      <c r="G60" s="253">
        <v>26.82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44314</v>
      </c>
      <c r="B61" s="253" t="s">
        <v>1141</v>
      </c>
      <c r="C61" s="254" t="s">
        <v>1142</v>
      </c>
      <c r="D61" s="254" t="s">
        <v>1143</v>
      </c>
      <c r="E61" s="254" t="s">
        <v>542</v>
      </c>
      <c r="F61" s="356">
        <v>90138</v>
      </c>
      <c r="G61" s="253">
        <v>96.8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44314</v>
      </c>
      <c r="B62" s="118" t="s">
        <v>1144</v>
      </c>
      <c r="C62" s="231" t="s">
        <v>1145</v>
      </c>
      <c r="D62" s="231" t="s">
        <v>1146</v>
      </c>
      <c r="E62" s="254" t="s">
        <v>542</v>
      </c>
      <c r="F62" s="118">
        <v>165604</v>
      </c>
      <c r="G62" s="118">
        <v>71.760000000000005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44314</v>
      </c>
      <c r="B63" s="253" t="s">
        <v>1147</v>
      </c>
      <c r="C63" s="254" t="s">
        <v>1148</v>
      </c>
      <c r="D63" s="254" t="s">
        <v>1149</v>
      </c>
      <c r="E63" s="254" t="s">
        <v>542</v>
      </c>
      <c r="F63" s="356">
        <v>600000</v>
      </c>
      <c r="G63" s="253">
        <v>22.75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44314</v>
      </c>
      <c r="B64" s="253" t="s">
        <v>1106</v>
      </c>
      <c r="C64" s="254" t="s">
        <v>1150</v>
      </c>
      <c r="D64" s="254" t="s">
        <v>1037</v>
      </c>
      <c r="E64" s="254" t="s">
        <v>542</v>
      </c>
      <c r="F64" s="356">
        <v>150010</v>
      </c>
      <c r="G64" s="253">
        <v>14.24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44314</v>
      </c>
      <c r="B65" s="253" t="s">
        <v>1106</v>
      </c>
      <c r="C65" s="254" t="s">
        <v>1150</v>
      </c>
      <c r="D65" s="254" t="s">
        <v>1151</v>
      </c>
      <c r="E65" s="254" t="s">
        <v>542</v>
      </c>
      <c r="F65" s="356">
        <v>16853</v>
      </c>
      <c r="G65" s="253">
        <v>14.18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44314</v>
      </c>
      <c r="B66" s="253" t="s">
        <v>1152</v>
      </c>
      <c r="C66" s="254" t="s">
        <v>1153</v>
      </c>
      <c r="D66" s="254" t="s">
        <v>1154</v>
      </c>
      <c r="E66" s="254" t="s">
        <v>542</v>
      </c>
      <c r="F66" s="356">
        <v>181194</v>
      </c>
      <c r="G66" s="253">
        <v>16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44314</v>
      </c>
      <c r="B67" s="253" t="s">
        <v>1155</v>
      </c>
      <c r="C67" s="254" t="s">
        <v>1156</v>
      </c>
      <c r="D67" s="254" t="s">
        <v>1037</v>
      </c>
      <c r="E67" s="254" t="s">
        <v>542</v>
      </c>
      <c r="F67" s="356">
        <v>347594</v>
      </c>
      <c r="G67" s="253">
        <v>373.71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44314</v>
      </c>
      <c r="B68" s="253" t="s">
        <v>1157</v>
      </c>
      <c r="C68" s="254" t="s">
        <v>1158</v>
      </c>
      <c r="D68" s="254" t="s">
        <v>1037</v>
      </c>
      <c r="E68" s="254" t="s">
        <v>542</v>
      </c>
      <c r="F68" s="356">
        <v>258141</v>
      </c>
      <c r="G68" s="253">
        <v>47.46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44314</v>
      </c>
      <c r="B69" s="253" t="s">
        <v>1159</v>
      </c>
      <c r="C69" s="254" t="s">
        <v>1160</v>
      </c>
      <c r="D69" s="254" t="s">
        <v>1151</v>
      </c>
      <c r="E69" s="254" t="s">
        <v>542</v>
      </c>
      <c r="F69" s="356">
        <v>1300060</v>
      </c>
      <c r="G69" s="253">
        <v>4.32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44314</v>
      </c>
      <c r="B70" s="253" t="s">
        <v>1159</v>
      </c>
      <c r="C70" s="254" t="s">
        <v>1160</v>
      </c>
      <c r="D70" s="254" t="s">
        <v>1075</v>
      </c>
      <c r="E70" s="254" t="s">
        <v>542</v>
      </c>
      <c r="F70" s="356">
        <v>900010</v>
      </c>
      <c r="G70" s="253">
        <v>4.5</v>
      </c>
      <c r="H70" s="325" t="s">
        <v>842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44314</v>
      </c>
      <c r="B71" s="253" t="s">
        <v>1159</v>
      </c>
      <c r="C71" s="254" t="s">
        <v>1160</v>
      </c>
      <c r="D71" s="254" t="s">
        <v>1074</v>
      </c>
      <c r="E71" s="254" t="s">
        <v>542</v>
      </c>
      <c r="F71" s="356">
        <v>3260078</v>
      </c>
      <c r="G71" s="253">
        <v>4.25</v>
      </c>
      <c r="H71" s="325" t="s">
        <v>842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44314</v>
      </c>
      <c r="B72" s="253" t="s">
        <v>1159</v>
      </c>
      <c r="C72" s="254" t="s">
        <v>1160</v>
      </c>
      <c r="D72" s="254" t="s">
        <v>1073</v>
      </c>
      <c r="E72" s="254" t="s">
        <v>542</v>
      </c>
      <c r="F72" s="356">
        <v>3556719</v>
      </c>
      <c r="G72" s="253">
        <v>4.2699999999999996</v>
      </c>
      <c r="H72" s="325" t="s">
        <v>842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44314</v>
      </c>
      <c r="B73" s="253" t="s">
        <v>1059</v>
      </c>
      <c r="C73" s="254" t="s">
        <v>1060</v>
      </c>
      <c r="D73" s="254" t="s">
        <v>1073</v>
      </c>
      <c r="E73" s="254" t="s">
        <v>542</v>
      </c>
      <c r="F73" s="356">
        <v>1621796</v>
      </c>
      <c r="G73" s="253">
        <v>1.85</v>
      </c>
      <c r="H73" s="325" t="s">
        <v>842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44314</v>
      </c>
      <c r="B74" s="253" t="s">
        <v>1059</v>
      </c>
      <c r="C74" s="254" t="s">
        <v>1060</v>
      </c>
      <c r="D74" s="254" t="s">
        <v>1161</v>
      </c>
      <c r="E74" s="254" t="s">
        <v>542</v>
      </c>
      <c r="F74" s="356">
        <v>2000000</v>
      </c>
      <c r="G74" s="253">
        <v>1.9</v>
      </c>
      <c r="H74" s="325" t="s">
        <v>842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44314</v>
      </c>
      <c r="B75" s="253" t="s">
        <v>1059</v>
      </c>
      <c r="C75" s="254" t="s">
        <v>1060</v>
      </c>
      <c r="D75" s="254" t="s">
        <v>1037</v>
      </c>
      <c r="E75" s="254" t="s">
        <v>542</v>
      </c>
      <c r="F75" s="356">
        <v>16509</v>
      </c>
      <c r="G75" s="253">
        <v>1.85</v>
      </c>
      <c r="H75" s="325" t="s">
        <v>842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44314</v>
      </c>
      <c r="B76" s="253" t="s">
        <v>1068</v>
      </c>
      <c r="C76" s="254" t="s">
        <v>1069</v>
      </c>
      <c r="D76" s="254" t="s">
        <v>1076</v>
      </c>
      <c r="E76" s="254" t="s">
        <v>543</v>
      </c>
      <c r="F76" s="356">
        <v>97045</v>
      </c>
      <c r="G76" s="253">
        <v>127.98</v>
      </c>
      <c r="H76" s="325" t="s">
        <v>842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44314</v>
      </c>
      <c r="B77" s="253" t="s">
        <v>1068</v>
      </c>
      <c r="C77" s="254" t="s">
        <v>1069</v>
      </c>
      <c r="D77" s="254" t="s">
        <v>1133</v>
      </c>
      <c r="E77" s="254" t="s">
        <v>543</v>
      </c>
      <c r="F77" s="356">
        <v>77437</v>
      </c>
      <c r="G77" s="253">
        <v>120.48</v>
      </c>
      <c r="H77" s="325" t="s">
        <v>842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44314</v>
      </c>
      <c r="B78" s="253" t="s">
        <v>1068</v>
      </c>
      <c r="C78" s="254" t="s">
        <v>1069</v>
      </c>
      <c r="D78" s="254" t="s">
        <v>1036</v>
      </c>
      <c r="E78" s="254" t="s">
        <v>543</v>
      </c>
      <c r="F78" s="356">
        <v>194157</v>
      </c>
      <c r="G78" s="253">
        <v>125.25</v>
      </c>
      <c r="H78" s="325" t="s">
        <v>842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44314</v>
      </c>
      <c r="B79" s="253" t="s">
        <v>1068</v>
      </c>
      <c r="C79" s="254" t="s">
        <v>1069</v>
      </c>
      <c r="D79" s="254" t="s">
        <v>1131</v>
      </c>
      <c r="E79" s="254" t="s">
        <v>543</v>
      </c>
      <c r="F79" s="356">
        <v>76223</v>
      </c>
      <c r="G79" s="253">
        <v>130.19</v>
      </c>
      <c r="H79" s="325" t="s">
        <v>842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44314</v>
      </c>
      <c r="B80" s="253" t="s">
        <v>1068</v>
      </c>
      <c r="C80" s="254" t="s">
        <v>1069</v>
      </c>
      <c r="D80" s="254" t="s">
        <v>1073</v>
      </c>
      <c r="E80" s="254" t="s">
        <v>543</v>
      </c>
      <c r="F80" s="356">
        <v>245032</v>
      </c>
      <c r="G80" s="253">
        <v>134.71</v>
      </c>
      <c r="H80" s="325" t="s">
        <v>842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44314</v>
      </c>
      <c r="B81" s="253" t="s">
        <v>1068</v>
      </c>
      <c r="C81" s="254" t="s">
        <v>1069</v>
      </c>
      <c r="D81" s="254" t="s">
        <v>1132</v>
      </c>
      <c r="E81" s="254" t="s">
        <v>543</v>
      </c>
      <c r="F81" s="356">
        <v>86243</v>
      </c>
      <c r="G81" s="253">
        <v>123.44</v>
      </c>
      <c r="H81" s="325" t="s">
        <v>842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44314</v>
      </c>
      <c r="B82" s="253" t="s">
        <v>834</v>
      </c>
      <c r="C82" s="254" t="s">
        <v>1162</v>
      </c>
      <c r="D82" s="254" t="s">
        <v>1099</v>
      </c>
      <c r="E82" s="254" t="s">
        <v>543</v>
      </c>
      <c r="F82" s="356">
        <v>3136773</v>
      </c>
      <c r="G82" s="253">
        <v>221.51</v>
      </c>
      <c r="H82" s="325" t="s">
        <v>842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44314</v>
      </c>
      <c r="B83" s="253" t="s">
        <v>381</v>
      </c>
      <c r="C83" s="254" t="s">
        <v>1163</v>
      </c>
      <c r="D83" s="254" t="s">
        <v>1164</v>
      </c>
      <c r="E83" s="254" t="s">
        <v>543</v>
      </c>
      <c r="F83" s="356">
        <v>433623</v>
      </c>
      <c r="G83" s="253">
        <v>367.48</v>
      </c>
      <c r="H83" s="325" t="s">
        <v>842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44314</v>
      </c>
      <c r="B84" s="253" t="s">
        <v>115</v>
      </c>
      <c r="C84" s="254" t="s">
        <v>1134</v>
      </c>
      <c r="D84" s="254" t="s">
        <v>1135</v>
      </c>
      <c r="E84" s="254" t="s">
        <v>543</v>
      </c>
      <c r="F84" s="356">
        <v>2415309</v>
      </c>
      <c r="G84" s="253">
        <v>188.85</v>
      </c>
      <c r="H84" s="325" t="s">
        <v>842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44314</v>
      </c>
      <c r="B85" s="253" t="s">
        <v>1136</v>
      </c>
      <c r="C85" s="254" t="s">
        <v>1137</v>
      </c>
      <c r="D85" s="254" t="s">
        <v>1138</v>
      </c>
      <c r="E85" s="254" t="s">
        <v>543</v>
      </c>
      <c r="F85" s="356">
        <v>52000</v>
      </c>
      <c r="G85" s="253">
        <v>173.5</v>
      </c>
      <c r="H85" s="325" t="s">
        <v>842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44314</v>
      </c>
      <c r="B86" s="253" t="s">
        <v>1136</v>
      </c>
      <c r="C86" s="254" t="s">
        <v>1137</v>
      </c>
      <c r="D86" s="254" t="s">
        <v>1139</v>
      </c>
      <c r="E86" s="254" t="s">
        <v>543</v>
      </c>
      <c r="F86" s="356">
        <v>52320</v>
      </c>
      <c r="G86" s="253">
        <v>168.57</v>
      </c>
      <c r="H86" s="325" t="s">
        <v>842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44314</v>
      </c>
      <c r="B87" s="253" t="s">
        <v>1070</v>
      </c>
      <c r="C87" s="254" t="s">
        <v>1071</v>
      </c>
      <c r="D87" s="254" t="s">
        <v>1075</v>
      </c>
      <c r="E87" s="254" t="s">
        <v>543</v>
      </c>
      <c r="F87" s="356">
        <v>77035</v>
      </c>
      <c r="G87" s="253">
        <v>333.82</v>
      </c>
      <c r="H87" s="325" t="s">
        <v>842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44314</v>
      </c>
      <c r="B88" s="253" t="s">
        <v>1070</v>
      </c>
      <c r="C88" s="254" t="s">
        <v>1071</v>
      </c>
      <c r="D88" s="254" t="s">
        <v>1037</v>
      </c>
      <c r="E88" s="254" t="s">
        <v>543</v>
      </c>
      <c r="F88" s="356">
        <v>190936</v>
      </c>
      <c r="G88" s="253">
        <v>334.61</v>
      </c>
      <c r="H88" s="325" t="s">
        <v>842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44314</v>
      </c>
      <c r="B89" s="253" t="s">
        <v>1057</v>
      </c>
      <c r="C89" s="254" t="s">
        <v>1058</v>
      </c>
      <c r="D89" s="254" t="s">
        <v>1038</v>
      </c>
      <c r="E89" s="254" t="s">
        <v>543</v>
      </c>
      <c r="F89" s="356">
        <v>23921</v>
      </c>
      <c r="G89" s="253">
        <v>26.3</v>
      </c>
      <c r="H89" s="325" t="s">
        <v>842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44314</v>
      </c>
      <c r="B90" s="253" t="s">
        <v>1141</v>
      </c>
      <c r="C90" s="254" t="s">
        <v>1142</v>
      </c>
      <c r="D90" s="254" t="s">
        <v>1143</v>
      </c>
      <c r="E90" s="254" t="s">
        <v>543</v>
      </c>
      <c r="F90" s="356">
        <v>90138</v>
      </c>
      <c r="G90" s="253">
        <v>96.76</v>
      </c>
      <c r="H90" s="325" t="s">
        <v>842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44314</v>
      </c>
      <c r="B91" s="253" t="s">
        <v>1147</v>
      </c>
      <c r="C91" s="254" t="s">
        <v>1148</v>
      </c>
      <c r="D91" s="254" t="s">
        <v>1165</v>
      </c>
      <c r="E91" s="254" t="s">
        <v>543</v>
      </c>
      <c r="F91" s="356">
        <v>550000</v>
      </c>
      <c r="G91" s="253">
        <v>22.76</v>
      </c>
      <c r="H91" s="325" t="s">
        <v>842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44314</v>
      </c>
      <c r="B92" s="253" t="s">
        <v>1106</v>
      </c>
      <c r="C92" s="254" t="s">
        <v>1150</v>
      </c>
      <c r="D92" s="254" t="s">
        <v>1037</v>
      </c>
      <c r="E92" s="254" t="s">
        <v>543</v>
      </c>
      <c r="F92" s="356">
        <v>250010</v>
      </c>
      <c r="G92" s="253">
        <v>14.25</v>
      </c>
      <c r="H92" s="325" t="s">
        <v>842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44314</v>
      </c>
      <c r="B93" s="253" t="s">
        <v>1106</v>
      </c>
      <c r="C93" s="254" t="s">
        <v>1150</v>
      </c>
      <c r="D93" s="254" t="s">
        <v>1151</v>
      </c>
      <c r="E93" s="254" t="s">
        <v>543</v>
      </c>
      <c r="F93" s="356">
        <v>242353</v>
      </c>
      <c r="G93" s="253">
        <v>14.11</v>
      </c>
      <c r="H93" s="325" t="s">
        <v>842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44314</v>
      </c>
      <c r="B94" s="253" t="s">
        <v>1155</v>
      </c>
      <c r="C94" s="254" t="s">
        <v>1156</v>
      </c>
      <c r="D94" s="254" t="s">
        <v>1037</v>
      </c>
      <c r="E94" s="254" t="s">
        <v>543</v>
      </c>
      <c r="F94" s="356">
        <v>158425</v>
      </c>
      <c r="G94" s="253">
        <v>382.31</v>
      </c>
      <c r="H94" s="325" t="s">
        <v>842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44314</v>
      </c>
      <c r="B95" s="253" t="s">
        <v>1157</v>
      </c>
      <c r="C95" s="254" t="s">
        <v>1158</v>
      </c>
      <c r="D95" s="254" t="s">
        <v>1037</v>
      </c>
      <c r="E95" s="254" t="s">
        <v>543</v>
      </c>
      <c r="F95" s="356">
        <v>1</v>
      </c>
      <c r="G95" s="253">
        <v>52.3</v>
      </c>
      <c r="H95" s="325" t="s">
        <v>842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44314</v>
      </c>
      <c r="B96" s="253" t="s">
        <v>1159</v>
      </c>
      <c r="C96" s="254" t="s">
        <v>1160</v>
      </c>
      <c r="D96" s="254" t="s">
        <v>1074</v>
      </c>
      <c r="E96" s="254" t="s">
        <v>543</v>
      </c>
      <c r="F96" s="356">
        <v>3160078</v>
      </c>
      <c r="G96" s="253">
        <v>4.37</v>
      </c>
      <c r="H96" s="325" t="s">
        <v>842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44314</v>
      </c>
      <c r="B97" s="253" t="s">
        <v>1159</v>
      </c>
      <c r="C97" s="254" t="s">
        <v>1160</v>
      </c>
      <c r="D97" s="254" t="s">
        <v>1073</v>
      </c>
      <c r="E97" s="254" t="s">
        <v>543</v>
      </c>
      <c r="F97" s="356">
        <v>1681719</v>
      </c>
      <c r="G97" s="253">
        <v>4.41</v>
      </c>
      <c r="H97" s="325" t="s">
        <v>842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44314</v>
      </c>
      <c r="B98" s="253" t="s">
        <v>1159</v>
      </c>
      <c r="C98" s="254" t="s">
        <v>1160</v>
      </c>
      <c r="D98" s="254" t="s">
        <v>1151</v>
      </c>
      <c r="E98" s="254" t="s">
        <v>543</v>
      </c>
      <c r="F98" s="356">
        <v>10079</v>
      </c>
      <c r="G98" s="253">
        <v>4.5</v>
      </c>
      <c r="H98" s="325" t="s">
        <v>842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44314</v>
      </c>
      <c r="B99" s="253" t="s">
        <v>1159</v>
      </c>
      <c r="C99" s="254" t="s">
        <v>1160</v>
      </c>
      <c r="D99" s="254" t="s">
        <v>1166</v>
      </c>
      <c r="E99" s="254" t="s">
        <v>543</v>
      </c>
      <c r="F99" s="356">
        <v>7184720</v>
      </c>
      <c r="G99" s="253">
        <v>4.25</v>
      </c>
      <c r="H99" s="325" t="s">
        <v>842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44314</v>
      </c>
      <c r="B100" s="253" t="s">
        <v>1059</v>
      </c>
      <c r="C100" s="254" t="s">
        <v>1060</v>
      </c>
      <c r="D100" s="254" t="s">
        <v>1167</v>
      </c>
      <c r="E100" s="254" t="s">
        <v>543</v>
      </c>
      <c r="F100" s="356">
        <v>2500000</v>
      </c>
      <c r="G100" s="253">
        <v>1.87</v>
      </c>
      <c r="H100" s="325" t="s">
        <v>842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44314</v>
      </c>
      <c r="B101" s="253" t="s">
        <v>1059</v>
      </c>
      <c r="C101" s="254" t="s">
        <v>1060</v>
      </c>
      <c r="D101" s="254" t="s">
        <v>1037</v>
      </c>
      <c r="E101" s="254" t="s">
        <v>543</v>
      </c>
      <c r="F101" s="356">
        <v>2316509</v>
      </c>
      <c r="G101" s="253">
        <v>1.89</v>
      </c>
      <c r="H101" s="325" t="s">
        <v>842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44314</v>
      </c>
      <c r="B102" s="253" t="s">
        <v>1059</v>
      </c>
      <c r="C102" s="254" t="s">
        <v>1060</v>
      </c>
      <c r="D102" s="254" t="s">
        <v>1073</v>
      </c>
      <c r="E102" s="254" t="s">
        <v>543</v>
      </c>
      <c r="F102" s="356">
        <v>1600001</v>
      </c>
      <c r="G102" s="253">
        <v>1.85</v>
      </c>
      <c r="H102" s="325" t="s">
        <v>842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6"/>
  <sheetViews>
    <sheetView zoomScale="85" zoomScaleNormal="85" workbookViewId="0">
      <selection activeCell="I26" sqref="I26:J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44315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99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98" customFormat="1" ht="14.25">
      <c r="A10" s="536">
        <v>1</v>
      </c>
      <c r="B10" s="528">
        <v>44253</v>
      </c>
      <c r="C10" s="537"/>
      <c r="D10" s="457" t="s">
        <v>125</v>
      </c>
      <c r="E10" s="538" t="s">
        <v>856</v>
      </c>
      <c r="F10" s="539">
        <v>95.5</v>
      </c>
      <c r="G10" s="539">
        <v>88.5</v>
      </c>
      <c r="H10" s="539">
        <v>94.25</v>
      </c>
      <c r="I10" s="540" t="s">
        <v>855</v>
      </c>
      <c r="J10" s="459" t="s">
        <v>947</v>
      </c>
      <c r="K10" s="459">
        <f t="shared" ref="K10" si="0">H10-F10</f>
        <v>-1.25</v>
      </c>
      <c r="L10" s="524">
        <f t="shared" ref="L10" si="1">(F10*-0.8)/100</f>
        <v>-0.76400000000000001</v>
      </c>
      <c r="M10" s="532">
        <f t="shared" ref="M10:M12" si="2">(K10+L10)/F10</f>
        <v>-2.1089005235602098E-2</v>
      </c>
      <c r="N10" s="459" t="s">
        <v>620</v>
      </c>
      <c r="O10" s="533">
        <v>44298</v>
      </c>
      <c r="P10" s="452"/>
      <c r="Q10" s="4"/>
      <c r="R10" s="453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98" customFormat="1" ht="14.25">
      <c r="A11" s="471">
        <v>2</v>
      </c>
      <c r="B11" s="465">
        <v>44273</v>
      </c>
      <c r="C11" s="473"/>
      <c r="D11" s="444" t="s">
        <v>772</v>
      </c>
      <c r="E11" s="474" t="s">
        <v>557</v>
      </c>
      <c r="F11" s="442">
        <v>1785</v>
      </c>
      <c r="G11" s="475">
        <v>1670</v>
      </c>
      <c r="H11" s="474">
        <f>(1872.5+1775)/2</f>
        <v>1823.75</v>
      </c>
      <c r="I11" s="476">
        <v>2000</v>
      </c>
      <c r="J11" s="443" t="s">
        <v>863</v>
      </c>
      <c r="K11" s="443">
        <f t="shared" ref="K11:K12" si="3">H11-F11</f>
        <v>38.75</v>
      </c>
      <c r="L11" s="500">
        <f t="shared" ref="L11:L12" si="4">(F11*-0.8)/100</f>
        <v>-14.28</v>
      </c>
      <c r="M11" s="440">
        <f t="shared" si="2"/>
        <v>1.3708683473389355E-2</v>
      </c>
      <c r="N11" s="443" t="s">
        <v>556</v>
      </c>
      <c r="O11" s="441">
        <v>44287</v>
      </c>
      <c r="P11" s="452"/>
      <c r="Q11" s="4"/>
      <c r="R11" s="45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98" customFormat="1" ht="14.25">
      <c r="A12" s="471">
        <v>3</v>
      </c>
      <c r="B12" s="465">
        <v>44274</v>
      </c>
      <c r="C12" s="473"/>
      <c r="D12" s="444" t="s">
        <v>248</v>
      </c>
      <c r="E12" s="474" t="s">
        <v>557</v>
      </c>
      <c r="F12" s="442">
        <v>2850</v>
      </c>
      <c r="G12" s="475">
        <v>2650</v>
      </c>
      <c r="H12" s="474">
        <v>3025</v>
      </c>
      <c r="I12" s="476" t="s">
        <v>846</v>
      </c>
      <c r="J12" s="443" t="s">
        <v>912</v>
      </c>
      <c r="K12" s="443">
        <f t="shared" si="3"/>
        <v>175</v>
      </c>
      <c r="L12" s="500">
        <f t="shared" si="4"/>
        <v>-22.8</v>
      </c>
      <c r="M12" s="440">
        <f t="shared" si="2"/>
        <v>5.3403508771929821E-2</v>
      </c>
      <c r="N12" s="443" t="s">
        <v>556</v>
      </c>
      <c r="O12" s="441">
        <v>44294</v>
      </c>
      <c r="P12" s="452"/>
      <c r="Q12" s="4"/>
      <c r="R12" s="45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98" customFormat="1" ht="14.25">
      <c r="A13" s="471">
        <v>4</v>
      </c>
      <c r="B13" s="465">
        <v>44274</v>
      </c>
      <c r="C13" s="473"/>
      <c r="D13" s="444" t="s">
        <v>172</v>
      </c>
      <c r="E13" s="474" t="s">
        <v>557</v>
      </c>
      <c r="F13" s="442">
        <v>5275</v>
      </c>
      <c r="G13" s="475">
        <v>4950</v>
      </c>
      <c r="H13" s="474">
        <v>5725</v>
      </c>
      <c r="I13" s="476" t="s">
        <v>847</v>
      </c>
      <c r="J13" s="443" t="s">
        <v>864</v>
      </c>
      <c r="K13" s="443">
        <f t="shared" ref="K13:K14" si="5">H13-F13</f>
        <v>450</v>
      </c>
      <c r="L13" s="500">
        <f t="shared" ref="L13:L14" si="6">(F13*-0.8)/100</f>
        <v>-42.2</v>
      </c>
      <c r="M13" s="440">
        <f t="shared" ref="M13:M14" si="7">(K13+L13)/F13</f>
        <v>7.7308056872037914E-2</v>
      </c>
      <c r="N13" s="443" t="s">
        <v>556</v>
      </c>
      <c r="O13" s="441">
        <v>44287</v>
      </c>
      <c r="P13" s="452"/>
      <c r="Q13" s="4"/>
      <c r="R13" s="45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98" customFormat="1" ht="14.25">
      <c r="A14" s="536">
        <v>5</v>
      </c>
      <c r="B14" s="528">
        <v>44277</v>
      </c>
      <c r="C14" s="537"/>
      <c r="D14" s="457" t="s">
        <v>851</v>
      </c>
      <c r="E14" s="538" t="s">
        <v>557</v>
      </c>
      <c r="F14" s="539">
        <v>2050</v>
      </c>
      <c r="G14" s="539">
        <v>1940</v>
      </c>
      <c r="H14" s="538">
        <v>1925</v>
      </c>
      <c r="I14" s="540" t="s">
        <v>852</v>
      </c>
      <c r="J14" s="459" t="s">
        <v>946</v>
      </c>
      <c r="K14" s="459">
        <f t="shared" si="5"/>
        <v>-125</v>
      </c>
      <c r="L14" s="524">
        <f t="shared" si="6"/>
        <v>-16.399999999999999</v>
      </c>
      <c r="M14" s="532">
        <f t="shared" si="7"/>
        <v>-6.8975609756097567E-2</v>
      </c>
      <c r="N14" s="459" t="s">
        <v>620</v>
      </c>
      <c r="O14" s="533">
        <v>44298</v>
      </c>
      <c r="P14" s="452"/>
      <c r="Q14" s="4"/>
      <c r="R14" s="453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98" customFormat="1" ht="14.25">
      <c r="A15" s="471">
        <v>6</v>
      </c>
      <c r="B15" s="472">
        <v>44277</v>
      </c>
      <c r="C15" s="473"/>
      <c r="D15" s="444" t="s">
        <v>853</v>
      </c>
      <c r="E15" s="474" t="s">
        <v>557</v>
      </c>
      <c r="F15" s="442">
        <v>507</v>
      </c>
      <c r="G15" s="475">
        <v>478</v>
      </c>
      <c r="H15" s="475">
        <v>536.5</v>
      </c>
      <c r="I15" s="476" t="s">
        <v>854</v>
      </c>
      <c r="J15" s="443" t="s">
        <v>926</v>
      </c>
      <c r="K15" s="443">
        <f t="shared" ref="K15" si="8">H15-F15</f>
        <v>29.5</v>
      </c>
      <c r="L15" s="500">
        <f t="shared" ref="L15" si="9">(F15*-0.8)/100</f>
        <v>-4.056</v>
      </c>
      <c r="M15" s="440">
        <f t="shared" ref="M15" si="10">(K15+L15)/F15</f>
        <v>5.0185404339250492E-2</v>
      </c>
      <c r="N15" s="443" t="s">
        <v>556</v>
      </c>
      <c r="O15" s="441">
        <v>44295</v>
      </c>
      <c r="P15" s="452"/>
      <c r="Q15" s="4"/>
      <c r="R15" s="45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98" customFormat="1" ht="14.25">
      <c r="A16" s="471">
        <v>7</v>
      </c>
      <c r="B16" s="472">
        <v>44281</v>
      </c>
      <c r="C16" s="473"/>
      <c r="D16" s="444" t="s">
        <v>160</v>
      </c>
      <c r="E16" s="474" t="s">
        <v>557</v>
      </c>
      <c r="F16" s="442">
        <v>1785</v>
      </c>
      <c r="G16" s="475">
        <v>1675</v>
      </c>
      <c r="H16" s="475">
        <v>1895</v>
      </c>
      <c r="I16" s="476" t="s">
        <v>857</v>
      </c>
      <c r="J16" s="443" t="s">
        <v>894</v>
      </c>
      <c r="K16" s="443">
        <f t="shared" ref="K16:K18" si="11">H16-F16</f>
        <v>110</v>
      </c>
      <c r="L16" s="500">
        <f t="shared" ref="L16:L18" si="12">(F16*-0.8)/100</f>
        <v>-14.28</v>
      </c>
      <c r="M16" s="440">
        <f t="shared" ref="M16:M18" si="13">(K16+L16)/F16</f>
        <v>5.3624649859943974E-2</v>
      </c>
      <c r="N16" s="443" t="s">
        <v>556</v>
      </c>
      <c r="O16" s="441">
        <v>44293</v>
      </c>
      <c r="P16" s="452"/>
      <c r="Q16" s="4"/>
      <c r="R16" s="45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98" customFormat="1" ht="14.25">
      <c r="A17" s="471">
        <v>8</v>
      </c>
      <c r="B17" s="472">
        <v>44285</v>
      </c>
      <c r="C17" s="473"/>
      <c r="D17" s="444" t="s">
        <v>490</v>
      </c>
      <c r="E17" s="474" t="s">
        <v>557</v>
      </c>
      <c r="F17" s="442">
        <v>516</v>
      </c>
      <c r="G17" s="475">
        <v>477</v>
      </c>
      <c r="H17" s="475">
        <v>547.5</v>
      </c>
      <c r="I17" s="476" t="s">
        <v>860</v>
      </c>
      <c r="J17" s="443" t="s">
        <v>893</v>
      </c>
      <c r="K17" s="443">
        <f t="shared" si="11"/>
        <v>31.5</v>
      </c>
      <c r="L17" s="500">
        <f t="shared" si="12"/>
        <v>-4.1280000000000001</v>
      </c>
      <c r="M17" s="440">
        <f t="shared" si="13"/>
        <v>5.3046511627906974E-2</v>
      </c>
      <c r="N17" s="443" t="s">
        <v>556</v>
      </c>
      <c r="O17" s="441">
        <v>44293</v>
      </c>
      <c r="P17" s="452"/>
      <c r="Q17" s="4"/>
      <c r="R17" s="45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98" customFormat="1" ht="14.25">
      <c r="A18" s="536">
        <v>5</v>
      </c>
      <c r="B18" s="528">
        <v>44277</v>
      </c>
      <c r="C18" s="537"/>
      <c r="D18" s="457" t="s">
        <v>968</v>
      </c>
      <c r="E18" s="538" t="s">
        <v>557</v>
      </c>
      <c r="F18" s="539">
        <v>1270</v>
      </c>
      <c r="G18" s="539">
        <v>1195</v>
      </c>
      <c r="H18" s="538">
        <v>1195</v>
      </c>
      <c r="I18" s="540">
        <v>1450</v>
      </c>
      <c r="J18" s="459" t="s">
        <v>969</v>
      </c>
      <c r="K18" s="459">
        <f t="shared" si="11"/>
        <v>-75</v>
      </c>
      <c r="L18" s="524">
        <f t="shared" si="12"/>
        <v>-10.16</v>
      </c>
      <c r="M18" s="532">
        <f t="shared" si="13"/>
        <v>-6.705511811023622E-2</v>
      </c>
      <c r="N18" s="459" t="s">
        <v>620</v>
      </c>
      <c r="O18" s="533">
        <v>44301</v>
      </c>
      <c r="P18" s="452"/>
      <c r="Q18" s="4"/>
      <c r="R18" s="453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98" customFormat="1" ht="14.25">
      <c r="A19" s="358">
        <v>10</v>
      </c>
      <c r="B19" s="373">
        <v>44291</v>
      </c>
      <c r="C19" s="374"/>
      <c r="D19" s="410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2"/>
      <c r="Q19" s="4"/>
      <c r="R19" s="45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98" customFormat="1" ht="14.25">
      <c r="A20" s="536">
        <v>11</v>
      </c>
      <c r="B20" s="528">
        <v>44291</v>
      </c>
      <c r="C20" s="537"/>
      <c r="D20" s="457" t="s">
        <v>878</v>
      </c>
      <c r="E20" s="538" t="s">
        <v>557</v>
      </c>
      <c r="F20" s="539">
        <v>182</v>
      </c>
      <c r="G20" s="539">
        <v>174</v>
      </c>
      <c r="H20" s="538">
        <v>173</v>
      </c>
      <c r="I20" s="540" t="s">
        <v>879</v>
      </c>
      <c r="J20" s="459" t="s">
        <v>1017</v>
      </c>
      <c r="K20" s="459">
        <f t="shared" ref="K20:K21" si="14">H20-F20</f>
        <v>-9</v>
      </c>
      <c r="L20" s="524">
        <f t="shared" ref="L20:L21" si="15">(F20*-0.8)/100</f>
        <v>-1.456</v>
      </c>
      <c r="M20" s="532">
        <f t="shared" ref="M20:M21" si="16">(K20+L20)/F20</f>
        <v>-5.7450549450549449E-2</v>
      </c>
      <c r="N20" s="459" t="s">
        <v>620</v>
      </c>
      <c r="O20" s="533">
        <v>44308</v>
      </c>
      <c r="P20" s="452"/>
      <c r="Q20" s="4"/>
      <c r="R20" s="453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498" customFormat="1" ht="14.25">
      <c r="A21" s="471">
        <v>12</v>
      </c>
      <c r="B21" s="472">
        <v>44293</v>
      </c>
      <c r="C21" s="473"/>
      <c r="D21" s="444" t="s">
        <v>116</v>
      </c>
      <c r="E21" s="474" t="s">
        <v>557</v>
      </c>
      <c r="F21" s="442">
        <v>569</v>
      </c>
      <c r="G21" s="475">
        <v>534</v>
      </c>
      <c r="H21" s="475">
        <v>607</v>
      </c>
      <c r="I21" s="476" t="s">
        <v>905</v>
      </c>
      <c r="J21" s="443" t="s">
        <v>1081</v>
      </c>
      <c r="K21" s="443">
        <f t="shared" si="14"/>
        <v>38</v>
      </c>
      <c r="L21" s="500">
        <f t="shared" si="15"/>
        <v>-4.5520000000000005</v>
      </c>
      <c r="M21" s="440">
        <f t="shared" si="16"/>
        <v>5.8783831282952552E-2</v>
      </c>
      <c r="N21" s="443" t="s">
        <v>556</v>
      </c>
      <c r="O21" s="441">
        <v>44314</v>
      </c>
      <c r="P21" s="452"/>
      <c r="Q21" s="4"/>
      <c r="R21" s="453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498" customFormat="1" ht="14.25">
      <c r="A22" s="358">
        <v>13</v>
      </c>
      <c r="B22" s="416">
        <v>44295</v>
      </c>
      <c r="C22" s="374"/>
      <c r="D22" s="410" t="s">
        <v>365</v>
      </c>
      <c r="E22" s="378" t="s">
        <v>557</v>
      </c>
      <c r="F22" s="387" t="s">
        <v>937</v>
      </c>
      <c r="G22" s="383">
        <v>1370</v>
      </c>
      <c r="H22" s="378"/>
      <c r="I22" s="375" t="s">
        <v>938</v>
      </c>
      <c r="J22" s="380" t="s">
        <v>558</v>
      </c>
      <c r="K22" s="380"/>
      <c r="L22" s="388"/>
      <c r="M22" s="351"/>
      <c r="N22" s="361"/>
      <c r="O22" s="357"/>
      <c r="P22" s="452"/>
      <c r="Q22" s="4"/>
      <c r="R22" s="453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498" customFormat="1" ht="14.25">
      <c r="A23" s="479">
        <v>14</v>
      </c>
      <c r="B23" s="569">
        <v>44301</v>
      </c>
      <c r="C23" s="481"/>
      <c r="D23" s="570" t="s">
        <v>744</v>
      </c>
      <c r="E23" s="483" t="s">
        <v>557</v>
      </c>
      <c r="F23" s="484">
        <v>4125</v>
      </c>
      <c r="G23" s="485">
        <v>3850</v>
      </c>
      <c r="H23" s="483">
        <v>4350</v>
      </c>
      <c r="I23" s="486" t="s">
        <v>962</v>
      </c>
      <c r="J23" s="571" t="s">
        <v>1078</v>
      </c>
      <c r="K23" s="571">
        <f t="shared" ref="K23:K24" si="17">H23-F23</f>
        <v>225</v>
      </c>
      <c r="L23" s="572">
        <f t="shared" ref="L23:L24" si="18">(F23*-0.8)/100</f>
        <v>-33</v>
      </c>
      <c r="M23" s="489">
        <f t="shared" ref="M23:M24" si="19">(K23+L23)/F23</f>
        <v>4.6545454545454543E-2</v>
      </c>
      <c r="N23" s="571" t="s">
        <v>556</v>
      </c>
      <c r="O23" s="491">
        <v>44314</v>
      </c>
      <c r="P23" s="452"/>
      <c r="Q23" s="4"/>
      <c r="R23" s="453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498" customFormat="1" ht="14.25">
      <c r="A24" s="471">
        <v>15</v>
      </c>
      <c r="B24" s="472">
        <v>44305</v>
      </c>
      <c r="C24" s="473"/>
      <c r="D24" s="444" t="s">
        <v>160</v>
      </c>
      <c r="E24" s="474" t="s">
        <v>557</v>
      </c>
      <c r="F24" s="442">
        <v>1765</v>
      </c>
      <c r="G24" s="475">
        <v>1680</v>
      </c>
      <c r="H24" s="475">
        <v>1870</v>
      </c>
      <c r="I24" s="476" t="s">
        <v>997</v>
      </c>
      <c r="J24" s="443" t="s">
        <v>1086</v>
      </c>
      <c r="K24" s="443">
        <f t="shared" si="17"/>
        <v>105</v>
      </c>
      <c r="L24" s="500">
        <f t="shared" si="18"/>
        <v>-14.12</v>
      </c>
      <c r="M24" s="440">
        <f t="shared" si="19"/>
        <v>5.1490084985835689E-2</v>
      </c>
      <c r="N24" s="443" t="s">
        <v>556</v>
      </c>
      <c r="O24" s="441">
        <v>44314</v>
      </c>
      <c r="P24" s="452"/>
      <c r="Q24" s="4"/>
      <c r="R24" s="453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498" customFormat="1" ht="14.25">
      <c r="A25" s="358">
        <v>16</v>
      </c>
      <c r="B25" s="416">
        <v>44313</v>
      </c>
      <c r="C25" s="374"/>
      <c r="D25" s="410" t="s">
        <v>242</v>
      </c>
      <c r="E25" s="378" t="s">
        <v>557</v>
      </c>
      <c r="F25" s="387" t="s">
        <v>1065</v>
      </c>
      <c r="G25" s="383">
        <v>460</v>
      </c>
      <c r="H25" s="378"/>
      <c r="I25" s="375">
        <v>550</v>
      </c>
      <c r="J25" s="380" t="s">
        <v>558</v>
      </c>
      <c r="K25" s="380"/>
      <c r="L25" s="388"/>
      <c r="M25" s="351"/>
      <c r="N25" s="361"/>
      <c r="O25" s="357"/>
      <c r="P25" s="452"/>
      <c r="Q25" s="4"/>
      <c r="R25" s="453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498" customFormat="1" ht="14.25">
      <c r="A26" s="358">
        <v>17</v>
      </c>
      <c r="B26" s="373">
        <v>44314</v>
      </c>
      <c r="C26" s="374"/>
      <c r="D26" s="410" t="s">
        <v>1079</v>
      </c>
      <c r="E26" s="378" t="s">
        <v>557</v>
      </c>
      <c r="F26" s="383" t="s">
        <v>1080</v>
      </c>
      <c r="G26" s="383">
        <v>2600</v>
      </c>
      <c r="H26" s="378"/>
      <c r="I26" s="375">
        <v>3200</v>
      </c>
      <c r="J26" s="380" t="s">
        <v>558</v>
      </c>
      <c r="K26" s="380"/>
      <c r="L26" s="388"/>
      <c r="M26" s="351"/>
      <c r="N26" s="361"/>
      <c r="O26" s="357"/>
      <c r="P26" s="452"/>
      <c r="Q26" s="4"/>
      <c r="R26" s="453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2"/>
      <c r="Q27" s="4"/>
      <c r="R27" s="453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1"/>
      <c r="B28" s="432"/>
      <c r="C28" s="433"/>
      <c r="D28" s="434"/>
      <c r="E28" s="435"/>
      <c r="F28" s="435"/>
      <c r="G28" s="398"/>
      <c r="H28" s="435"/>
      <c r="I28" s="436"/>
      <c r="J28" s="399"/>
      <c r="K28" s="399"/>
      <c r="L28" s="437"/>
      <c r="M28" s="76"/>
      <c r="N28" s="438"/>
      <c r="O28" s="439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1"/>
      <c r="B29" s="432"/>
      <c r="C29" s="433"/>
      <c r="D29" s="434"/>
      <c r="E29" s="435"/>
      <c r="F29" s="435"/>
      <c r="G29" s="398"/>
      <c r="H29" s="435"/>
      <c r="I29" s="436"/>
      <c r="J29" s="399"/>
      <c r="K29" s="399"/>
      <c r="L29" s="437"/>
      <c r="M29" s="76"/>
      <c r="N29" s="438"/>
      <c r="O29" s="439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6">
        <v>1</v>
      </c>
      <c r="B36" s="465">
        <v>44277</v>
      </c>
      <c r="C36" s="467"/>
      <c r="D36" s="468" t="s">
        <v>849</v>
      </c>
      <c r="E36" s="442" t="s">
        <v>557</v>
      </c>
      <c r="F36" s="442">
        <v>688.5</v>
      </c>
      <c r="G36" s="442">
        <v>668</v>
      </c>
      <c r="H36" s="469">
        <v>703</v>
      </c>
      <c r="I36" s="442" t="s">
        <v>850</v>
      </c>
      <c r="J36" s="443" t="s">
        <v>895</v>
      </c>
      <c r="K36" s="443">
        <f t="shared" ref="K36" si="20">H36-F36</f>
        <v>14.5</v>
      </c>
      <c r="L36" s="500">
        <f t="shared" ref="L36:L42" si="21">(F36*-0.7)/100</f>
        <v>-4.8194999999999997</v>
      </c>
      <c r="M36" s="440">
        <f t="shared" ref="M36" si="22">(K36+L36)/F36</f>
        <v>1.4060275962236747E-2</v>
      </c>
      <c r="N36" s="443" t="s">
        <v>556</v>
      </c>
      <c r="O36" s="441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6">
        <v>2</v>
      </c>
      <c r="B37" s="465">
        <v>44285</v>
      </c>
      <c r="C37" s="467"/>
      <c r="D37" s="468" t="s">
        <v>740</v>
      </c>
      <c r="E37" s="442" t="s">
        <v>557</v>
      </c>
      <c r="F37" s="442">
        <v>681</v>
      </c>
      <c r="G37" s="442">
        <v>660</v>
      </c>
      <c r="H37" s="469">
        <v>702.5</v>
      </c>
      <c r="I37" s="442" t="s">
        <v>861</v>
      </c>
      <c r="J37" s="443" t="s">
        <v>844</v>
      </c>
      <c r="K37" s="443">
        <f t="shared" ref="K37" si="23">H37-F37</f>
        <v>21.5</v>
      </c>
      <c r="L37" s="500">
        <f t="shared" si="21"/>
        <v>-4.7669999999999995</v>
      </c>
      <c r="M37" s="440">
        <f t="shared" ref="M37" si="24">(K37+L37)/F37</f>
        <v>2.4571218795888399E-2</v>
      </c>
      <c r="N37" s="443" t="s">
        <v>556</v>
      </c>
      <c r="O37" s="441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6">
        <v>3</v>
      </c>
      <c r="B38" s="465">
        <v>44286</v>
      </c>
      <c r="C38" s="467"/>
      <c r="D38" s="468" t="s">
        <v>90</v>
      </c>
      <c r="E38" s="442" t="s">
        <v>557</v>
      </c>
      <c r="F38" s="442">
        <v>3685</v>
      </c>
      <c r="G38" s="442">
        <v>3490</v>
      </c>
      <c r="H38" s="469">
        <v>3775</v>
      </c>
      <c r="I38" s="442" t="s">
        <v>862</v>
      </c>
      <c r="J38" s="443" t="s">
        <v>881</v>
      </c>
      <c r="K38" s="443">
        <f t="shared" ref="K38:K40" si="25">H38-F38</f>
        <v>90</v>
      </c>
      <c r="L38" s="500">
        <f t="shared" si="21"/>
        <v>-25.795000000000002</v>
      </c>
      <c r="M38" s="440">
        <f t="shared" ref="M38:M40" si="26">(K38+L38)/F38</f>
        <v>1.7423337856173678E-2</v>
      </c>
      <c r="N38" s="443" t="s">
        <v>556</v>
      </c>
      <c r="O38" s="441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6">
        <v>4</v>
      </c>
      <c r="B39" s="465">
        <v>44286</v>
      </c>
      <c r="C39" s="467"/>
      <c r="D39" s="468" t="s">
        <v>783</v>
      </c>
      <c r="E39" s="442" t="s">
        <v>557</v>
      </c>
      <c r="F39" s="442">
        <v>234.5</v>
      </c>
      <c r="G39" s="442">
        <v>228</v>
      </c>
      <c r="H39" s="469">
        <v>241</v>
      </c>
      <c r="I39" s="442" t="s">
        <v>824</v>
      </c>
      <c r="J39" s="443" t="s">
        <v>883</v>
      </c>
      <c r="K39" s="443">
        <f t="shared" si="25"/>
        <v>6.5</v>
      </c>
      <c r="L39" s="500">
        <f t="shared" si="21"/>
        <v>-1.6414999999999997</v>
      </c>
      <c r="M39" s="440">
        <f t="shared" si="26"/>
        <v>2.071855010660981E-2</v>
      </c>
      <c r="N39" s="443" t="s">
        <v>556</v>
      </c>
      <c r="O39" s="441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27">
        <v>5</v>
      </c>
      <c r="B40" s="528">
        <v>44291</v>
      </c>
      <c r="C40" s="529"/>
      <c r="D40" s="530" t="s">
        <v>131</v>
      </c>
      <c r="E40" s="458" t="s">
        <v>557</v>
      </c>
      <c r="F40" s="458">
        <v>1782.5</v>
      </c>
      <c r="G40" s="531">
        <v>1730</v>
      </c>
      <c r="H40" s="531">
        <v>1710</v>
      </c>
      <c r="I40" s="458">
        <v>1880</v>
      </c>
      <c r="J40" s="459" t="s">
        <v>984</v>
      </c>
      <c r="K40" s="459">
        <f t="shared" si="25"/>
        <v>-72.5</v>
      </c>
      <c r="L40" s="524">
        <f t="shared" si="21"/>
        <v>-12.477499999999999</v>
      </c>
      <c r="M40" s="532">
        <f t="shared" si="26"/>
        <v>-4.7673211781206169E-2</v>
      </c>
      <c r="N40" s="459" t="s">
        <v>620</v>
      </c>
      <c r="O40" s="533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27">
        <v>6</v>
      </c>
      <c r="B41" s="528">
        <v>44291</v>
      </c>
      <c r="C41" s="529"/>
      <c r="D41" s="530" t="s">
        <v>86</v>
      </c>
      <c r="E41" s="458" t="s">
        <v>557</v>
      </c>
      <c r="F41" s="458">
        <v>885</v>
      </c>
      <c r="G41" s="531">
        <v>855</v>
      </c>
      <c r="H41" s="531">
        <v>855</v>
      </c>
      <c r="I41" s="458" t="s">
        <v>877</v>
      </c>
      <c r="J41" s="459" t="s">
        <v>941</v>
      </c>
      <c r="K41" s="459">
        <f t="shared" ref="K41" si="27">H41-F41</f>
        <v>-30</v>
      </c>
      <c r="L41" s="524">
        <f t="shared" si="21"/>
        <v>-6.1950000000000003</v>
      </c>
      <c r="M41" s="532">
        <f t="shared" ref="M41" si="28">(K41+L41)/F41</f>
        <v>-4.0898305084745762E-2</v>
      </c>
      <c r="N41" s="459" t="s">
        <v>620</v>
      </c>
      <c r="O41" s="533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6">
        <v>7</v>
      </c>
      <c r="B42" s="465">
        <v>44291</v>
      </c>
      <c r="C42" s="467"/>
      <c r="D42" s="468" t="s">
        <v>372</v>
      </c>
      <c r="E42" s="442" t="s">
        <v>557</v>
      </c>
      <c r="F42" s="442">
        <v>548</v>
      </c>
      <c r="G42" s="442">
        <v>530</v>
      </c>
      <c r="H42" s="469">
        <v>568</v>
      </c>
      <c r="I42" s="442" t="s">
        <v>882</v>
      </c>
      <c r="J42" s="443" t="s">
        <v>932</v>
      </c>
      <c r="K42" s="443">
        <f t="shared" ref="K42" si="29">H42-F42</f>
        <v>20</v>
      </c>
      <c r="L42" s="500">
        <f t="shared" si="21"/>
        <v>-3.8359999999999999</v>
      </c>
      <c r="M42" s="440">
        <f t="shared" ref="M42" si="30">(K42+L42)/F42</f>
        <v>2.9496350364963505E-2</v>
      </c>
      <c r="N42" s="443" t="s">
        <v>556</v>
      </c>
      <c r="O42" s="441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6">
        <v>8</v>
      </c>
      <c r="B43" s="465">
        <v>44292</v>
      </c>
      <c r="C43" s="467"/>
      <c r="D43" s="468" t="s">
        <v>188</v>
      </c>
      <c r="E43" s="442" t="s">
        <v>890</v>
      </c>
      <c r="F43" s="442">
        <v>590</v>
      </c>
      <c r="G43" s="442">
        <v>608</v>
      </c>
      <c r="H43" s="469">
        <v>580.5</v>
      </c>
      <c r="I43" s="442">
        <v>560</v>
      </c>
      <c r="J43" s="443" t="s">
        <v>891</v>
      </c>
      <c r="K43" s="443">
        <f>F43-H43</f>
        <v>9.5</v>
      </c>
      <c r="L43" s="500">
        <f>(F43*-0.07)/100</f>
        <v>-0.41300000000000003</v>
      </c>
      <c r="M43" s="440">
        <f t="shared" ref="M43:M45" si="31">(K43+L43)/F43</f>
        <v>1.5401694915254237E-2</v>
      </c>
      <c r="N43" s="443" t="s">
        <v>556</v>
      </c>
      <c r="O43" s="522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6">
        <v>9</v>
      </c>
      <c r="B44" s="465">
        <v>44293</v>
      </c>
      <c r="C44" s="467"/>
      <c r="D44" s="468" t="s">
        <v>196</v>
      </c>
      <c r="E44" s="442" t="s">
        <v>557</v>
      </c>
      <c r="F44" s="442">
        <v>425</v>
      </c>
      <c r="G44" s="442">
        <v>412</v>
      </c>
      <c r="H44" s="469">
        <v>435.5</v>
      </c>
      <c r="I44" s="442" t="s">
        <v>898</v>
      </c>
      <c r="J44" s="443" t="s">
        <v>899</v>
      </c>
      <c r="K44" s="443">
        <f t="shared" ref="K44:K45" si="32">H44-F44</f>
        <v>10.5</v>
      </c>
      <c r="L44" s="500">
        <f>(F44*-0.07)/100</f>
        <v>-0.29750000000000004</v>
      </c>
      <c r="M44" s="440">
        <f t="shared" si="31"/>
        <v>2.4005882352941179E-2</v>
      </c>
      <c r="N44" s="443" t="s">
        <v>556</v>
      </c>
      <c r="O44" s="522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6">
        <v>10</v>
      </c>
      <c r="B45" s="465">
        <v>44293</v>
      </c>
      <c r="C45" s="467"/>
      <c r="D45" s="468" t="s">
        <v>100</v>
      </c>
      <c r="E45" s="442" t="s">
        <v>557</v>
      </c>
      <c r="F45" s="442">
        <v>501</v>
      </c>
      <c r="G45" s="442">
        <v>486</v>
      </c>
      <c r="H45" s="469">
        <v>515</v>
      </c>
      <c r="I45" s="442" t="s">
        <v>900</v>
      </c>
      <c r="J45" s="443" t="s">
        <v>925</v>
      </c>
      <c r="K45" s="443">
        <f t="shared" si="32"/>
        <v>14</v>
      </c>
      <c r="L45" s="500">
        <f>(F45*-0.7)/100</f>
        <v>-3.5069999999999997</v>
      </c>
      <c r="M45" s="440">
        <f t="shared" si="31"/>
        <v>2.0944111776447106E-2</v>
      </c>
      <c r="N45" s="443" t="s">
        <v>556</v>
      </c>
      <c r="O45" s="441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6">
        <v>11</v>
      </c>
      <c r="B46" s="465">
        <v>44294</v>
      </c>
      <c r="C46" s="467"/>
      <c r="D46" s="468" t="s">
        <v>913</v>
      </c>
      <c r="E46" s="442" t="s">
        <v>557</v>
      </c>
      <c r="F46" s="442">
        <v>4320</v>
      </c>
      <c r="G46" s="442">
        <v>4190</v>
      </c>
      <c r="H46" s="469">
        <v>4435</v>
      </c>
      <c r="I46" s="442" t="s">
        <v>914</v>
      </c>
      <c r="J46" s="443" t="s">
        <v>933</v>
      </c>
      <c r="K46" s="443">
        <f t="shared" ref="K46" si="33">H46-F46</f>
        <v>115</v>
      </c>
      <c r="L46" s="500">
        <f>(F46*-0.7)/100</f>
        <v>-30.24</v>
      </c>
      <c r="M46" s="440">
        <f t="shared" ref="M46" si="34">(K46+L46)/F46</f>
        <v>1.9620370370370371E-2</v>
      </c>
      <c r="N46" s="443" t="s">
        <v>556</v>
      </c>
      <c r="O46" s="441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6">
        <v>12</v>
      </c>
      <c r="B47" s="465">
        <v>44295</v>
      </c>
      <c r="C47" s="467"/>
      <c r="D47" s="468" t="s">
        <v>365</v>
      </c>
      <c r="E47" s="442" t="s">
        <v>557</v>
      </c>
      <c r="F47" s="442">
        <v>1425</v>
      </c>
      <c r="G47" s="442">
        <v>1380</v>
      </c>
      <c r="H47" s="469">
        <v>1475</v>
      </c>
      <c r="I47" s="442" t="s">
        <v>930</v>
      </c>
      <c r="J47" s="443" t="s">
        <v>931</v>
      </c>
      <c r="K47" s="443">
        <f t="shared" ref="K47" si="35">H47-F47</f>
        <v>50</v>
      </c>
      <c r="L47" s="500">
        <f>(F47*-0.07)/100</f>
        <v>-0.99750000000000016</v>
      </c>
      <c r="M47" s="440">
        <f t="shared" ref="M47:M48" si="36">(K47+L47)/F47</f>
        <v>3.4387719298245613E-2</v>
      </c>
      <c r="N47" s="443" t="s">
        <v>556</v>
      </c>
      <c r="O47" s="522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6">
        <v>13</v>
      </c>
      <c r="B48" s="472">
        <v>44295</v>
      </c>
      <c r="C48" s="467"/>
      <c r="D48" s="468" t="s">
        <v>934</v>
      </c>
      <c r="E48" s="442" t="s">
        <v>890</v>
      </c>
      <c r="F48" s="442">
        <v>59.25</v>
      </c>
      <c r="G48" s="469">
        <v>61</v>
      </c>
      <c r="H48" s="469">
        <v>56.75</v>
      </c>
      <c r="I48" s="442" t="s">
        <v>935</v>
      </c>
      <c r="J48" s="534" t="s">
        <v>880</v>
      </c>
      <c r="K48" s="443">
        <f>F48-H48</f>
        <v>2.5</v>
      </c>
      <c r="L48" s="500">
        <f t="shared" ref="L48:L53" si="37">(F48*-0.7)/100</f>
        <v>-0.41474999999999995</v>
      </c>
      <c r="M48" s="440">
        <f t="shared" si="36"/>
        <v>3.5194092827004225E-2</v>
      </c>
      <c r="N48" s="443" t="s">
        <v>556</v>
      </c>
      <c r="O48" s="441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527">
        <v>14</v>
      </c>
      <c r="B49" s="528">
        <v>44295</v>
      </c>
      <c r="C49" s="529"/>
      <c r="D49" s="530" t="s">
        <v>472</v>
      </c>
      <c r="E49" s="458" t="s">
        <v>557</v>
      </c>
      <c r="F49" s="458">
        <v>365</v>
      </c>
      <c r="G49" s="531">
        <v>353</v>
      </c>
      <c r="H49" s="531">
        <v>351.5</v>
      </c>
      <c r="I49" s="458">
        <v>385</v>
      </c>
      <c r="J49" s="459" t="s">
        <v>940</v>
      </c>
      <c r="K49" s="459">
        <f t="shared" ref="K49" si="38">H49-F49</f>
        <v>-13.5</v>
      </c>
      <c r="L49" s="524">
        <f t="shared" si="37"/>
        <v>-2.5549999999999997</v>
      </c>
      <c r="M49" s="532">
        <f t="shared" ref="M49" si="39">(K49+L49)/F49</f>
        <v>-4.3986301369863014E-2</v>
      </c>
      <c r="N49" s="459" t="s">
        <v>620</v>
      </c>
      <c r="O49" s="533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527">
        <v>15</v>
      </c>
      <c r="B50" s="528">
        <v>44295</v>
      </c>
      <c r="C50" s="529"/>
      <c r="D50" s="530" t="s">
        <v>157</v>
      </c>
      <c r="E50" s="458" t="s">
        <v>557</v>
      </c>
      <c r="F50" s="458">
        <v>1810</v>
      </c>
      <c r="G50" s="531">
        <v>1760</v>
      </c>
      <c r="H50" s="531">
        <v>1760</v>
      </c>
      <c r="I50" s="458" t="s">
        <v>936</v>
      </c>
      <c r="J50" s="459" t="s">
        <v>942</v>
      </c>
      <c r="K50" s="459">
        <f t="shared" ref="K50:K53" si="40">H50-F50</f>
        <v>-50</v>
      </c>
      <c r="L50" s="524">
        <f t="shared" si="37"/>
        <v>-12.67</v>
      </c>
      <c r="M50" s="532">
        <f t="shared" ref="M50:M53" si="41">(K50+L50)/F50</f>
        <v>-3.4624309392265191E-2</v>
      </c>
      <c r="N50" s="459" t="s">
        <v>620</v>
      </c>
      <c r="O50" s="533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527">
        <v>16</v>
      </c>
      <c r="B51" s="528">
        <v>44295</v>
      </c>
      <c r="C51" s="529"/>
      <c r="D51" s="530" t="s">
        <v>162</v>
      </c>
      <c r="E51" s="458" t="s">
        <v>557</v>
      </c>
      <c r="F51" s="458">
        <v>209.5</v>
      </c>
      <c r="G51" s="531">
        <v>204</v>
      </c>
      <c r="H51" s="531">
        <v>204</v>
      </c>
      <c r="I51" s="458">
        <v>220</v>
      </c>
      <c r="J51" s="459" t="s">
        <v>948</v>
      </c>
      <c r="K51" s="459">
        <f t="shared" si="40"/>
        <v>-5.5</v>
      </c>
      <c r="L51" s="524">
        <f t="shared" si="37"/>
        <v>-1.4664999999999997</v>
      </c>
      <c r="M51" s="532">
        <f t="shared" si="41"/>
        <v>-3.3252983293556082E-2</v>
      </c>
      <c r="N51" s="459" t="s">
        <v>620</v>
      </c>
      <c r="O51" s="533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66">
        <v>17</v>
      </c>
      <c r="B52" s="472">
        <v>44299</v>
      </c>
      <c r="C52" s="467"/>
      <c r="D52" s="468" t="s">
        <v>50</v>
      </c>
      <c r="E52" s="442" t="s">
        <v>557</v>
      </c>
      <c r="F52" s="442">
        <v>2595</v>
      </c>
      <c r="G52" s="469">
        <v>2520</v>
      </c>
      <c r="H52" s="469">
        <v>2658.5</v>
      </c>
      <c r="I52" s="442" t="s">
        <v>959</v>
      </c>
      <c r="J52" s="443" t="s">
        <v>980</v>
      </c>
      <c r="K52" s="443">
        <f t="shared" si="40"/>
        <v>63.5</v>
      </c>
      <c r="L52" s="500">
        <f t="shared" si="37"/>
        <v>-18.164999999999999</v>
      </c>
      <c r="M52" s="440">
        <f t="shared" si="41"/>
        <v>1.7470134874759152E-2</v>
      </c>
      <c r="N52" s="443" t="s">
        <v>556</v>
      </c>
      <c r="O52" s="441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27">
        <v>18</v>
      </c>
      <c r="B53" s="528">
        <v>44301</v>
      </c>
      <c r="C53" s="529"/>
      <c r="D53" s="530" t="s">
        <v>249</v>
      </c>
      <c r="E53" s="458" t="s">
        <v>557</v>
      </c>
      <c r="F53" s="458">
        <v>698.5</v>
      </c>
      <c r="G53" s="531">
        <v>678</v>
      </c>
      <c r="H53" s="531">
        <v>675</v>
      </c>
      <c r="I53" s="458" t="s">
        <v>967</v>
      </c>
      <c r="J53" s="459" t="s">
        <v>1000</v>
      </c>
      <c r="K53" s="459">
        <f t="shared" si="40"/>
        <v>-23.5</v>
      </c>
      <c r="L53" s="524">
        <f t="shared" si="37"/>
        <v>-4.8895</v>
      </c>
      <c r="M53" s="532">
        <f t="shared" si="41"/>
        <v>-4.0643521832498211E-2</v>
      </c>
      <c r="N53" s="459" t="s">
        <v>620</v>
      </c>
      <c r="O53" s="533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66">
        <v>19</v>
      </c>
      <c r="B54" s="472">
        <v>44302</v>
      </c>
      <c r="C54" s="467"/>
      <c r="D54" s="468" t="s">
        <v>372</v>
      </c>
      <c r="E54" s="442" t="s">
        <v>557</v>
      </c>
      <c r="F54" s="442">
        <v>535.5</v>
      </c>
      <c r="G54" s="469">
        <v>520</v>
      </c>
      <c r="H54" s="469">
        <v>548</v>
      </c>
      <c r="I54" s="442" t="s">
        <v>978</v>
      </c>
      <c r="J54" s="443" t="s">
        <v>979</v>
      </c>
      <c r="K54" s="443">
        <f t="shared" ref="K54:K55" si="42">H54-F54</f>
        <v>12.5</v>
      </c>
      <c r="L54" s="500">
        <f>(F54*-0.07)/100</f>
        <v>-0.37485000000000007</v>
      </c>
      <c r="M54" s="440">
        <f t="shared" ref="M54:M55" si="43">(K54+L54)/F54</f>
        <v>2.2642670401493929E-2</v>
      </c>
      <c r="N54" s="443" t="s">
        <v>556</v>
      </c>
      <c r="O54" s="522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527">
        <v>20</v>
      </c>
      <c r="B55" s="470">
        <v>44302</v>
      </c>
      <c r="C55" s="529"/>
      <c r="D55" s="530" t="s">
        <v>913</v>
      </c>
      <c r="E55" s="458" t="s">
        <v>557</v>
      </c>
      <c r="F55" s="458">
        <v>4100</v>
      </c>
      <c r="G55" s="531">
        <v>3945</v>
      </c>
      <c r="H55" s="531">
        <v>3945</v>
      </c>
      <c r="I55" s="458" t="s">
        <v>981</v>
      </c>
      <c r="J55" s="459" t="s">
        <v>1003</v>
      </c>
      <c r="K55" s="459">
        <f t="shared" si="42"/>
        <v>-155</v>
      </c>
      <c r="L55" s="524">
        <f t="shared" ref="L55" si="44">(F55*-0.7)/100</f>
        <v>-28.7</v>
      </c>
      <c r="M55" s="532">
        <f t="shared" si="43"/>
        <v>-4.4804878048780486E-2</v>
      </c>
      <c r="N55" s="459" t="s">
        <v>620</v>
      </c>
      <c r="O55" s="533">
        <v>44306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66">
        <v>21</v>
      </c>
      <c r="B56" s="465">
        <v>44305</v>
      </c>
      <c r="C56" s="467"/>
      <c r="D56" s="468" t="s">
        <v>100</v>
      </c>
      <c r="E56" s="442" t="s">
        <v>557</v>
      </c>
      <c r="F56" s="442">
        <v>558</v>
      </c>
      <c r="G56" s="469">
        <v>538</v>
      </c>
      <c r="H56" s="469">
        <v>574</v>
      </c>
      <c r="I56" s="442" t="s">
        <v>989</v>
      </c>
      <c r="J56" s="443" t="s">
        <v>921</v>
      </c>
      <c r="K56" s="443">
        <f t="shared" ref="K56:K58" si="45">H56-F56</f>
        <v>16</v>
      </c>
      <c r="L56" s="500">
        <f>(F56*-0.07)/100</f>
        <v>-0.3906</v>
      </c>
      <c r="M56" s="440">
        <f t="shared" ref="M56:M58" si="46">(K56+L56)/F56</f>
        <v>2.7973835125448029E-2</v>
      </c>
      <c r="N56" s="443" t="s">
        <v>556</v>
      </c>
      <c r="O56" s="522">
        <v>44305</v>
      </c>
      <c r="P56" s="4"/>
      <c r="Q56" s="4"/>
      <c r="R56" s="32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6">
        <v>22</v>
      </c>
      <c r="B57" s="465">
        <v>44305</v>
      </c>
      <c r="C57" s="467"/>
      <c r="D57" s="468" t="s">
        <v>993</v>
      </c>
      <c r="E57" s="442" t="s">
        <v>557</v>
      </c>
      <c r="F57" s="442">
        <v>1209</v>
      </c>
      <c r="G57" s="469">
        <v>1174</v>
      </c>
      <c r="H57" s="469">
        <v>1238</v>
      </c>
      <c r="I57" s="442" t="s">
        <v>994</v>
      </c>
      <c r="J57" s="443" t="s">
        <v>1004</v>
      </c>
      <c r="K57" s="443">
        <f t="shared" si="45"/>
        <v>29</v>
      </c>
      <c r="L57" s="500">
        <f t="shared" ref="L57:L58" si="47">(F57*-0.7)/100</f>
        <v>-8.4629999999999992</v>
      </c>
      <c r="M57" s="440">
        <f t="shared" si="46"/>
        <v>1.6986765922249791E-2</v>
      </c>
      <c r="N57" s="443" t="s">
        <v>556</v>
      </c>
      <c r="O57" s="441">
        <v>44306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27">
        <v>23</v>
      </c>
      <c r="B58" s="470">
        <v>44305</v>
      </c>
      <c r="C58" s="529"/>
      <c r="D58" s="530" t="s">
        <v>50</v>
      </c>
      <c r="E58" s="458" t="s">
        <v>557</v>
      </c>
      <c r="F58" s="458">
        <v>2590</v>
      </c>
      <c r="G58" s="531">
        <v>2520</v>
      </c>
      <c r="H58" s="531">
        <v>2510</v>
      </c>
      <c r="I58" s="458" t="s">
        <v>959</v>
      </c>
      <c r="J58" s="459" t="s">
        <v>1018</v>
      </c>
      <c r="K58" s="459">
        <f t="shared" si="45"/>
        <v>-80</v>
      </c>
      <c r="L58" s="524">
        <f t="shared" si="47"/>
        <v>-18.13</v>
      </c>
      <c r="M58" s="532">
        <f t="shared" si="46"/>
        <v>-3.7888030888030888E-2</v>
      </c>
      <c r="N58" s="459" t="s">
        <v>620</v>
      </c>
      <c r="O58" s="533">
        <v>44308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6">
        <v>24</v>
      </c>
      <c r="B59" s="465">
        <v>44305</v>
      </c>
      <c r="C59" s="467"/>
      <c r="D59" s="468" t="s">
        <v>372</v>
      </c>
      <c r="E59" s="442" t="s">
        <v>557</v>
      </c>
      <c r="F59" s="442">
        <v>534</v>
      </c>
      <c r="G59" s="469">
        <v>517</v>
      </c>
      <c r="H59" s="469">
        <v>550.5</v>
      </c>
      <c r="I59" s="442" t="s">
        <v>978</v>
      </c>
      <c r="J59" s="443" t="s">
        <v>1005</v>
      </c>
      <c r="K59" s="443">
        <f t="shared" ref="K59" si="48">H59-F59</f>
        <v>16.5</v>
      </c>
      <c r="L59" s="500">
        <f t="shared" ref="L59" si="49">(F59*-0.7)/100</f>
        <v>-3.7379999999999995</v>
      </c>
      <c r="M59" s="440">
        <f t="shared" ref="M59" si="50">(K59+L59)/F59</f>
        <v>2.3898876404494382E-2</v>
      </c>
      <c r="N59" s="443" t="s">
        <v>556</v>
      </c>
      <c r="O59" s="441">
        <v>44306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394">
        <v>25</v>
      </c>
      <c r="B60" s="416">
        <v>44306</v>
      </c>
      <c r="C60" s="419"/>
      <c r="D60" s="525" t="s">
        <v>1008</v>
      </c>
      <c r="E60" s="387" t="s">
        <v>557</v>
      </c>
      <c r="F60" s="387" t="s">
        <v>1009</v>
      </c>
      <c r="G60" s="420">
        <v>494</v>
      </c>
      <c r="H60" s="420"/>
      <c r="I60" s="387" t="s">
        <v>1010</v>
      </c>
      <c r="J60" s="352" t="s">
        <v>558</v>
      </c>
      <c r="K60" s="352"/>
      <c r="L60" s="402"/>
      <c r="M60" s="400"/>
      <c r="N60" s="352"/>
      <c r="O60" s="407"/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58">
        <v>26</v>
      </c>
      <c r="B61" s="559">
        <v>44306</v>
      </c>
      <c r="C61" s="560"/>
      <c r="D61" s="561" t="s">
        <v>96</v>
      </c>
      <c r="E61" s="548" t="s">
        <v>557</v>
      </c>
      <c r="F61" s="548">
        <v>1210</v>
      </c>
      <c r="G61" s="562">
        <v>1174</v>
      </c>
      <c r="H61" s="562">
        <v>1215</v>
      </c>
      <c r="I61" s="548" t="s">
        <v>994</v>
      </c>
      <c r="J61" s="563" t="s">
        <v>958</v>
      </c>
      <c r="K61" s="563">
        <f t="shared" ref="K61:K63" si="51">H61-F61</f>
        <v>5</v>
      </c>
      <c r="L61" s="564">
        <f>(F61*-0.07)/100</f>
        <v>-0.84699999999999998</v>
      </c>
      <c r="M61" s="553">
        <f t="shared" ref="M61:M64" si="52">(K61+L61)/F61</f>
        <v>3.4322314049586781E-3</v>
      </c>
      <c r="N61" s="563" t="s">
        <v>665</v>
      </c>
      <c r="O61" s="565">
        <v>44306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66">
        <v>27</v>
      </c>
      <c r="B62" s="465">
        <v>44308</v>
      </c>
      <c r="C62" s="467"/>
      <c r="D62" s="468" t="s">
        <v>372</v>
      </c>
      <c r="E62" s="442" t="s">
        <v>557</v>
      </c>
      <c r="F62" s="442">
        <v>533.5</v>
      </c>
      <c r="G62" s="469">
        <v>517</v>
      </c>
      <c r="H62" s="469">
        <v>548</v>
      </c>
      <c r="I62" s="442" t="s">
        <v>978</v>
      </c>
      <c r="J62" s="443" t="s">
        <v>895</v>
      </c>
      <c r="K62" s="443">
        <f t="shared" si="51"/>
        <v>14.5</v>
      </c>
      <c r="L62" s="500">
        <f t="shared" ref="L62:L64" si="53">(F62*-0.7)/100</f>
        <v>-3.7344999999999997</v>
      </c>
      <c r="M62" s="440">
        <f t="shared" si="52"/>
        <v>2.0179006560449859E-2</v>
      </c>
      <c r="N62" s="443" t="s">
        <v>556</v>
      </c>
      <c r="O62" s="441">
        <v>44309</v>
      </c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527">
        <v>28</v>
      </c>
      <c r="B63" s="470">
        <v>44308</v>
      </c>
      <c r="C63" s="529"/>
      <c r="D63" s="530" t="s">
        <v>96</v>
      </c>
      <c r="E63" s="458" t="s">
        <v>557</v>
      </c>
      <c r="F63" s="458">
        <v>1163</v>
      </c>
      <c r="G63" s="531">
        <v>1130</v>
      </c>
      <c r="H63" s="531">
        <v>1130</v>
      </c>
      <c r="I63" s="458" t="s">
        <v>1026</v>
      </c>
      <c r="J63" s="459" t="s">
        <v>1061</v>
      </c>
      <c r="K63" s="459">
        <f t="shared" si="51"/>
        <v>-33</v>
      </c>
      <c r="L63" s="524">
        <f t="shared" si="53"/>
        <v>-8.1409999999999982</v>
      </c>
      <c r="M63" s="532">
        <f t="shared" si="52"/>
        <v>-3.5374892519346515E-2</v>
      </c>
      <c r="N63" s="459" t="s">
        <v>620</v>
      </c>
      <c r="O63" s="533">
        <v>44313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527">
        <v>29</v>
      </c>
      <c r="B64" s="470">
        <v>44312</v>
      </c>
      <c r="C64" s="529"/>
      <c r="D64" s="530" t="s">
        <v>1049</v>
      </c>
      <c r="E64" s="458" t="s">
        <v>890</v>
      </c>
      <c r="F64" s="458">
        <v>181.5</v>
      </c>
      <c r="G64" s="531">
        <v>187</v>
      </c>
      <c r="H64" s="531">
        <v>186.5</v>
      </c>
      <c r="I64" s="458">
        <v>172</v>
      </c>
      <c r="J64" s="459" t="s">
        <v>1062</v>
      </c>
      <c r="K64" s="459">
        <f>F64-H64</f>
        <v>-5</v>
      </c>
      <c r="L64" s="524">
        <f t="shared" si="53"/>
        <v>-1.2705</v>
      </c>
      <c r="M64" s="532">
        <f t="shared" si="52"/>
        <v>-3.4548209366391185E-2</v>
      </c>
      <c r="N64" s="459" t="s">
        <v>620</v>
      </c>
      <c r="O64" s="533">
        <v>44313</v>
      </c>
      <c r="P64" s="4"/>
      <c r="Q64" s="4"/>
      <c r="R64" s="324" t="s">
        <v>792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66">
        <v>30</v>
      </c>
      <c r="B65" s="465">
        <v>44312</v>
      </c>
      <c r="C65" s="467"/>
      <c r="D65" s="468" t="s">
        <v>1050</v>
      </c>
      <c r="E65" s="442" t="s">
        <v>557</v>
      </c>
      <c r="F65" s="442">
        <v>1059</v>
      </c>
      <c r="G65" s="469">
        <v>1020</v>
      </c>
      <c r="H65" s="469">
        <v>1080</v>
      </c>
      <c r="I65" s="442">
        <v>1120</v>
      </c>
      <c r="J65" s="443" t="s">
        <v>606</v>
      </c>
      <c r="K65" s="443">
        <f t="shared" ref="K65" si="54">H65-F65</f>
        <v>21</v>
      </c>
      <c r="L65" s="500">
        <f>(F65*-0.07)/100</f>
        <v>-0.74130000000000007</v>
      </c>
      <c r="M65" s="440">
        <f t="shared" ref="M65" si="55">(K65+L65)/F65</f>
        <v>1.9130028328611898E-2</v>
      </c>
      <c r="N65" s="443" t="s">
        <v>556</v>
      </c>
      <c r="O65" s="522">
        <v>44312</v>
      </c>
      <c r="P65" s="4"/>
      <c r="Q65" s="4"/>
      <c r="R65" s="324" t="s">
        <v>792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394">
        <v>31</v>
      </c>
      <c r="B66" s="416">
        <v>44312</v>
      </c>
      <c r="C66" s="419"/>
      <c r="D66" s="386" t="s">
        <v>1052</v>
      </c>
      <c r="E66" s="387" t="s">
        <v>557</v>
      </c>
      <c r="F66" s="387" t="s">
        <v>1053</v>
      </c>
      <c r="G66" s="420">
        <v>385</v>
      </c>
      <c r="H66" s="420"/>
      <c r="I66" s="387">
        <v>420</v>
      </c>
      <c r="J66" s="352" t="s">
        <v>558</v>
      </c>
      <c r="K66" s="352"/>
      <c r="L66" s="402"/>
      <c r="M66" s="400"/>
      <c r="N66" s="380"/>
      <c r="O66" s="393"/>
      <c r="P66" s="4"/>
      <c r="Q66" s="4"/>
      <c r="R66" s="324" t="s">
        <v>792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466">
        <v>32</v>
      </c>
      <c r="B67" s="465">
        <v>44312</v>
      </c>
      <c r="C67" s="467"/>
      <c r="D67" s="468" t="s">
        <v>1054</v>
      </c>
      <c r="E67" s="442" t="s">
        <v>557</v>
      </c>
      <c r="F67" s="442">
        <v>552</v>
      </c>
      <c r="G67" s="469">
        <v>536</v>
      </c>
      <c r="H67" s="469">
        <v>566</v>
      </c>
      <c r="I67" s="442">
        <v>590</v>
      </c>
      <c r="J67" s="443" t="s">
        <v>925</v>
      </c>
      <c r="K67" s="443">
        <f t="shared" ref="K67:K68" si="56">H67-F67</f>
        <v>14</v>
      </c>
      <c r="L67" s="500">
        <f t="shared" ref="L67:L68" si="57">(F67*-0.7)/100</f>
        <v>-3.8639999999999999</v>
      </c>
      <c r="M67" s="440">
        <f t="shared" ref="M67:M68" si="58">(K67+L67)/F67</f>
        <v>1.8362318840579709E-2</v>
      </c>
      <c r="N67" s="443" t="s">
        <v>556</v>
      </c>
      <c r="O67" s="441">
        <v>44314</v>
      </c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466">
        <v>33</v>
      </c>
      <c r="B68" s="465">
        <v>44313</v>
      </c>
      <c r="C68" s="467"/>
      <c r="D68" s="468" t="s">
        <v>1066</v>
      </c>
      <c r="E68" s="442" t="s">
        <v>557</v>
      </c>
      <c r="F68" s="442">
        <v>760</v>
      </c>
      <c r="G68" s="469">
        <v>735</v>
      </c>
      <c r="H68" s="469">
        <v>777</v>
      </c>
      <c r="I68" s="442">
        <v>810</v>
      </c>
      <c r="J68" s="443" t="s">
        <v>888</v>
      </c>
      <c r="K68" s="443">
        <f t="shared" si="56"/>
        <v>17</v>
      </c>
      <c r="L68" s="500">
        <f t="shared" si="57"/>
        <v>-5.32</v>
      </c>
      <c r="M68" s="440">
        <f t="shared" si="58"/>
        <v>1.5368421052631578E-2</v>
      </c>
      <c r="N68" s="443" t="s">
        <v>556</v>
      </c>
      <c r="O68" s="441">
        <v>44314</v>
      </c>
      <c r="P68" s="4"/>
      <c r="Q68" s="4"/>
      <c r="R68" s="324"/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466">
        <v>34</v>
      </c>
      <c r="B69" s="465">
        <v>44314</v>
      </c>
      <c r="C69" s="467"/>
      <c r="D69" s="468" t="s">
        <v>136</v>
      </c>
      <c r="E69" s="442" t="s">
        <v>557</v>
      </c>
      <c r="F69" s="442">
        <v>788</v>
      </c>
      <c r="G69" s="469">
        <v>764</v>
      </c>
      <c r="H69" s="469">
        <v>801.5</v>
      </c>
      <c r="I69" s="442">
        <v>830</v>
      </c>
      <c r="J69" s="443" t="s">
        <v>1087</v>
      </c>
      <c r="K69" s="443">
        <f t="shared" ref="K69" si="59">H69-F69</f>
        <v>13.5</v>
      </c>
      <c r="L69" s="500">
        <f>(F69*-0.07)/100</f>
        <v>-0.55160000000000009</v>
      </c>
      <c r="M69" s="440">
        <f t="shared" ref="M69" si="60">(K69+L69)/F69</f>
        <v>1.6431979695431472E-2</v>
      </c>
      <c r="N69" s="443" t="s">
        <v>556</v>
      </c>
      <c r="O69" s="522">
        <v>44314</v>
      </c>
      <c r="P69" s="4"/>
      <c r="Q69" s="4"/>
      <c r="R69" s="324"/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394">
        <v>35</v>
      </c>
      <c r="B70" s="416">
        <v>44314</v>
      </c>
      <c r="C70" s="419"/>
      <c r="D70" s="386" t="s">
        <v>1082</v>
      </c>
      <c r="E70" s="387" t="s">
        <v>557</v>
      </c>
      <c r="F70" s="387" t="s">
        <v>1083</v>
      </c>
      <c r="G70" s="420">
        <v>734</v>
      </c>
      <c r="H70" s="420"/>
      <c r="I70" s="387" t="s">
        <v>659</v>
      </c>
      <c r="J70" s="352" t="s">
        <v>558</v>
      </c>
      <c r="K70" s="352"/>
      <c r="L70" s="402"/>
      <c r="M70" s="400"/>
      <c r="N70" s="380"/>
      <c r="O70" s="393"/>
      <c r="P70" s="4"/>
      <c r="Q70" s="4"/>
      <c r="R70" s="324"/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>
        <v>36</v>
      </c>
      <c r="B71" s="416">
        <v>44314</v>
      </c>
      <c r="C71" s="419"/>
      <c r="D71" s="386" t="s">
        <v>1084</v>
      </c>
      <c r="E71" s="387" t="s">
        <v>557</v>
      </c>
      <c r="F71" s="387" t="s">
        <v>1085</v>
      </c>
      <c r="G71" s="420">
        <v>1450</v>
      </c>
      <c r="H71" s="420"/>
      <c r="I71" s="387">
        <v>1600</v>
      </c>
      <c r="J71" s="352" t="s">
        <v>558</v>
      </c>
      <c r="K71" s="352"/>
      <c r="L71" s="402"/>
      <c r="M71" s="400"/>
      <c r="N71" s="380"/>
      <c r="O71" s="393"/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466">
        <v>37</v>
      </c>
      <c r="B72" s="465">
        <v>44314</v>
      </c>
      <c r="C72" s="467"/>
      <c r="D72" s="468" t="s">
        <v>1088</v>
      </c>
      <c r="E72" s="442" t="s">
        <v>557</v>
      </c>
      <c r="F72" s="442">
        <v>690</v>
      </c>
      <c r="G72" s="469">
        <v>669</v>
      </c>
      <c r="H72" s="469">
        <v>703</v>
      </c>
      <c r="I72" s="442">
        <v>730</v>
      </c>
      <c r="J72" s="443" t="s">
        <v>1001</v>
      </c>
      <c r="K72" s="443">
        <f t="shared" ref="K72" si="61">H72-F72</f>
        <v>13</v>
      </c>
      <c r="L72" s="500">
        <f>(F72*-0.07)/100</f>
        <v>-0.48300000000000004</v>
      </c>
      <c r="M72" s="440">
        <f t="shared" ref="M72" si="62">(K72+L72)/F72</f>
        <v>1.8140579710144926E-2</v>
      </c>
      <c r="N72" s="443" t="s">
        <v>556</v>
      </c>
      <c r="O72" s="522">
        <v>44314</v>
      </c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6"/>
      <c r="C73" s="419"/>
      <c r="D73" s="386"/>
      <c r="E73" s="387"/>
      <c r="F73" s="387"/>
      <c r="G73" s="420"/>
      <c r="H73" s="420"/>
      <c r="I73" s="387"/>
      <c r="J73" s="352"/>
      <c r="K73" s="352"/>
      <c r="L73" s="402"/>
      <c r="M73" s="400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6"/>
      <c r="C74" s="419"/>
      <c r="D74" s="386"/>
      <c r="E74" s="387"/>
      <c r="F74" s="387"/>
      <c r="G74" s="420"/>
      <c r="H74" s="420"/>
      <c r="I74" s="387"/>
      <c r="J74" s="352"/>
      <c r="K74" s="352"/>
      <c r="L74" s="402"/>
      <c r="M74" s="400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573"/>
      <c r="B75" s="422"/>
      <c r="C75" s="574"/>
      <c r="D75" s="575"/>
      <c r="E75" s="397"/>
      <c r="F75" s="397"/>
      <c r="G75" s="576"/>
      <c r="H75" s="576"/>
      <c r="I75" s="397"/>
      <c r="J75" s="395"/>
      <c r="K75" s="395"/>
      <c r="L75" s="577"/>
      <c r="M75" s="409"/>
      <c r="N75" s="399"/>
      <c r="O75" s="578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821</v>
      </c>
      <c r="I76" s="33"/>
      <c r="J76" s="14"/>
      <c r="K76" s="76"/>
      <c r="L76" s="77"/>
      <c r="M76" s="76"/>
      <c r="N76" s="78"/>
      <c r="O76" s="76"/>
      <c r="P76" s="4"/>
      <c r="Q76" s="408"/>
      <c r="R76" s="421"/>
      <c r="S76" s="408"/>
      <c r="T76" s="408"/>
      <c r="U76" s="408"/>
      <c r="V76" s="408"/>
      <c r="W76" s="408"/>
      <c r="X76" s="408"/>
      <c r="Y76" s="408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819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5">
        <v>1</v>
      </c>
      <c r="B82" s="465">
        <v>44287</v>
      </c>
      <c r="C82" s="516"/>
      <c r="D82" s="444" t="s">
        <v>858</v>
      </c>
      <c r="E82" s="517" t="s">
        <v>557</v>
      </c>
      <c r="F82" s="442">
        <v>2250</v>
      </c>
      <c r="G82" s="442">
        <v>2198</v>
      </c>
      <c r="H82" s="442">
        <v>2295</v>
      </c>
      <c r="I82" s="443" t="s">
        <v>859</v>
      </c>
      <c r="J82" s="443" t="s">
        <v>889</v>
      </c>
      <c r="K82" s="518">
        <f t="shared" ref="K82" si="63">H82-F82</f>
        <v>45</v>
      </c>
      <c r="L82" s="521">
        <f t="shared" ref="L82" si="64">(H82*N82)*0.035%</f>
        <v>200.81250000000003</v>
      </c>
      <c r="M82" s="519">
        <f t="shared" ref="M82" si="65">(K82*N82)-L82</f>
        <v>11049.1875</v>
      </c>
      <c r="N82" s="443">
        <v>250</v>
      </c>
      <c r="O82" s="520" t="s">
        <v>556</v>
      </c>
      <c r="P82" s="441">
        <v>44292</v>
      </c>
      <c r="Q82" s="363"/>
      <c r="R82" s="324" t="s">
        <v>559</v>
      </c>
      <c r="S82" s="37"/>
      <c r="Y82" s="37"/>
      <c r="Z82" s="37"/>
    </row>
    <row r="83" spans="1:26" s="369" customFormat="1" ht="13.9" customHeight="1">
      <c r="A83" s="515">
        <v>2</v>
      </c>
      <c r="B83" s="465">
        <v>44287</v>
      </c>
      <c r="C83" s="516"/>
      <c r="D83" s="444" t="s">
        <v>870</v>
      </c>
      <c r="E83" s="517" t="s">
        <v>557</v>
      </c>
      <c r="F83" s="442">
        <v>524.5</v>
      </c>
      <c r="G83" s="442">
        <v>517</v>
      </c>
      <c r="H83" s="442">
        <v>527</v>
      </c>
      <c r="I83" s="443" t="s">
        <v>871</v>
      </c>
      <c r="J83" s="443" t="s">
        <v>880</v>
      </c>
      <c r="K83" s="518">
        <f t="shared" ref="K83" si="66">H83-F83</f>
        <v>2.5</v>
      </c>
      <c r="L83" s="521">
        <f t="shared" ref="L83" si="67">(H83*N83)*0.035%</f>
        <v>341.41695000000004</v>
      </c>
      <c r="M83" s="519">
        <f t="shared" ref="M83" si="68">(K83*N83)-L83</f>
        <v>4286.0830500000002</v>
      </c>
      <c r="N83" s="443">
        <v>1851</v>
      </c>
      <c r="O83" s="520" t="s">
        <v>556</v>
      </c>
      <c r="P83" s="441">
        <v>44291</v>
      </c>
      <c r="Q83" s="363"/>
      <c r="R83" s="324" t="s">
        <v>559</v>
      </c>
      <c r="S83" s="37"/>
      <c r="Y83" s="37"/>
      <c r="Z83" s="37"/>
    </row>
    <row r="84" spans="1:26" s="369" customFormat="1" ht="13.9" customHeight="1">
      <c r="A84" s="515">
        <v>3</v>
      </c>
      <c r="B84" s="465">
        <v>44293</v>
      </c>
      <c r="C84" s="516"/>
      <c r="D84" s="444" t="s">
        <v>896</v>
      </c>
      <c r="E84" s="517" t="s">
        <v>557</v>
      </c>
      <c r="F84" s="442">
        <v>1352</v>
      </c>
      <c r="G84" s="442">
        <v>1320</v>
      </c>
      <c r="H84" s="442">
        <v>1383.5</v>
      </c>
      <c r="I84" s="443" t="s">
        <v>897</v>
      </c>
      <c r="J84" s="443" t="s">
        <v>893</v>
      </c>
      <c r="K84" s="518">
        <f t="shared" ref="K84" si="69">H84-F84</f>
        <v>31.5</v>
      </c>
      <c r="L84" s="521">
        <f t="shared" ref="L84" si="70">(H84*N84)*0.035%</f>
        <v>193.69000000000003</v>
      </c>
      <c r="M84" s="519">
        <f t="shared" ref="M84" si="71">(K84*N84)-L84</f>
        <v>12406.31</v>
      </c>
      <c r="N84" s="443">
        <v>400</v>
      </c>
      <c r="O84" s="520" t="s">
        <v>556</v>
      </c>
      <c r="P84" s="441">
        <v>44293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15">
        <v>4</v>
      </c>
      <c r="B85" s="465">
        <v>44293</v>
      </c>
      <c r="C85" s="516"/>
      <c r="D85" s="444" t="s">
        <v>906</v>
      </c>
      <c r="E85" s="517" t="s">
        <v>557</v>
      </c>
      <c r="F85" s="442">
        <v>3292.5</v>
      </c>
      <c r="G85" s="442">
        <v>3245</v>
      </c>
      <c r="H85" s="442">
        <v>3321</v>
      </c>
      <c r="I85" s="443" t="s">
        <v>907</v>
      </c>
      <c r="J85" s="443" t="s">
        <v>924</v>
      </c>
      <c r="K85" s="518">
        <f t="shared" ref="K85:K86" si="72">H85-F85</f>
        <v>28.5</v>
      </c>
      <c r="L85" s="521">
        <f t="shared" ref="L85" si="73">(H85*N85)*0.035%</f>
        <v>348.70500000000004</v>
      </c>
      <c r="M85" s="519">
        <f t="shared" ref="M85" si="74">(K85*N85)-L85</f>
        <v>8201.2950000000001</v>
      </c>
      <c r="N85" s="443">
        <v>300</v>
      </c>
      <c r="O85" s="520" t="s">
        <v>556</v>
      </c>
      <c r="P85" s="441">
        <v>44294</v>
      </c>
      <c r="Q85" s="363"/>
      <c r="R85" s="324" t="s">
        <v>792</v>
      </c>
      <c r="S85" s="37"/>
      <c r="Y85" s="37"/>
      <c r="Z85" s="37"/>
    </row>
    <row r="86" spans="1:26" s="369" customFormat="1" ht="13.9" customHeight="1">
      <c r="A86" s="597">
        <v>5</v>
      </c>
      <c r="B86" s="599">
        <v>44293</v>
      </c>
      <c r="C86" s="477"/>
      <c r="D86" s="457" t="s">
        <v>908</v>
      </c>
      <c r="E86" s="478" t="s">
        <v>557</v>
      </c>
      <c r="F86" s="458">
        <v>2943</v>
      </c>
      <c r="G86" s="458">
        <v>2870</v>
      </c>
      <c r="H86" s="458">
        <v>2870</v>
      </c>
      <c r="I86" s="459">
        <v>3100</v>
      </c>
      <c r="J86" s="601" t="s">
        <v>943</v>
      </c>
      <c r="K86" s="523">
        <f t="shared" si="72"/>
        <v>-73</v>
      </c>
      <c r="L86" s="523">
        <v>200.81250000000003</v>
      </c>
      <c r="M86" s="601">
        <f>(-46*300)-300.81</f>
        <v>-14100.81</v>
      </c>
      <c r="N86" s="601">
        <v>300</v>
      </c>
      <c r="O86" s="603" t="s">
        <v>620</v>
      </c>
      <c r="P86" s="595">
        <v>44267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98"/>
      <c r="B87" s="600"/>
      <c r="C87" s="477"/>
      <c r="D87" s="457" t="s">
        <v>911</v>
      </c>
      <c r="E87" s="478" t="s">
        <v>890</v>
      </c>
      <c r="F87" s="458">
        <v>48.5</v>
      </c>
      <c r="G87" s="458"/>
      <c r="H87" s="458">
        <v>21.5</v>
      </c>
      <c r="I87" s="459"/>
      <c r="J87" s="602"/>
      <c r="K87" s="524">
        <f>F87-H87</f>
        <v>27</v>
      </c>
      <c r="L87" s="523">
        <v>100</v>
      </c>
      <c r="M87" s="602"/>
      <c r="N87" s="602"/>
      <c r="O87" s="604"/>
      <c r="P87" s="596"/>
      <c r="Q87" s="363"/>
      <c r="R87" s="324" t="s">
        <v>559</v>
      </c>
      <c r="S87" s="37"/>
      <c r="Y87" s="37"/>
      <c r="Z87" s="37"/>
    </row>
    <row r="88" spans="1:26" s="369" customFormat="1" ht="13.9" customHeight="1">
      <c r="A88" s="597">
        <v>6</v>
      </c>
      <c r="B88" s="599">
        <v>44293</v>
      </c>
      <c r="C88" s="477"/>
      <c r="D88" s="457" t="s">
        <v>909</v>
      </c>
      <c r="E88" s="478" t="s">
        <v>557</v>
      </c>
      <c r="F88" s="458">
        <v>1048</v>
      </c>
      <c r="G88" s="458">
        <v>1018</v>
      </c>
      <c r="H88" s="458">
        <v>1018</v>
      </c>
      <c r="I88" s="459">
        <v>1100</v>
      </c>
      <c r="J88" s="601" t="s">
        <v>944</v>
      </c>
      <c r="K88" s="523">
        <f>H88-F88</f>
        <v>-30</v>
      </c>
      <c r="L88" s="523">
        <v>200.81250000000003</v>
      </c>
      <c r="M88" s="601">
        <f>(-22*700)-300.81</f>
        <v>-15700.81</v>
      </c>
      <c r="N88" s="601">
        <v>700</v>
      </c>
      <c r="O88" s="603" t="s">
        <v>620</v>
      </c>
      <c r="P88" s="595">
        <v>44267</v>
      </c>
      <c r="Q88" s="363"/>
      <c r="R88" s="324" t="s">
        <v>559</v>
      </c>
      <c r="S88" s="37"/>
      <c r="Y88" s="37"/>
      <c r="Z88" s="37"/>
    </row>
    <row r="89" spans="1:26" s="369" customFormat="1" ht="13.9" customHeight="1">
      <c r="A89" s="598"/>
      <c r="B89" s="600"/>
      <c r="C89" s="477"/>
      <c r="D89" s="457" t="s">
        <v>910</v>
      </c>
      <c r="E89" s="478" t="s">
        <v>890</v>
      </c>
      <c r="F89" s="458">
        <v>21</v>
      </c>
      <c r="G89" s="458"/>
      <c r="H89" s="458">
        <v>13</v>
      </c>
      <c r="I89" s="459"/>
      <c r="J89" s="602"/>
      <c r="K89" s="524">
        <v>8</v>
      </c>
      <c r="L89" s="523">
        <v>100</v>
      </c>
      <c r="M89" s="602"/>
      <c r="N89" s="602"/>
      <c r="O89" s="604"/>
      <c r="P89" s="596"/>
      <c r="Q89" s="363"/>
      <c r="R89" s="324" t="s">
        <v>559</v>
      </c>
      <c r="S89" s="37"/>
      <c r="Y89" s="37"/>
      <c r="Z89" s="37"/>
    </row>
    <row r="90" spans="1:26" s="369" customFormat="1" ht="13.9" customHeight="1">
      <c r="A90" s="597">
        <v>7</v>
      </c>
      <c r="B90" s="599">
        <v>44294</v>
      </c>
      <c r="C90" s="477"/>
      <c r="D90" s="457" t="s">
        <v>915</v>
      </c>
      <c r="E90" s="478" t="s">
        <v>557</v>
      </c>
      <c r="F90" s="458">
        <v>1049</v>
      </c>
      <c r="G90" s="458">
        <v>1018</v>
      </c>
      <c r="H90" s="458">
        <v>1034</v>
      </c>
      <c r="I90" s="459">
        <v>1100</v>
      </c>
      <c r="J90" s="601" t="s">
        <v>917</v>
      </c>
      <c r="K90" s="523">
        <v>-15</v>
      </c>
      <c r="L90" s="523">
        <f t="shared" ref="L90" si="75">(H90*N90)*0.035%</f>
        <v>434.28000000000009</v>
      </c>
      <c r="M90" s="601">
        <v>-12000</v>
      </c>
      <c r="N90" s="601">
        <v>1200</v>
      </c>
      <c r="O90" s="603" t="s">
        <v>620</v>
      </c>
      <c r="P90" s="605">
        <v>44294</v>
      </c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598"/>
      <c r="B91" s="600"/>
      <c r="C91" s="477"/>
      <c r="D91" s="457" t="s">
        <v>916</v>
      </c>
      <c r="E91" s="478" t="s">
        <v>890</v>
      </c>
      <c r="F91" s="458">
        <v>21</v>
      </c>
      <c r="G91" s="458"/>
      <c r="H91" s="458">
        <v>16</v>
      </c>
      <c r="I91" s="459"/>
      <c r="J91" s="602"/>
      <c r="K91" s="524">
        <v>5</v>
      </c>
      <c r="L91" s="523">
        <v>100</v>
      </c>
      <c r="M91" s="602"/>
      <c r="N91" s="602"/>
      <c r="O91" s="604"/>
      <c r="P91" s="606"/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15">
        <v>8</v>
      </c>
      <c r="B92" s="465">
        <v>44302</v>
      </c>
      <c r="C92" s="516"/>
      <c r="D92" s="444" t="s">
        <v>982</v>
      </c>
      <c r="E92" s="517" t="s">
        <v>557</v>
      </c>
      <c r="F92" s="442">
        <v>327.5</v>
      </c>
      <c r="G92" s="442">
        <v>318</v>
      </c>
      <c r="H92" s="442">
        <v>333.5</v>
      </c>
      <c r="I92" s="443">
        <v>345</v>
      </c>
      <c r="J92" s="443" t="s">
        <v>990</v>
      </c>
      <c r="K92" s="518">
        <f t="shared" ref="K92" si="76">H92-F92</f>
        <v>6</v>
      </c>
      <c r="L92" s="521">
        <f t="shared" ref="L92" si="77">(H92*N92)*0.035%</f>
        <v>180.92375000000001</v>
      </c>
      <c r="M92" s="519">
        <f t="shared" ref="M92" si="78">(K92*N92)-L92</f>
        <v>9119.0762500000001</v>
      </c>
      <c r="N92" s="443">
        <v>1550</v>
      </c>
      <c r="O92" s="520" t="s">
        <v>556</v>
      </c>
      <c r="P92" s="441">
        <v>44305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15">
        <v>9</v>
      </c>
      <c r="B93" s="465">
        <v>44305</v>
      </c>
      <c r="C93" s="516"/>
      <c r="D93" s="444" t="s">
        <v>991</v>
      </c>
      <c r="E93" s="517" t="s">
        <v>557</v>
      </c>
      <c r="F93" s="442">
        <v>2765</v>
      </c>
      <c r="G93" s="442">
        <v>2695</v>
      </c>
      <c r="H93" s="442">
        <v>2805</v>
      </c>
      <c r="I93" s="443" t="s">
        <v>992</v>
      </c>
      <c r="J93" s="443" t="s">
        <v>593</v>
      </c>
      <c r="K93" s="518">
        <f t="shared" ref="K93" si="79">H93-F93</f>
        <v>40</v>
      </c>
      <c r="L93" s="521">
        <f t="shared" ref="L93" si="80">(H93*N93)*0.035%</f>
        <v>196.35000000000002</v>
      </c>
      <c r="M93" s="519">
        <f t="shared" ref="M93" si="81">(K93*N93)-L93</f>
        <v>7803.65</v>
      </c>
      <c r="N93" s="443">
        <v>200</v>
      </c>
      <c r="O93" s="520" t="s">
        <v>556</v>
      </c>
      <c r="P93" s="441">
        <v>44308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5">
        <v>10</v>
      </c>
      <c r="B94" s="465">
        <v>44305</v>
      </c>
      <c r="C94" s="516"/>
      <c r="D94" s="444" t="s">
        <v>995</v>
      </c>
      <c r="E94" s="517" t="s">
        <v>557</v>
      </c>
      <c r="F94" s="442">
        <v>949</v>
      </c>
      <c r="G94" s="442">
        <v>928</v>
      </c>
      <c r="H94" s="442">
        <v>962</v>
      </c>
      <c r="I94" s="443">
        <v>990</v>
      </c>
      <c r="J94" s="443" t="s">
        <v>1001</v>
      </c>
      <c r="K94" s="518">
        <f t="shared" ref="K94:K96" si="82">H94-F94</f>
        <v>13</v>
      </c>
      <c r="L94" s="521">
        <f t="shared" ref="L94:L96" si="83">(H94*N94)*0.035%</f>
        <v>218.85500000000002</v>
      </c>
      <c r="M94" s="519">
        <f t="shared" ref="M94:M96" si="84">(K94*N94)-L94</f>
        <v>8231.1450000000004</v>
      </c>
      <c r="N94" s="443">
        <v>650</v>
      </c>
      <c r="O94" s="520" t="s">
        <v>556</v>
      </c>
      <c r="P94" s="522">
        <v>44305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06">
        <v>11</v>
      </c>
      <c r="B95" s="470">
        <v>44305</v>
      </c>
      <c r="C95" s="477"/>
      <c r="D95" s="457" t="s">
        <v>996</v>
      </c>
      <c r="E95" s="478" t="s">
        <v>557</v>
      </c>
      <c r="F95" s="458">
        <v>992</v>
      </c>
      <c r="G95" s="458">
        <v>972</v>
      </c>
      <c r="H95" s="458">
        <v>972</v>
      </c>
      <c r="I95" s="459">
        <v>1030</v>
      </c>
      <c r="J95" s="459" t="s">
        <v>1011</v>
      </c>
      <c r="K95" s="557">
        <f t="shared" si="82"/>
        <v>-20</v>
      </c>
      <c r="L95" s="523">
        <f t="shared" si="83"/>
        <v>238.14000000000004</v>
      </c>
      <c r="M95" s="496">
        <f t="shared" si="84"/>
        <v>-14238.14</v>
      </c>
      <c r="N95" s="459">
        <v>700</v>
      </c>
      <c r="O95" s="497" t="s">
        <v>620</v>
      </c>
      <c r="P95" s="533">
        <v>44306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15">
        <v>12</v>
      </c>
      <c r="B96" s="465">
        <v>44306</v>
      </c>
      <c r="C96" s="516"/>
      <c r="D96" s="444" t="s">
        <v>1022</v>
      </c>
      <c r="E96" s="517" t="s">
        <v>557</v>
      </c>
      <c r="F96" s="442">
        <v>2800</v>
      </c>
      <c r="G96" s="442">
        <v>2735</v>
      </c>
      <c r="H96" s="442">
        <v>2845</v>
      </c>
      <c r="I96" s="443" t="s">
        <v>1023</v>
      </c>
      <c r="J96" s="443" t="s">
        <v>889</v>
      </c>
      <c r="K96" s="518">
        <f t="shared" si="82"/>
        <v>45</v>
      </c>
      <c r="L96" s="521">
        <f t="shared" si="83"/>
        <v>199.15000000000003</v>
      </c>
      <c r="M96" s="519">
        <f t="shared" si="84"/>
        <v>8800.85</v>
      </c>
      <c r="N96" s="443">
        <v>200</v>
      </c>
      <c r="O96" s="520" t="s">
        <v>556</v>
      </c>
      <c r="P96" s="441">
        <v>44308</v>
      </c>
      <c r="Q96" s="363"/>
      <c r="R96" s="324" t="s">
        <v>792</v>
      </c>
      <c r="S96" s="37"/>
      <c r="Y96" s="37"/>
      <c r="Z96" s="37"/>
    </row>
    <row r="97" spans="1:34" s="369" customFormat="1" ht="13.9" customHeight="1">
      <c r="A97" s="515">
        <v>13</v>
      </c>
      <c r="B97" s="465">
        <v>44308</v>
      </c>
      <c r="C97" s="516"/>
      <c r="D97" s="444" t="s">
        <v>1033</v>
      </c>
      <c r="E97" s="517" t="s">
        <v>557</v>
      </c>
      <c r="F97" s="442">
        <v>2782.5</v>
      </c>
      <c r="G97" s="442">
        <v>2718</v>
      </c>
      <c r="H97" s="442">
        <v>2824</v>
      </c>
      <c r="I97" s="443" t="s">
        <v>1023</v>
      </c>
      <c r="J97" s="443" t="s">
        <v>1042</v>
      </c>
      <c r="K97" s="518">
        <f t="shared" ref="K97" si="85">H97-F97</f>
        <v>41.5</v>
      </c>
      <c r="L97" s="521">
        <f t="shared" ref="L97" si="86">(H97*N97)*0.035%</f>
        <v>197.68000000000004</v>
      </c>
      <c r="M97" s="519">
        <f t="shared" ref="M97" si="87">(K97*N97)-L97</f>
        <v>8102.32</v>
      </c>
      <c r="N97" s="443">
        <v>200</v>
      </c>
      <c r="O97" s="520" t="s">
        <v>556</v>
      </c>
      <c r="P97" s="441">
        <v>44309</v>
      </c>
      <c r="Q97" s="363"/>
      <c r="R97" s="324" t="s">
        <v>792</v>
      </c>
      <c r="S97" s="37"/>
      <c r="Y97" s="37"/>
      <c r="Z97" s="37"/>
    </row>
    <row r="98" spans="1:34" s="369" customFormat="1" ht="13.9" customHeight="1">
      <c r="A98" s="515">
        <v>14</v>
      </c>
      <c r="B98" s="465">
        <v>44309</v>
      </c>
      <c r="C98" s="516"/>
      <c r="D98" s="444" t="s">
        <v>991</v>
      </c>
      <c r="E98" s="517" t="s">
        <v>557</v>
      </c>
      <c r="F98" s="442">
        <v>2745</v>
      </c>
      <c r="G98" s="442">
        <v>2685</v>
      </c>
      <c r="H98" s="442">
        <v>2785</v>
      </c>
      <c r="I98" s="443">
        <v>2850</v>
      </c>
      <c r="J98" s="443" t="s">
        <v>593</v>
      </c>
      <c r="K98" s="518">
        <f t="shared" ref="K98" si="88">H98-F98</f>
        <v>40</v>
      </c>
      <c r="L98" s="521">
        <f t="shared" ref="L98" si="89">(H98*N98)*0.035%</f>
        <v>194.95000000000002</v>
      </c>
      <c r="M98" s="519">
        <f t="shared" ref="M98" si="90">(K98*N98)-L98</f>
        <v>7805.05</v>
      </c>
      <c r="N98" s="443">
        <v>200</v>
      </c>
      <c r="O98" s="520" t="s">
        <v>556</v>
      </c>
      <c r="P98" s="522">
        <v>44309</v>
      </c>
      <c r="Q98" s="363"/>
      <c r="R98" s="324" t="s">
        <v>559</v>
      </c>
      <c r="S98" s="37"/>
      <c r="Y98" s="37"/>
      <c r="Z98" s="37"/>
    </row>
    <row r="99" spans="1:34" s="369" customFormat="1" ht="13.9" customHeight="1">
      <c r="A99" s="507">
        <v>15</v>
      </c>
      <c r="B99" s="416">
        <v>44313</v>
      </c>
      <c r="C99" s="417"/>
      <c r="D99" s="410" t="s">
        <v>995</v>
      </c>
      <c r="E99" s="411" t="s">
        <v>557</v>
      </c>
      <c r="F99" s="387" t="s">
        <v>1067</v>
      </c>
      <c r="G99" s="387">
        <v>950</v>
      </c>
      <c r="H99" s="387"/>
      <c r="I99" s="352">
        <v>1000</v>
      </c>
      <c r="J99" s="352" t="s">
        <v>558</v>
      </c>
      <c r="K99" s="508"/>
      <c r="L99" s="404"/>
      <c r="M99" s="494"/>
      <c r="N99" s="352"/>
      <c r="O99" s="380"/>
      <c r="P99" s="393"/>
      <c r="Q99" s="363"/>
      <c r="R99" s="324"/>
      <c r="S99" s="37"/>
      <c r="Y99" s="37"/>
      <c r="Z99" s="37"/>
    </row>
    <row r="100" spans="1:34" s="369" customFormat="1" ht="13.9" customHeight="1">
      <c r="A100" s="507">
        <v>16</v>
      </c>
      <c r="B100" s="416">
        <v>44314</v>
      </c>
      <c r="C100" s="417"/>
      <c r="D100" s="410" t="s">
        <v>1089</v>
      </c>
      <c r="E100" s="411" t="s">
        <v>557</v>
      </c>
      <c r="F100" s="387" t="s">
        <v>1090</v>
      </c>
      <c r="G100" s="387">
        <v>2915</v>
      </c>
      <c r="H100" s="387"/>
      <c r="I100" s="352">
        <v>3040</v>
      </c>
      <c r="J100" s="352" t="s">
        <v>558</v>
      </c>
      <c r="K100" s="508"/>
      <c r="L100" s="404"/>
      <c r="M100" s="494"/>
      <c r="N100" s="352"/>
      <c r="O100" s="380"/>
      <c r="P100" s="393"/>
      <c r="Q100" s="363"/>
      <c r="R100" s="324"/>
      <c r="S100" s="37"/>
      <c r="Y100" s="37"/>
      <c r="Z100" s="37"/>
    </row>
    <row r="101" spans="1:34" s="369" customFormat="1" ht="13.9" customHeight="1">
      <c r="A101" s="507"/>
      <c r="B101" s="416"/>
      <c r="C101" s="417"/>
      <c r="D101" s="410"/>
      <c r="E101" s="411"/>
      <c r="F101" s="387"/>
      <c r="G101" s="387"/>
      <c r="H101" s="387"/>
      <c r="I101" s="352"/>
      <c r="J101" s="352"/>
      <c r="K101" s="508"/>
      <c r="L101" s="404"/>
      <c r="M101" s="494"/>
      <c r="N101" s="352"/>
      <c r="O101" s="380"/>
      <c r="P101" s="393"/>
      <c r="Q101" s="363"/>
      <c r="R101" s="324"/>
      <c r="S101" s="37"/>
      <c r="Y101" s="37"/>
      <c r="Z101" s="37"/>
    </row>
    <row r="102" spans="1:34" s="369" customFormat="1" ht="13.9" customHeight="1">
      <c r="A102" s="507"/>
      <c r="B102" s="416"/>
      <c r="C102" s="417"/>
      <c r="D102" s="410"/>
      <c r="E102" s="411"/>
      <c r="F102" s="387"/>
      <c r="G102" s="387"/>
      <c r="H102" s="387"/>
      <c r="I102" s="352"/>
      <c r="J102" s="352"/>
      <c r="K102" s="508"/>
      <c r="L102" s="404"/>
      <c r="M102" s="494"/>
      <c r="N102" s="352"/>
      <c r="O102" s="380"/>
      <c r="P102" s="393"/>
      <c r="Q102" s="363"/>
      <c r="R102" s="324"/>
      <c r="S102" s="37"/>
      <c r="Y102" s="37"/>
      <c r="Z102" s="37"/>
    </row>
    <row r="103" spans="1:34" s="369" customFormat="1" ht="13.9" customHeight="1">
      <c r="A103" s="418"/>
      <c r="B103" s="416"/>
      <c r="C103" s="417"/>
      <c r="D103" s="410"/>
      <c r="E103" s="411"/>
      <c r="F103" s="387"/>
      <c r="G103" s="387"/>
      <c r="H103" s="387"/>
      <c r="I103" s="352"/>
      <c r="J103" s="352"/>
      <c r="K103" s="352"/>
      <c r="L103" s="352"/>
      <c r="M103" s="352"/>
      <c r="N103" s="352"/>
      <c r="O103" s="352"/>
      <c r="P103" s="352"/>
      <c r="Q103" s="363"/>
      <c r="R103" s="324"/>
      <c r="S103" s="37"/>
      <c r="Y103" s="37"/>
      <c r="Z103" s="37"/>
    </row>
    <row r="104" spans="1:34" s="369" customFormat="1" ht="13.9" customHeight="1">
      <c r="A104" s="428"/>
      <c r="B104" s="422"/>
      <c r="C104" s="429"/>
      <c r="D104" s="430"/>
      <c r="E104" s="353"/>
      <c r="F104" s="397"/>
      <c r="G104" s="397"/>
      <c r="H104" s="397"/>
      <c r="I104" s="395"/>
      <c r="J104" s="395"/>
      <c r="K104" s="395"/>
      <c r="L104" s="395"/>
      <c r="M104" s="395"/>
      <c r="N104" s="395"/>
      <c r="O104" s="395"/>
      <c r="P104" s="395"/>
      <c r="Q104" s="363"/>
      <c r="R104" s="324"/>
      <c r="S104" s="37"/>
      <c r="Y104" s="37"/>
      <c r="Z104" s="37"/>
    </row>
    <row r="105" spans="1:34" s="3" customFormat="1">
      <c r="A105" s="41"/>
      <c r="B105" s="42"/>
      <c r="C105" s="43"/>
      <c r="D105" s="44"/>
      <c r="E105" s="45"/>
      <c r="F105" s="46"/>
      <c r="G105" s="46"/>
      <c r="H105" s="46"/>
      <c r="I105" s="46"/>
      <c r="J105" s="14"/>
      <c r="K105" s="88"/>
      <c r="L105" s="88"/>
      <c r="M105" s="14"/>
      <c r="N105" s="13"/>
      <c r="O105" s="89"/>
      <c r="P105" s="2"/>
      <c r="Q105" s="1"/>
      <c r="R105" s="14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s="3" customFormat="1" ht="15">
      <c r="A106" s="47" t="s">
        <v>573</v>
      </c>
      <c r="B106" s="47"/>
      <c r="C106" s="47"/>
      <c r="D106" s="47"/>
      <c r="E106" s="48"/>
      <c r="F106" s="46"/>
      <c r="G106" s="46"/>
      <c r="H106" s="46"/>
      <c r="I106" s="46"/>
      <c r="J106" s="50"/>
      <c r="K106" s="9"/>
      <c r="L106" s="9"/>
      <c r="M106" s="9"/>
      <c r="N106" s="8"/>
      <c r="O106" s="50"/>
      <c r="P106" s="2"/>
      <c r="Q106" s="1"/>
      <c r="R106" s="14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s="3" customFormat="1" ht="38.25">
      <c r="A107" s="18" t="s">
        <v>16</v>
      </c>
      <c r="B107" s="18" t="s">
        <v>534</v>
      </c>
      <c r="C107" s="18"/>
      <c r="D107" s="19" t="s">
        <v>545</v>
      </c>
      <c r="E107" s="18" t="s">
        <v>546</v>
      </c>
      <c r="F107" s="18" t="s">
        <v>547</v>
      </c>
      <c r="G107" s="49" t="s">
        <v>566</v>
      </c>
      <c r="H107" s="18" t="s">
        <v>549</v>
      </c>
      <c r="I107" s="18" t="s">
        <v>550</v>
      </c>
      <c r="J107" s="17" t="s">
        <v>551</v>
      </c>
      <c r="K107" s="17" t="s">
        <v>574</v>
      </c>
      <c r="L107" s="60" t="s">
        <v>819</v>
      </c>
      <c r="M107" s="74" t="s">
        <v>568</v>
      </c>
      <c r="N107" s="18" t="s">
        <v>569</v>
      </c>
      <c r="O107" s="18" t="s">
        <v>554</v>
      </c>
      <c r="P107" s="19" t="s">
        <v>555</v>
      </c>
      <c r="Q107" s="1"/>
      <c r="R107" s="14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s="369" customFormat="1" ht="13.9" customHeight="1">
      <c r="A108" s="506">
        <v>1</v>
      </c>
      <c r="B108" s="470">
        <v>44287</v>
      </c>
      <c r="C108" s="477"/>
      <c r="D108" s="457" t="s">
        <v>866</v>
      </c>
      <c r="E108" s="478" t="s">
        <v>557</v>
      </c>
      <c r="F108" s="458">
        <v>94</v>
      </c>
      <c r="G108" s="458">
        <v>58</v>
      </c>
      <c r="H108" s="458">
        <v>58</v>
      </c>
      <c r="I108" s="505" t="s">
        <v>867</v>
      </c>
      <c r="J108" s="459" t="s">
        <v>868</v>
      </c>
      <c r="K108" s="504">
        <f>H108-F108</f>
        <v>-36</v>
      </c>
      <c r="L108" s="459">
        <v>100</v>
      </c>
      <c r="M108" s="496">
        <f t="shared" ref="M108" si="91">(K108*N108)-L108</f>
        <v>-2800</v>
      </c>
      <c r="N108" s="459">
        <v>75</v>
      </c>
      <c r="O108" s="497" t="s">
        <v>620</v>
      </c>
      <c r="P108" s="501">
        <v>44287</v>
      </c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515">
        <v>2</v>
      </c>
      <c r="B109" s="465">
        <v>44287</v>
      </c>
      <c r="C109" s="516"/>
      <c r="D109" s="444" t="s">
        <v>869</v>
      </c>
      <c r="E109" s="517" t="s">
        <v>557</v>
      </c>
      <c r="F109" s="442">
        <v>295</v>
      </c>
      <c r="G109" s="442">
        <v>95</v>
      </c>
      <c r="H109" s="442">
        <v>395</v>
      </c>
      <c r="I109" s="443">
        <v>600</v>
      </c>
      <c r="J109" s="443" t="s">
        <v>875</v>
      </c>
      <c r="K109" s="518">
        <f>H109-F109</f>
        <v>100</v>
      </c>
      <c r="L109" s="443">
        <v>100</v>
      </c>
      <c r="M109" s="519">
        <f t="shared" ref="M109" si="92">(K109*N109)-L109</f>
        <v>2400</v>
      </c>
      <c r="N109" s="443">
        <v>25</v>
      </c>
      <c r="O109" s="520" t="s">
        <v>556</v>
      </c>
      <c r="P109" s="441">
        <v>44291</v>
      </c>
      <c r="Q109" s="363"/>
      <c r="R109" s="324" t="s">
        <v>559</v>
      </c>
      <c r="S109" s="37"/>
      <c r="Y109" s="37"/>
      <c r="Z109" s="37"/>
    </row>
    <row r="110" spans="1:34" s="369" customFormat="1" ht="13.9" customHeight="1">
      <c r="A110" s="515">
        <v>3</v>
      </c>
      <c r="B110" s="465">
        <v>44291</v>
      </c>
      <c r="C110" s="516"/>
      <c r="D110" s="444" t="s">
        <v>876</v>
      </c>
      <c r="E110" s="517" t="s">
        <v>557</v>
      </c>
      <c r="F110" s="442">
        <v>62.5</v>
      </c>
      <c r="G110" s="442">
        <v>30</v>
      </c>
      <c r="H110" s="442">
        <v>77.5</v>
      </c>
      <c r="I110" s="443">
        <v>140</v>
      </c>
      <c r="J110" s="443" t="s">
        <v>887</v>
      </c>
      <c r="K110" s="518">
        <f>H110-F110</f>
        <v>15</v>
      </c>
      <c r="L110" s="443">
        <v>100</v>
      </c>
      <c r="M110" s="519">
        <f t="shared" ref="M110" si="93">(K110*N110)-L110</f>
        <v>1025</v>
      </c>
      <c r="N110" s="443">
        <v>75</v>
      </c>
      <c r="O110" s="520" t="s">
        <v>556</v>
      </c>
      <c r="P110" s="441">
        <v>44292</v>
      </c>
      <c r="Q110" s="363"/>
      <c r="R110" s="324" t="s">
        <v>792</v>
      </c>
      <c r="S110" s="37"/>
      <c r="Y110" s="37"/>
      <c r="Z110" s="37"/>
    </row>
    <row r="111" spans="1:34" s="369" customFormat="1" ht="13.9" customHeight="1">
      <c r="A111" s="515">
        <v>4</v>
      </c>
      <c r="B111" s="465">
        <v>44292</v>
      </c>
      <c r="C111" s="516"/>
      <c r="D111" s="444" t="s">
        <v>866</v>
      </c>
      <c r="E111" s="517" t="s">
        <v>557</v>
      </c>
      <c r="F111" s="442">
        <v>72</v>
      </c>
      <c r="G111" s="442">
        <v>30</v>
      </c>
      <c r="H111" s="442">
        <v>89</v>
      </c>
      <c r="I111" s="443">
        <v>140</v>
      </c>
      <c r="J111" s="443" t="s">
        <v>888</v>
      </c>
      <c r="K111" s="518">
        <f t="shared" ref="K111:K114" si="94">H111-F111</f>
        <v>17</v>
      </c>
      <c r="L111" s="443">
        <v>100</v>
      </c>
      <c r="M111" s="519">
        <f t="shared" ref="M111:M116" si="95">(K111*N111)-L111</f>
        <v>1175</v>
      </c>
      <c r="N111" s="443">
        <v>75</v>
      </c>
      <c r="O111" s="520" t="s">
        <v>556</v>
      </c>
      <c r="P111" s="522">
        <v>44292</v>
      </c>
      <c r="Q111" s="363"/>
      <c r="R111" s="324" t="s">
        <v>792</v>
      </c>
      <c r="S111" s="37"/>
      <c r="Y111" s="37"/>
      <c r="Z111" s="37"/>
    </row>
    <row r="112" spans="1:34" s="369" customFormat="1" ht="13.9" customHeight="1">
      <c r="A112" s="515">
        <v>5</v>
      </c>
      <c r="B112" s="465">
        <v>44292</v>
      </c>
      <c r="C112" s="516"/>
      <c r="D112" s="444" t="s">
        <v>884</v>
      </c>
      <c r="E112" s="517" t="s">
        <v>557</v>
      </c>
      <c r="F112" s="442">
        <v>8.15</v>
      </c>
      <c r="G112" s="442">
        <v>5</v>
      </c>
      <c r="H112" s="442">
        <v>9.1999999999999993</v>
      </c>
      <c r="I112" s="443">
        <v>14</v>
      </c>
      <c r="J112" s="443" t="s">
        <v>892</v>
      </c>
      <c r="K112" s="518">
        <f t="shared" si="94"/>
        <v>1.0499999999999989</v>
      </c>
      <c r="L112" s="443">
        <v>100</v>
      </c>
      <c r="M112" s="519">
        <f t="shared" si="95"/>
        <v>1789.9999999999982</v>
      </c>
      <c r="N112" s="443">
        <v>1800</v>
      </c>
      <c r="O112" s="520" t="s">
        <v>556</v>
      </c>
      <c r="P112" s="522">
        <v>44292</v>
      </c>
      <c r="Q112" s="363"/>
      <c r="R112" s="324" t="s">
        <v>792</v>
      </c>
      <c r="S112" s="37"/>
      <c r="Y112" s="37"/>
      <c r="Z112" s="37"/>
    </row>
    <row r="113" spans="1:26" s="369" customFormat="1" ht="13.9" customHeight="1">
      <c r="A113" s="515">
        <v>6</v>
      </c>
      <c r="B113" s="465">
        <v>44292</v>
      </c>
      <c r="C113" s="516"/>
      <c r="D113" s="444" t="s">
        <v>866</v>
      </c>
      <c r="E113" s="517" t="s">
        <v>557</v>
      </c>
      <c r="F113" s="442">
        <v>65</v>
      </c>
      <c r="G113" s="442">
        <v>28</v>
      </c>
      <c r="H113" s="442">
        <v>82</v>
      </c>
      <c r="I113" s="443">
        <v>140</v>
      </c>
      <c r="J113" s="443" t="s">
        <v>888</v>
      </c>
      <c r="K113" s="518">
        <f t="shared" si="94"/>
        <v>17</v>
      </c>
      <c r="L113" s="443">
        <v>100</v>
      </c>
      <c r="M113" s="519">
        <f t="shared" si="95"/>
        <v>1175</v>
      </c>
      <c r="N113" s="443">
        <v>75</v>
      </c>
      <c r="O113" s="520" t="s">
        <v>556</v>
      </c>
      <c r="P113" s="522">
        <v>44292</v>
      </c>
      <c r="Q113" s="363"/>
      <c r="R113" s="324" t="s">
        <v>792</v>
      </c>
      <c r="S113" s="37"/>
      <c r="Y113" s="37"/>
      <c r="Z113" s="37"/>
    </row>
    <row r="114" spans="1:26" s="369" customFormat="1" ht="13.9" customHeight="1">
      <c r="A114" s="515">
        <v>7</v>
      </c>
      <c r="B114" s="465">
        <v>44292</v>
      </c>
      <c r="C114" s="516"/>
      <c r="D114" s="444" t="s">
        <v>885</v>
      </c>
      <c r="E114" s="517" t="s">
        <v>557</v>
      </c>
      <c r="F114" s="442">
        <v>85</v>
      </c>
      <c r="G114" s="442">
        <v>40</v>
      </c>
      <c r="H114" s="442">
        <v>100</v>
      </c>
      <c r="I114" s="443" t="s">
        <v>886</v>
      </c>
      <c r="J114" s="443" t="s">
        <v>887</v>
      </c>
      <c r="K114" s="518">
        <f t="shared" si="94"/>
        <v>15</v>
      </c>
      <c r="L114" s="443">
        <v>100</v>
      </c>
      <c r="M114" s="519">
        <f t="shared" si="95"/>
        <v>1025</v>
      </c>
      <c r="N114" s="443">
        <v>75</v>
      </c>
      <c r="O114" s="520" t="s">
        <v>556</v>
      </c>
      <c r="P114" s="522">
        <v>44292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06">
        <v>8</v>
      </c>
      <c r="B115" s="470">
        <v>44293</v>
      </c>
      <c r="C115" s="477"/>
      <c r="D115" s="457" t="s">
        <v>901</v>
      </c>
      <c r="E115" s="478" t="s">
        <v>557</v>
      </c>
      <c r="F115" s="458">
        <v>72</v>
      </c>
      <c r="G115" s="458">
        <v>30</v>
      </c>
      <c r="H115" s="458">
        <v>30</v>
      </c>
      <c r="I115" s="459" t="s">
        <v>886</v>
      </c>
      <c r="J115" s="459" t="s">
        <v>902</v>
      </c>
      <c r="K115" s="504">
        <f>H115-F115</f>
        <v>-42</v>
      </c>
      <c r="L115" s="459">
        <v>100</v>
      </c>
      <c r="M115" s="496">
        <f t="shared" si="95"/>
        <v>-3250</v>
      </c>
      <c r="N115" s="459">
        <v>75</v>
      </c>
      <c r="O115" s="497" t="s">
        <v>620</v>
      </c>
      <c r="P115" s="501">
        <v>44293</v>
      </c>
      <c r="Q115" s="363"/>
      <c r="R115" s="324" t="s">
        <v>792</v>
      </c>
      <c r="S115" s="37"/>
      <c r="Y115" s="37"/>
      <c r="Z115" s="37"/>
    </row>
    <row r="116" spans="1:26" s="369" customFormat="1" ht="13.9" customHeight="1">
      <c r="A116" s="515">
        <v>9</v>
      </c>
      <c r="B116" s="465">
        <v>44293</v>
      </c>
      <c r="C116" s="516"/>
      <c r="D116" s="444" t="s">
        <v>903</v>
      </c>
      <c r="E116" s="517" t="s">
        <v>557</v>
      </c>
      <c r="F116" s="442">
        <v>330</v>
      </c>
      <c r="G116" s="442">
        <v>70</v>
      </c>
      <c r="H116" s="442">
        <v>390</v>
      </c>
      <c r="I116" s="443">
        <v>600</v>
      </c>
      <c r="J116" s="443" t="s">
        <v>787</v>
      </c>
      <c r="K116" s="518">
        <f>H116-F116</f>
        <v>60</v>
      </c>
      <c r="L116" s="443">
        <v>100</v>
      </c>
      <c r="M116" s="519">
        <f t="shared" si="95"/>
        <v>1400</v>
      </c>
      <c r="N116" s="443">
        <v>25</v>
      </c>
      <c r="O116" s="520" t="s">
        <v>556</v>
      </c>
      <c r="P116" s="522">
        <v>44293</v>
      </c>
      <c r="Q116" s="363"/>
      <c r="R116" s="324" t="s">
        <v>559</v>
      </c>
      <c r="S116" s="37"/>
      <c r="Y116" s="37"/>
      <c r="Z116" s="37"/>
    </row>
    <row r="117" spans="1:26" s="369" customFormat="1" ht="13.9" customHeight="1">
      <c r="A117" s="506">
        <v>10</v>
      </c>
      <c r="B117" s="470">
        <v>44293</v>
      </c>
      <c r="C117" s="477"/>
      <c r="D117" s="457" t="s">
        <v>903</v>
      </c>
      <c r="E117" s="478" t="s">
        <v>557</v>
      </c>
      <c r="F117" s="458">
        <v>330</v>
      </c>
      <c r="G117" s="458">
        <v>70</v>
      </c>
      <c r="H117" s="458">
        <v>130</v>
      </c>
      <c r="I117" s="459">
        <v>600</v>
      </c>
      <c r="J117" s="459" t="s">
        <v>904</v>
      </c>
      <c r="K117" s="504">
        <f>H117-F117</f>
        <v>-200</v>
      </c>
      <c r="L117" s="459">
        <v>100</v>
      </c>
      <c r="M117" s="496">
        <f t="shared" ref="M117:M119" si="96">(K117*N117)-L117</f>
        <v>-5100</v>
      </c>
      <c r="N117" s="459">
        <v>25</v>
      </c>
      <c r="O117" s="497" t="s">
        <v>620</v>
      </c>
      <c r="P117" s="501">
        <v>44293</v>
      </c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15">
        <v>11</v>
      </c>
      <c r="B118" s="465">
        <v>44293</v>
      </c>
      <c r="C118" s="516"/>
      <c r="D118" s="444" t="s">
        <v>884</v>
      </c>
      <c r="E118" s="517" t="s">
        <v>557</v>
      </c>
      <c r="F118" s="442">
        <v>7.15</v>
      </c>
      <c r="G118" s="442">
        <v>4</v>
      </c>
      <c r="H118" s="442">
        <v>8.15</v>
      </c>
      <c r="I118" s="443">
        <v>12</v>
      </c>
      <c r="J118" s="443" t="s">
        <v>1014</v>
      </c>
      <c r="K118" s="518">
        <f t="shared" ref="K118:K120" si="97">H118-F118</f>
        <v>1</v>
      </c>
      <c r="L118" s="443">
        <v>100</v>
      </c>
      <c r="M118" s="519">
        <f t="shared" si="96"/>
        <v>1700</v>
      </c>
      <c r="N118" s="443">
        <v>1800</v>
      </c>
      <c r="O118" s="520" t="s">
        <v>556</v>
      </c>
      <c r="P118" s="522">
        <v>44294</v>
      </c>
      <c r="Q118" s="363"/>
      <c r="R118" s="324" t="s">
        <v>792</v>
      </c>
      <c r="S118" s="37"/>
      <c r="Y118" s="37"/>
      <c r="Z118" s="37"/>
    </row>
    <row r="119" spans="1:26" s="369" customFormat="1" ht="13.9" customHeight="1">
      <c r="A119" s="515">
        <v>12</v>
      </c>
      <c r="B119" s="465">
        <v>44294</v>
      </c>
      <c r="C119" s="516"/>
      <c r="D119" s="444" t="s">
        <v>920</v>
      </c>
      <c r="E119" s="517" t="s">
        <v>557</v>
      </c>
      <c r="F119" s="442">
        <v>28</v>
      </c>
      <c r="G119" s="442"/>
      <c r="H119" s="442">
        <v>44</v>
      </c>
      <c r="I119" s="443">
        <v>70</v>
      </c>
      <c r="J119" s="443" t="s">
        <v>921</v>
      </c>
      <c r="K119" s="518">
        <f t="shared" si="97"/>
        <v>16</v>
      </c>
      <c r="L119" s="443">
        <v>100</v>
      </c>
      <c r="M119" s="519">
        <f t="shared" si="96"/>
        <v>1100</v>
      </c>
      <c r="N119" s="443">
        <v>75</v>
      </c>
      <c r="O119" s="520" t="s">
        <v>556</v>
      </c>
      <c r="P119" s="522">
        <v>44294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15">
        <v>13</v>
      </c>
      <c r="B120" s="465">
        <v>44294</v>
      </c>
      <c r="C120" s="516"/>
      <c r="D120" s="444" t="s">
        <v>920</v>
      </c>
      <c r="E120" s="517" t="s">
        <v>557</v>
      </c>
      <c r="F120" s="442">
        <v>17</v>
      </c>
      <c r="G120" s="442"/>
      <c r="H120" s="442">
        <v>33</v>
      </c>
      <c r="I120" s="443">
        <v>50</v>
      </c>
      <c r="J120" s="443" t="s">
        <v>921</v>
      </c>
      <c r="K120" s="518">
        <f t="shared" si="97"/>
        <v>16</v>
      </c>
      <c r="L120" s="443">
        <v>100</v>
      </c>
      <c r="M120" s="519">
        <f t="shared" ref="M120:M122" si="98">(K120*N120)-L120</f>
        <v>1100</v>
      </c>
      <c r="N120" s="443">
        <v>75</v>
      </c>
      <c r="O120" s="520" t="s">
        <v>556</v>
      </c>
      <c r="P120" s="522">
        <v>44294</v>
      </c>
      <c r="Q120" s="363"/>
      <c r="R120" s="324" t="s">
        <v>792</v>
      </c>
      <c r="S120" s="37"/>
      <c r="Y120" s="37"/>
      <c r="Z120" s="37"/>
    </row>
    <row r="121" spans="1:26" s="369" customFormat="1" ht="13.9" customHeight="1">
      <c r="A121" s="515">
        <v>14</v>
      </c>
      <c r="B121" s="465">
        <v>44294</v>
      </c>
      <c r="C121" s="516"/>
      <c r="D121" s="444" t="s">
        <v>922</v>
      </c>
      <c r="E121" s="517" t="s">
        <v>557</v>
      </c>
      <c r="F121" s="442">
        <v>7.1</v>
      </c>
      <c r="G121" s="442">
        <v>5.5</v>
      </c>
      <c r="H121" s="442">
        <v>7.85</v>
      </c>
      <c r="I121" s="443" t="s">
        <v>923</v>
      </c>
      <c r="J121" s="443" t="s">
        <v>927</v>
      </c>
      <c r="K121" s="518">
        <f t="shared" ref="K121:K122" si="99">H121-F121</f>
        <v>0.75</v>
      </c>
      <c r="L121" s="443">
        <v>100</v>
      </c>
      <c r="M121" s="519">
        <f t="shared" si="98"/>
        <v>2150</v>
      </c>
      <c r="N121" s="443">
        <v>3000</v>
      </c>
      <c r="O121" s="520" t="s">
        <v>556</v>
      </c>
      <c r="P121" s="441">
        <v>44295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15">
        <v>15</v>
      </c>
      <c r="B122" s="465">
        <v>44295</v>
      </c>
      <c r="C122" s="516"/>
      <c r="D122" s="444" t="s">
        <v>922</v>
      </c>
      <c r="E122" s="517" t="s">
        <v>557</v>
      </c>
      <c r="F122" s="442">
        <v>7.1</v>
      </c>
      <c r="G122" s="442">
        <v>5.5</v>
      </c>
      <c r="H122" s="442">
        <v>8.0500000000000007</v>
      </c>
      <c r="I122" s="443" t="s">
        <v>923</v>
      </c>
      <c r="J122" s="443" t="s">
        <v>939</v>
      </c>
      <c r="K122" s="518">
        <f t="shared" si="99"/>
        <v>0.95000000000000107</v>
      </c>
      <c r="L122" s="443">
        <v>100</v>
      </c>
      <c r="M122" s="519">
        <f t="shared" si="98"/>
        <v>2750.0000000000032</v>
      </c>
      <c r="N122" s="443">
        <v>3000</v>
      </c>
      <c r="O122" s="520" t="s">
        <v>556</v>
      </c>
      <c r="P122" s="522">
        <v>44295</v>
      </c>
      <c r="Q122" s="363"/>
      <c r="R122" s="324" t="s">
        <v>559</v>
      </c>
      <c r="S122" s="37"/>
      <c r="Y122" s="37"/>
      <c r="Z122" s="37"/>
    </row>
    <row r="123" spans="1:26" s="369" customFormat="1" ht="13.9" customHeight="1">
      <c r="A123" s="535">
        <v>16</v>
      </c>
      <c r="B123" s="470">
        <v>44295</v>
      </c>
      <c r="C123" s="477"/>
      <c r="D123" s="457" t="s">
        <v>928</v>
      </c>
      <c r="E123" s="478" t="s">
        <v>557</v>
      </c>
      <c r="F123" s="458">
        <v>35.5</v>
      </c>
      <c r="G123" s="458">
        <v>25.5</v>
      </c>
      <c r="H123" s="458">
        <v>20</v>
      </c>
      <c r="I123" s="505" t="s">
        <v>929</v>
      </c>
      <c r="J123" s="459" t="s">
        <v>945</v>
      </c>
      <c r="K123" s="526">
        <f t="shared" ref="K123" si="100">H123-F123</f>
        <v>-15.5</v>
      </c>
      <c r="L123" s="459">
        <v>100</v>
      </c>
      <c r="M123" s="496">
        <f t="shared" ref="M123:M124" si="101">(K123*N123)-L123</f>
        <v>-8625</v>
      </c>
      <c r="N123" s="459">
        <v>550</v>
      </c>
      <c r="O123" s="497" t="s">
        <v>620</v>
      </c>
      <c r="P123" s="533">
        <v>44298</v>
      </c>
      <c r="Q123" s="363"/>
      <c r="R123" s="324" t="s">
        <v>792</v>
      </c>
      <c r="S123" s="37"/>
      <c r="Y123" s="37"/>
      <c r="Z123" s="37"/>
    </row>
    <row r="124" spans="1:26" s="369" customFormat="1" ht="13.9" customHeight="1">
      <c r="A124" s="535">
        <v>17</v>
      </c>
      <c r="B124" s="470">
        <v>44299</v>
      </c>
      <c r="C124" s="477"/>
      <c r="D124" s="457" t="s">
        <v>949</v>
      </c>
      <c r="E124" s="478" t="s">
        <v>557</v>
      </c>
      <c r="F124" s="458">
        <v>54</v>
      </c>
      <c r="G124" s="458">
        <v>5</v>
      </c>
      <c r="H124" s="458">
        <v>12.5</v>
      </c>
      <c r="I124" s="459">
        <v>110</v>
      </c>
      <c r="J124" s="459" t="s">
        <v>961</v>
      </c>
      <c r="K124" s="555">
        <f>H124-F124</f>
        <v>-41.5</v>
      </c>
      <c r="L124" s="459">
        <v>100</v>
      </c>
      <c r="M124" s="496">
        <f t="shared" si="101"/>
        <v>-3212.5</v>
      </c>
      <c r="N124" s="459">
        <v>75</v>
      </c>
      <c r="O124" s="497" t="s">
        <v>620</v>
      </c>
      <c r="P124" s="533">
        <v>44301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35">
        <v>18</v>
      </c>
      <c r="B125" s="470">
        <v>44299</v>
      </c>
      <c r="C125" s="477"/>
      <c r="D125" s="457" t="s">
        <v>950</v>
      </c>
      <c r="E125" s="478" t="s">
        <v>557</v>
      </c>
      <c r="F125" s="458">
        <v>310</v>
      </c>
      <c r="G125" s="458">
        <v>90</v>
      </c>
      <c r="H125" s="458">
        <v>160</v>
      </c>
      <c r="I125" s="505" t="s">
        <v>951</v>
      </c>
      <c r="J125" s="459" t="s">
        <v>952</v>
      </c>
      <c r="K125" s="541">
        <f>H125-F125</f>
        <v>-150</v>
      </c>
      <c r="L125" s="459">
        <v>100</v>
      </c>
      <c r="M125" s="496">
        <f t="shared" ref="M125:M126" si="102">(K125*N125)-L125</f>
        <v>-3850</v>
      </c>
      <c r="N125" s="459">
        <v>25</v>
      </c>
      <c r="O125" s="497" t="s">
        <v>620</v>
      </c>
      <c r="P125" s="501">
        <v>44299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42">
        <v>19</v>
      </c>
      <c r="B126" s="465">
        <v>44299</v>
      </c>
      <c r="C126" s="516"/>
      <c r="D126" s="444" t="s">
        <v>953</v>
      </c>
      <c r="E126" s="517" t="s">
        <v>557</v>
      </c>
      <c r="F126" s="442">
        <v>30</v>
      </c>
      <c r="G126" s="442">
        <v>22</v>
      </c>
      <c r="H126" s="442">
        <v>34.5</v>
      </c>
      <c r="I126" s="443" t="s">
        <v>954</v>
      </c>
      <c r="J126" s="443" t="s">
        <v>957</v>
      </c>
      <c r="K126" s="518">
        <f t="shared" ref="K126" si="103">H126-F126</f>
        <v>4.5</v>
      </c>
      <c r="L126" s="443">
        <v>100</v>
      </c>
      <c r="M126" s="519">
        <f t="shared" si="102"/>
        <v>2600</v>
      </c>
      <c r="N126" s="443">
        <v>600</v>
      </c>
      <c r="O126" s="520" t="s">
        <v>556</v>
      </c>
      <c r="P126" s="522">
        <v>44299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42">
        <v>20</v>
      </c>
      <c r="B127" s="465">
        <v>44299</v>
      </c>
      <c r="C127" s="516"/>
      <c r="D127" s="444" t="s">
        <v>953</v>
      </c>
      <c r="E127" s="517" t="s">
        <v>557</v>
      </c>
      <c r="F127" s="442">
        <v>29.5</v>
      </c>
      <c r="G127" s="442">
        <v>22</v>
      </c>
      <c r="H127" s="442">
        <v>34.5</v>
      </c>
      <c r="I127" s="443" t="s">
        <v>954</v>
      </c>
      <c r="J127" s="443" t="s">
        <v>958</v>
      </c>
      <c r="K127" s="518">
        <f t="shared" ref="K127" si="104">H127-F127</f>
        <v>5</v>
      </c>
      <c r="L127" s="443">
        <v>100</v>
      </c>
      <c r="M127" s="519">
        <f t="shared" ref="M127" si="105">(K127*N127)-L127</f>
        <v>2900</v>
      </c>
      <c r="N127" s="443">
        <v>600</v>
      </c>
      <c r="O127" s="520" t="s">
        <v>556</v>
      </c>
      <c r="P127" s="522">
        <v>44299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42">
        <v>21</v>
      </c>
      <c r="B128" s="465">
        <v>44299</v>
      </c>
      <c r="C128" s="516"/>
      <c r="D128" s="444" t="s">
        <v>955</v>
      </c>
      <c r="E128" s="517" t="s">
        <v>557</v>
      </c>
      <c r="F128" s="442">
        <v>34</v>
      </c>
      <c r="G128" s="442">
        <v>20</v>
      </c>
      <c r="H128" s="442">
        <v>41</v>
      </c>
      <c r="I128" s="443">
        <v>60</v>
      </c>
      <c r="J128" s="443" t="s">
        <v>956</v>
      </c>
      <c r="K128" s="518">
        <f t="shared" ref="K128" si="106">H128-F128</f>
        <v>7</v>
      </c>
      <c r="L128" s="443">
        <v>100</v>
      </c>
      <c r="M128" s="519">
        <f t="shared" ref="M128" si="107">(K128*N128)-L128</f>
        <v>2000</v>
      </c>
      <c r="N128" s="443">
        <v>300</v>
      </c>
      <c r="O128" s="520" t="s">
        <v>556</v>
      </c>
      <c r="P128" s="522">
        <v>44299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42">
        <v>22</v>
      </c>
      <c r="B129" s="465">
        <v>44301</v>
      </c>
      <c r="C129" s="516"/>
      <c r="D129" s="444" t="s">
        <v>955</v>
      </c>
      <c r="E129" s="517" t="s">
        <v>557</v>
      </c>
      <c r="F129" s="442">
        <v>39</v>
      </c>
      <c r="G129" s="442">
        <v>25</v>
      </c>
      <c r="H129" s="442">
        <v>46</v>
      </c>
      <c r="I129" s="443">
        <v>60</v>
      </c>
      <c r="J129" s="443" t="s">
        <v>956</v>
      </c>
      <c r="K129" s="518">
        <f t="shared" ref="K129" si="108">H129-F129</f>
        <v>7</v>
      </c>
      <c r="L129" s="443">
        <v>100</v>
      </c>
      <c r="M129" s="519">
        <f t="shared" ref="M129" si="109">(K129*N129)-L129</f>
        <v>2000</v>
      </c>
      <c r="N129" s="443">
        <v>300</v>
      </c>
      <c r="O129" s="520" t="s">
        <v>556</v>
      </c>
      <c r="P129" s="441">
        <v>44302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42">
        <v>23</v>
      </c>
      <c r="B130" s="465">
        <v>44301</v>
      </c>
      <c r="C130" s="516"/>
      <c r="D130" s="444" t="s">
        <v>928</v>
      </c>
      <c r="E130" s="517" t="s">
        <v>557</v>
      </c>
      <c r="F130" s="442">
        <v>17.5</v>
      </c>
      <c r="G130" s="442">
        <v>9</v>
      </c>
      <c r="H130" s="442">
        <v>21</v>
      </c>
      <c r="I130" s="443" t="s">
        <v>963</v>
      </c>
      <c r="J130" s="443" t="s">
        <v>964</v>
      </c>
      <c r="K130" s="518">
        <f t="shared" ref="K130" si="110">H130-F130</f>
        <v>3.5</v>
      </c>
      <c r="L130" s="443">
        <v>100</v>
      </c>
      <c r="M130" s="519">
        <f t="shared" ref="M130:M131" si="111">(K130*N130)-L130</f>
        <v>1825</v>
      </c>
      <c r="N130" s="443">
        <v>550</v>
      </c>
      <c r="O130" s="520" t="s">
        <v>556</v>
      </c>
      <c r="P130" s="522">
        <v>44301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35">
        <v>24</v>
      </c>
      <c r="B131" s="470">
        <v>44301</v>
      </c>
      <c r="C131" s="477"/>
      <c r="D131" s="457" t="s">
        <v>965</v>
      </c>
      <c r="E131" s="478" t="s">
        <v>557</v>
      </c>
      <c r="F131" s="458">
        <v>27</v>
      </c>
      <c r="G131" s="458"/>
      <c r="H131" s="458">
        <v>0</v>
      </c>
      <c r="I131" s="459">
        <v>70</v>
      </c>
      <c r="J131" s="459" t="s">
        <v>966</v>
      </c>
      <c r="K131" s="555">
        <f>H131-F131</f>
        <v>-27</v>
      </c>
      <c r="L131" s="459">
        <v>100</v>
      </c>
      <c r="M131" s="496">
        <f t="shared" si="111"/>
        <v>-2125</v>
      </c>
      <c r="N131" s="459">
        <v>75</v>
      </c>
      <c r="O131" s="497" t="s">
        <v>620</v>
      </c>
      <c r="P131" s="501">
        <v>44301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42">
        <v>25</v>
      </c>
      <c r="B132" s="465">
        <v>44302</v>
      </c>
      <c r="C132" s="516"/>
      <c r="D132" s="444" t="s">
        <v>970</v>
      </c>
      <c r="E132" s="517" t="s">
        <v>557</v>
      </c>
      <c r="F132" s="442">
        <v>25</v>
      </c>
      <c r="G132" s="442">
        <v>14</v>
      </c>
      <c r="H132" s="442">
        <v>30</v>
      </c>
      <c r="I132" s="443" t="s">
        <v>971</v>
      </c>
      <c r="J132" s="443" t="s">
        <v>958</v>
      </c>
      <c r="K132" s="518">
        <f t="shared" ref="K132" si="112">H132-F132</f>
        <v>5</v>
      </c>
      <c r="L132" s="443">
        <v>100</v>
      </c>
      <c r="M132" s="519">
        <f t="shared" ref="M132" si="113">(K132*N132)-L132</f>
        <v>2650</v>
      </c>
      <c r="N132" s="443">
        <v>550</v>
      </c>
      <c r="O132" s="520" t="s">
        <v>556</v>
      </c>
      <c r="P132" s="522">
        <v>44302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42">
        <v>26</v>
      </c>
      <c r="B133" s="465">
        <v>44302</v>
      </c>
      <c r="C133" s="516"/>
      <c r="D133" s="444" t="s">
        <v>972</v>
      </c>
      <c r="E133" s="517" t="s">
        <v>557</v>
      </c>
      <c r="F133" s="442">
        <v>61</v>
      </c>
      <c r="G133" s="442">
        <v>40</v>
      </c>
      <c r="H133" s="442">
        <v>72</v>
      </c>
      <c r="I133" s="443">
        <v>100</v>
      </c>
      <c r="J133" s="443" t="s">
        <v>977</v>
      </c>
      <c r="K133" s="518">
        <f t="shared" ref="K133:K134" si="114">H133-F133</f>
        <v>11</v>
      </c>
      <c r="L133" s="443">
        <v>100</v>
      </c>
      <c r="M133" s="519">
        <f t="shared" ref="M133:M134" si="115">(K133*N133)-L133</f>
        <v>2650</v>
      </c>
      <c r="N133" s="443">
        <v>250</v>
      </c>
      <c r="O133" s="520" t="s">
        <v>556</v>
      </c>
      <c r="P133" s="522">
        <v>44302</v>
      </c>
      <c r="Q133" s="363"/>
      <c r="R133" s="324" t="s">
        <v>792</v>
      </c>
      <c r="S133" s="37"/>
      <c r="Y133" s="37"/>
      <c r="Z133" s="37"/>
    </row>
    <row r="134" spans="1:26" s="369" customFormat="1" ht="13.9" customHeight="1">
      <c r="A134" s="535">
        <v>27</v>
      </c>
      <c r="B134" s="470">
        <v>44302</v>
      </c>
      <c r="C134" s="477"/>
      <c r="D134" s="457" t="s">
        <v>973</v>
      </c>
      <c r="E134" s="478" t="s">
        <v>557</v>
      </c>
      <c r="F134" s="458">
        <v>6.75</v>
      </c>
      <c r="G134" s="458">
        <v>4.5</v>
      </c>
      <c r="H134" s="458">
        <v>4.5</v>
      </c>
      <c r="I134" s="459">
        <v>12</v>
      </c>
      <c r="J134" s="459" t="s">
        <v>983</v>
      </c>
      <c r="K134" s="556">
        <f t="shared" si="114"/>
        <v>-2.25</v>
      </c>
      <c r="L134" s="459">
        <v>100</v>
      </c>
      <c r="M134" s="496">
        <f t="shared" si="115"/>
        <v>-4262.5</v>
      </c>
      <c r="N134" s="459">
        <v>1850</v>
      </c>
      <c r="O134" s="497" t="s">
        <v>620</v>
      </c>
      <c r="P134" s="533">
        <v>44305</v>
      </c>
      <c r="Q134" s="363"/>
      <c r="R134" s="324" t="s">
        <v>792</v>
      </c>
      <c r="S134" s="37"/>
      <c r="Y134" s="37"/>
      <c r="Z134" s="37"/>
    </row>
    <row r="135" spans="1:26" s="369" customFormat="1" ht="13.9" customHeight="1">
      <c r="A135" s="535">
        <v>28</v>
      </c>
      <c r="B135" s="470">
        <v>44302</v>
      </c>
      <c r="C135" s="477"/>
      <c r="D135" s="457" t="s">
        <v>974</v>
      </c>
      <c r="E135" s="478" t="s">
        <v>557</v>
      </c>
      <c r="F135" s="458">
        <v>20.5</v>
      </c>
      <c r="G135" s="458">
        <v>13</v>
      </c>
      <c r="H135" s="458">
        <v>11</v>
      </c>
      <c r="I135" s="505" t="s">
        <v>975</v>
      </c>
      <c r="J135" s="459" t="s">
        <v>1002</v>
      </c>
      <c r="K135" s="556">
        <f t="shared" ref="K135:K136" si="116">H135-F135</f>
        <v>-9.5</v>
      </c>
      <c r="L135" s="459">
        <v>100</v>
      </c>
      <c r="M135" s="496">
        <f t="shared" ref="M135:M136" si="117">(K135*N135)-L135</f>
        <v>-5325</v>
      </c>
      <c r="N135" s="459">
        <v>550</v>
      </c>
      <c r="O135" s="497" t="s">
        <v>620</v>
      </c>
      <c r="P135" s="533">
        <v>44305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42">
        <v>29</v>
      </c>
      <c r="B136" s="465">
        <v>44302</v>
      </c>
      <c r="C136" s="516"/>
      <c r="D136" s="444" t="s">
        <v>976</v>
      </c>
      <c r="E136" s="517" t="s">
        <v>557</v>
      </c>
      <c r="F136" s="442">
        <v>16.5</v>
      </c>
      <c r="G136" s="442">
        <v>10</v>
      </c>
      <c r="H136" s="442">
        <v>18.5</v>
      </c>
      <c r="I136" s="443">
        <v>25</v>
      </c>
      <c r="J136" s="443" t="s">
        <v>999</v>
      </c>
      <c r="K136" s="518">
        <f t="shared" si="116"/>
        <v>2</v>
      </c>
      <c r="L136" s="443">
        <v>100</v>
      </c>
      <c r="M136" s="519">
        <f t="shared" si="117"/>
        <v>1600</v>
      </c>
      <c r="N136" s="443">
        <v>850</v>
      </c>
      <c r="O136" s="520" t="s">
        <v>556</v>
      </c>
      <c r="P136" s="441">
        <v>44305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42">
        <v>30</v>
      </c>
      <c r="B137" s="465">
        <v>44305</v>
      </c>
      <c r="C137" s="516"/>
      <c r="D137" s="444" t="s">
        <v>985</v>
      </c>
      <c r="E137" s="517" t="s">
        <v>557</v>
      </c>
      <c r="F137" s="442">
        <v>12.5</v>
      </c>
      <c r="G137" s="442">
        <v>5</v>
      </c>
      <c r="H137" s="442">
        <v>16</v>
      </c>
      <c r="I137" s="443" t="s">
        <v>986</v>
      </c>
      <c r="J137" s="443" t="s">
        <v>964</v>
      </c>
      <c r="K137" s="518">
        <f t="shared" ref="K137" si="118">H137-F137</f>
        <v>3.5</v>
      </c>
      <c r="L137" s="443">
        <v>100</v>
      </c>
      <c r="M137" s="519">
        <f t="shared" ref="M137" si="119">(K137*N137)-L137</f>
        <v>2350</v>
      </c>
      <c r="N137" s="443">
        <v>700</v>
      </c>
      <c r="O137" s="520" t="s">
        <v>556</v>
      </c>
      <c r="P137" s="522">
        <v>44305</v>
      </c>
      <c r="Q137" s="363"/>
      <c r="R137" s="324" t="s">
        <v>559</v>
      </c>
      <c r="S137" s="37"/>
      <c r="Y137" s="37"/>
      <c r="Z137" s="37"/>
    </row>
    <row r="138" spans="1:26" s="369" customFormat="1" ht="13.9" customHeight="1">
      <c r="A138" s="542">
        <v>31</v>
      </c>
      <c r="B138" s="465">
        <v>44305</v>
      </c>
      <c r="C138" s="516"/>
      <c r="D138" s="444" t="s">
        <v>987</v>
      </c>
      <c r="E138" s="517" t="s">
        <v>557</v>
      </c>
      <c r="F138" s="442">
        <v>92.5</v>
      </c>
      <c r="G138" s="442">
        <v>52</v>
      </c>
      <c r="H138" s="442">
        <v>112</v>
      </c>
      <c r="I138" s="443">
        <v>200</v>
      </c>
      <c r="J138" s="443" t="s">
        <v>998</v>
      </c>
      <c r="K138" s="518">
        <f t="shared" ref="K138" si="120">H138-F138</f>
        <v>19.5</v>
      </c>
      <c r="L138" s="443">
        <v>100</v>
      </c>
      <c r="M138" s="519">
        <f t="shared" ref="M138" si="121">(K138*N138)-L138</f>
        <v>1362.5</v>
      </c>
      <c r="N138" s="443">
        <v>75</v>
      </c>
      <c r="O138" s="520" t="s">
        <v>556</v>
      </c>
      <c r="P138" s="522">
        <v>44305</v>
      </c>
      <c r="Q138" s="363"/>
      <c r="R138" s="324" t="s">
        <v>792</v>
      </c>
      <c r="S138" s="37"/>
      <c r="Y138" s="37"/>
      <c r="Z138" s="37"/>
    </row>
    <row r="139" spans="1:26" s="369" customFormat="1" ht="13.9" customHeight="1">
      <c r="A139" s="542">
        <v>32</v>
      </c>
      <c r="B139" s="465">
        <v>44305</v>
      </c>
      <c r="C139" s="516"/>
      <c r="D139" s="444" t="s">
        <v>985</v>
      </c>
      <c r="E139" s="517" t="s">
        <v>557</v>
      </c>
      <c r="F139" s="442">
        <v>13.5</v>
      </c>
      <c r="G139" s="442">
        <v>5</v>
      </c>
      <c r="H139" s="442">
        <v>17</v>
      </c>
      <c r="I139" s="443" t="s">
        <v>986</v>
      </c>
      <c r="J139" s="443" t="s">
        <v>964</v>
      </c>
      <c r="K139" s="518">
        <f t="shared" ref="K139" si="122">H139-F139</f>
        <v>3.5</v>
      </c>
      <c r="L139" s="443">
        <v>100</v>
      </c>
      <c r="M139" s="519">
        <f t="shared" ref="M139:M141" si="123">(K139*N139)-L139</f>
        <v>2350</v>
      </c>
      <c r="N139" s="443">
        <v>700</v>
      </c>
      <c r="O139" s="520" t="s">
        <v>556</v>
      </c>
      <c r="P139" s="522">
        <v>44305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35">
        <v>33</v>
      </c>
      <c r="B140" s="470">
        <v>44305</v>
      </c>
      <c r="C140" s="477"/>
      <c r="D140" s="457" t="s">
        <v>988</v>
      </c>
      <c r="E140" s="478" t="s">
        <v>557</v>
      </c>
      <c r="F140" s="458">
        <v>90</v>
      </c>
      <c r="G140" s="458">
        <v>52</v>
      </c>
      <c r="H140" s="458">
        <v>37.5</v>
      </c>
      <c r="I140" s="459">
        <v>170</v>
      </c>
      <c r="J140" s="459" t="s">
        <v>1006</v>
      </c>
      <c r="K140" s="557">
        <f>H140-F140</f>
        <v>-52.5</v>
      </c>
      <c r="L140" s="459">
        <v>100</v>
      </c>
      <c r="M140" s="496">
        <f t="shared" si="123"/>
        <v>-4037.5</v>
      </c>
      <c r="N140" s="459">
        <v>75</v>
      </c>
      <c r="O140" s="497" t="s">
        <v>620</v>
      </c>
      <c r="P140" s="533">
        <v>44306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42">
        <v>34</v>
      </c>
      <c r="B141" s="465">
        <v>44306</v>
      </c>
      <c r="C141" s="516"/>
      <c r="D141" s="444" t="s">
        <v>1007</v>
      </c>
      <c r="E141" s="517" t="s">
        <v>557</v>
      </c>
      <c r="F141" s="442">
        <v>5</v>
      </c>
      <c r="G141" s="442">
        <v>2.2000000000000002</v>
      </c>
      <c r="H141" s="442">
        <v>6</v>
      </c>
      <c r="I141" s="443">
        <v>10</v>
      </c>
      <c r="J141" s="443" t="s">
        <v>1014</v>
      </c>
      <c r="K141" s="518">
        <f t="shared" ref="K141" si="124">H141-F141</f>
        <v>1</v>
      </c>
      <c r="L141" s="443">
        <v>100</v>
      </c>
      <c r="M141" s="519">
        <f t="shared" si="123"/>
        <v>1750</v>
      </c>
      <c r="N141" s="443">
        <v>1850</v>
      </c>
      <c r="O141" s="520" t="s">
        <v>556</v>
      </c>
      <c r="P141" s="522">
        <v>44306</v>
      </c>
      <c r="Q141" s="363"/>
      <c r="R141" s="324" t="s">
        <v>792</v>
      </c>
      <c r="S141" s="37"/>
      <c r="Y141" s="37"/>
      <c r="Z141" s="37"/>
    </row>
    <row r="142" spans="1:26" s="369" customFormat="1" ht="13.9" customHeight="1">
      <c r="A142" s="542">
        <v>35</v>
      </c>
      <c r="B142" s="465">
        <v>44306</v>
      </c>
      <c r="C142" s="516"/>
      <c r="D142" s="444" t="s">
        <v>976</v>
      </c>
      <c r="E142" s="517" t="s">
        <v>557</v>
      </c>
      <c r="F142" s="442">
        <v>16</v>
      </c>
      <c r="G142" s="442">
        <v>10</v>
      </c>
      <c r="H142" s="442">
        <v>20</v>
      </c>
      <c r="I142" s="443">
        <v>25</v>
      </c>
      <c r="J142" s="443" t="s">
        <v>1012</v>
      </c>
      <c r="K142" s="518">
        <f t="shared" ref="K142:K143" si="125">H142-F142</f>
        <v>4</v>
      </c>
      <c r="L142" s="443">
        <v>100</v>
      </c>
      <c r="M142" s="519">
        <f t="shared" ref="M142:M143" si="126">(K142*N142)-L142</f>
        <v>3300</v>
      </c>
      <c r="N142" s="443">
        <v>850</v>
      </c>
      <c r="O142" s="520" t="s">
        <v>556</v>
      </c>
      <c r="P142" s="522">
        <v>44306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42">
        <v>36</v>
      </c>
      <c r="B143" s="465">
        <v>44306</v>
      </c>
      <c r="C143" s="516"/>
      <c r="D143" s="444" t="s">
        <v>1013</v>
      </c>
      <c r="E143" s="517" t="s">
        <v>557</v>
      </c>
      <c r="F143" s="442">
        <v>6.5</v>
      </c>
      <c r="G143" s="442">
        <v>3.6</v>
      </c>
      <c r="H143" s="442">
        <v>8</v>
      </c>
      <c r="I143" s="443">
        <v>12</v>
      </c>
      <c r="J143" s="443" t="s">
        <v>1034</v>
      </c>
      <c r="K143" s="518">
        <f t="shared" si="125"/>
        <v>1.5</v>
      </c>
      <c r="L143" s="443">
        <v>100</v>
      </c>
      <c r="M143" s="519">
        <f t="shared" si="126"/>
        <v>12.5</v>
      </c>
      <c r="N143" s="443">
        <v>75</v>
      </c>
      <c r="O143" s="520" t="s">
        <v>556</v>
      </c>
      <c r="P143" s="441">
        <v>44308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42">
        <v>37</v>
      </c>
      <c r="B144" s="465">
        <v>44306</v>
      </c>
      <c r="C144" s="516"/>
      <c r="D144" s="444" t="s">
        <v>1015</v>
      </c>
      <c r="E144" s="517" t="s">
        <v>557</v>
      </c>
      <c r="F144" s="442">
        <v>31.5</v>
      </c>
      <c r="G144" s="442"/>
      <c r="H144" s="442">
        <v>39</v>
      </c>
      <c r="I144" s="443" t="s">
        <v>1016</v>
      </c>
      <c r="J144" s="443" t="s">
        <v>1035</v>
      </c>
      <c r="K144" s="518">
        <f t="shared" ref="K144" si="127">H144-F144</f>
        <v>7.5</v>
      </c>
      <c r="L144" s="443">
        <v>100</v>
      </c>
      <c r="M144" s="519">
        <f t="shared" ref="M144" si="128">(K144*N144)-L144</f>
        <v>462.5</v>
      </c>
      <c r="N144" s="443">
        <v>75</v>
      </c>
      <c r="O144" s="520" t="s">
        <v>556</v>
      </c>
      <c r="P144" s="441">
        <v>44308</v>
      </c>
      <c r="Q144" s="363"/>
      <c r="R144" s="324" t="s">
        <v>559</v>
      </c>
      <c r="S144" s="37"/>
      <c r="Y144" s="37"/>
      <c r="Z144" s="37"/>
    </row>
    <row r="145" spans="1:34" s="369" customFormat="1" ht="13.9" customHeight="1">
      <c r="A145" s="542">
        <v>38</v>
      </c>
      <c r="B145" s="465">
        <v>44308</v>
      </c>
      <c r="C145" s="516"/>
      <c r="D145" s="444" t="s">
        <v>1020</v>
      </c>
      <c r="E145" s="517" t="s">
        <v>557</v>
      </c>
      <c r="F145" s="442">
        <v>8.25</v>
      </c>
      <c r="G145" s="442">
        <v>3.75</v>
      </c>
      <c r="H145" s="442">
        <v>10</v>
      </c>
      <c r="I145" s="443" t="s">
        <v>1021</v>
      </c>
      <c r="J145" s="443" t="s">
        <v>1027</v>
      </c>
      <c r="K145" s="518">
        <f t="shared" ref="K145:K146" si="129">H145-F145</f>
        <v>1.75</v>
      </c>
      <c r="L145" s="443">
        <v>100</v>
      </c>
      <c r="M145" s="519">
        <f t="shared" ref="M145:M146" si="130">(K145*N145)-L145</f>
        <v>1825</v>
      </c>
      <c r="N145" s="443">
        <v>1100</v>
      </c>
      <c r="O145" s="520" t="s">
        <v>556</v>
      </c>
      <c r="P145" s="522">
        <v>44308</v>
      </c>
      <c r="Q145" s="363"/>
      <c r="R145" s="324" t="s">
        <v>559</v>
      </c>
      <c r="S145" s="37"/>
      <c r="Y145" s="37"/>
      <c r="Z145" s="37"/>
    </row>
    <row r="146" spans="1:34" s="369" customFormat="1" ht="13.9" customHeight="1">
      <c r="A146" s="535">
        <v>39</v>
      </c>
      <c r="B146" s="470">
        <v>44308</v>
      </c>
      <c r="C146" s="477"/>
      <c r="D146" s="457" t="s">
        <v>1024</v>
      </c>
      <c r="E146" s="478" t="s">
        <v>557</v>
      </c>
      <c r="F146" s="458">
        <v>19.5</v>
      </c>
      <c r="G146" s="458">
        <v>10</v>
      </c>
      <c r="H146" s="458">
        <v>11.5</v>
      </c>
      <c r="I146" s="459">
        <v>40</v>
      </c>
      <c r="J146" s="459" t="s">
        <v>1043</v>
      </c>
      <c r="K146" s="567">
        <f t="shared" si="129"/>
        <v>-8</v>
      </c>
      <c r="L146" s="459">
        <v>100</v>
      </c>
      <c r="M146" s="496">
        <f t="shared" si="130"/>
        <v>-4500</v>
      </c>
      <c r="N146" s="459">
        <v>550</v>
      </c>
      <c r="O146" s="497" t="s">
        <v>620</v>
      </c>
      <c r="P146" s="533">
        <v>44309</v>
      </c>
      <c r="Q146" s="363"/>
      <c r="R146" s="324" t="s">
        <v>792</v>
      </c>
      <c r="S146" s="37"/>
      <c r="Y146" s="37"/>
      <c r="Z146" s="37"/>
    </row>
    <row r="147" spans="1:34" s="369" customFormat="1" ht="13.9" customHeight="1">
      <c r="A147" s="535">
        <v>40</v>
      </c>
      <c r="B147" s="470">
        <v>44308</v>
      </c>
      <c r="C147" s="477"/>
      <c r="D147" s="457" t="s">
        <v>987</v>
      </c>
      <c r="E147" s="478" t="s">
        <v>557</v>
      </c>
      <c r="F147" s="458">
        <v>42</v>
      </c>
      <c r="G147" s="458">
        <v>0</v>
      </c>
      <c r="H147" s="458">
        <v>0</v>
      </c>
      <c r="I147" s="459" t="s">
        <v>1025</v>
      </c>
      <c r="J147" s="459" t="s">
        <v>902</v>
      </c>
      <c r="K147" s="566">
        <f>H147-F147</f>
        <v>-42</v>
      </c>
      <c r="L147" s="459">
        <v>100</v>
      </c>
      <c r="M147" s="496">
        <f t="shared" ref="M147:M148" si="131">(K147*N147)-L147</f>
        <v>-3250</v>
      </c>
      <c r="N147" s="459">
        <v>75</v>
      </c>
      <c r="O147" s="497" t="s">
        <v>620</v>
      </c>
      <c r="P147" s="501">
        <v>44308</v>
      </c>
      <c r="Q147" s="363"/>
      <c r="R147" s="324" t="s">
        <v>792</v>
      </c>
      <c r="S147" s="37"/>
      <c r="Y147" s="37"/>
      <c r="Z147" s="37"/>
    </row>
    <row r="148" spans="1:34" s="369" customFormat="1" ht="13.9" customHeight="1">
      <c r="A148" s="535">
        <v>41</v>
      </c>
      <c r="B148" s="470">
        <v>44308</v>
      </c>
      <c r="C148" s="477"/>
      <c r="D148" s="457" t="s">
        <v>1007</v>
      </c>
      <c r="E148" s="478" t="s">
        <v>557</v>
      </c>
      <c r="F148" s="458">
        <v>4</v>
      </c>
      <c r="G148" s="458">
        <v>1.1000000000000001</v>
      </c>
      <c r="H148" s="458">
        <v>1.1000000000000001</v>
      </c>
      <c r="I148" s="459">
        <v>10</v>
      </c>
      <c r="J148" s="459" t="s">
        <v>1047</v>
      </c>
      <c r="K148" s="568">
        <f t="shared" ref="K148" si="132">H148-F148</f>
        <v>-2.9</v>
      </c>
      <c r="L148" s="459">
        <v>100</v>
      </c>
      <c r="M148" s="496">
        <f t="shared" si="131"/>
        <v>-5465</v>
      </c>
      <c r="N148" s="459">
        <v>1850</v>
      </c>
      <c r="O148" s="497" t="s">
        <v>620</v>
      </c>
      <c r="P148" s="533">
        <v>44312</v>
      </c>
      <c r="Q148" s="363"/>
      <c r="R148" s="324" t="s">
        <v>792</v>
      </c>
      <c r="S148" s="37"/>
      <c r="Y148" s="37"/>
      <c r="Z148" s="37"/>
    </row>
    <row r="149" spans="1:34" s="369" customFormat="1" ht="13.9" customHeight="1">
      <c r="A149" s="535">
        <v>42</v>
      </c>
      <c r="B149" s="470">
        <v>44308</v>
      </c>
      <c r="C149" s="477"/>
      <c r="D149" s="457" t="s">
        <v>1028</v>
      </c>
      <c r="E149" s="478" t="s">
        <v>890</v>
      </c>
      <c r="F149" s="458">
        <v>57.5</v>
      </c>
      <c r="G149" s="458">
        <v>101</v>
      </c>
      <c r="H149" s="458">
        <v>85</v>
      </c>
      <c r="I149" s="459">
        <v>1</v>
      </c>
      <c r="J149" s="459" t="s">
        <v>1029</v>
      </c>
      <c r="K149" s="566">
        <f>H149-F149</f>
        <v>27.5</v>
      </c>
      <c r="L149" s="459">
        <v>100</v>
      </c>
      <c r="M149" s="496">
        <f t="shared" ref="M149:M151" si="133">(K149*N149)-L149</f>
        <v>587.5</v>
      </c>
      <c r="N149" s="459">
        <v>25</v>
      </c>
      <c r="O149" s="497" t="s">
        <v>620</v>
      </c>
      <c r="P149" s="501">
        <v>44308</v>
      </c>
      <c r="Q149" s="363"/>
      <c r="R149" s="324" t="s">
        <v>559</v>
      </c>
      <c r="S149" s="37"/>
      <c r="Y149" s="37"/>
      <c r="Z149" s="37"/>
    </row>
    <row r="150" spans="1:34" s="369" customFormat="1" ht="13.9" customHeight="1">
      <c r="A150" s="542">
        <v>43</v>
      </c>
      <c r="B150" s="465">
        <v>44308</v>
      </c>
      <c r="C150" s="516"/>
      <c r="D150" s="444" t="s">
        <v>1030</v>
      </c>
      <c r="E150" s="517" t="s">
        <v>557</v>
      </c>
      <c r="F150" s="442">
        <v>39</v>
      </c>
      <c r="G150" s="442">
        <v>19</v>
      </c>
      <c r="H150" s="442">
        <v>47</v>
      </c>
      <c r="I150" s="443" t="s">
        <v>1016</v>
      </c>
      <c r="J150" s="443" t="s">
        <v>1077</v>
      </c>
      <c r="K150" s="518">
        <f t="shared" ref="K150:K151" si="134">H150-F150</f>
        <v>8</v>
      </c>
      <c r="L150" s="443">
        <v>100</v>
      </c>
      <c r="M150" s="519">
        <f t="shared" si="133"/>
        <v>2300</v>
      </c>
      <c r="N150" s="443">
        <v>300</v>
      </c>
      <c r="O150" s="520" t="s">
        <v>556</v>
      </c>
      <c r="P150" s="522">
        <v>44308</v>
      </c>
      <c r="Q150" s="363"/>
      <c r="R150" s="324" t="s">
        <v>559</v>
      </c>
      <c r="S150" s="37"/>
      <c r="Y150" s="37"/>
      <c r="Z150" s="37"/>
    </row>
    <row r="151" spans="1:34" s="369" customFormat="1" ht="13.9" customHeight="1">
      <c r="A151" s="535">
        <v>44</v>
      </c>
      <c r="B151" s="470">
        <v>44308</v>
      </c>
      <c r="C151" s="477"/>
      <c r="D151" s="457" t="s">
        <v>1031</v>
      </c>
      <c r="E151" s="478" t="s">
        <v>557</v>
      </c>
      <c r="F151" s="458">
        <v>2.1</v>
      </c>
      <c r="G151" s="458">
        <v>0.95</v>
      </c>
      <c r="H151" s="458">
        <v>0.95</v>
      </c>
      <c r="I151" s="459" t="s">
        <v>1032</v>
      </c>
      <c r="J151" s="459" t="s">
        <v>1048</v>
      </c>
      <c r="K151" s="568">
        <f t="shared" si="134"/>
        <v>-1.1500000000000001</v>
      </c>
      <c r="L151" s="459">
        <v>100</v>
      </c>
      <c r="M151" s="496">
        <f t="shared" si="133"/>
        <v>-4240.0000000000009</v>
      </c>
      <c r="N151" s="459">
        <v>3600</v>
      </c>
      <c r="O151" s="497" t="s">
        <v>620</v>
      </c>
      <c r="P151" s="533">
        <v>44312</v>
      </c>
      <c r="Q151" s="363"/>
      <c r="R151" s="324" t="s">
        <v>559</v>
      </c>
      <c r="S151" s="37"/>
      <c r="Y151" s="37"/>
      <c r="Z151" s="37"/>
    </row>
    <row r="152" spans="1:34" s="369" customFormat="1" ht="13.9" customHeight="1">
      <c r="A152" s="542">
        <v>45</v>
      </c>
      <c r="B152" s="465">
        <v>44308</v>
      </c>
      <c r="C152" s="516"/>
      <c r="D152" s="444" t="s">
        <v>1020</v>
      </c>
      <c r="E152" s="517" t="s">
        <v>557</v>
      </c>
      <c r="F152" s="442">
        <v>8.1999999999999993</v>
      </c>
      <c r="G152" s="442">
        <v>3.75</v>
      </c>
      <c r="H152" s="442">
        <v>10</v>
      </c>
      <c r="I152" s="443" t="s">
        <v>1021</v>
      </c>
      <c r="J152" s="443" t="s">
        <v>1040</v>
      </c>
      <c r="K152" s="518">
        <f t="shared" ref="K152" si="135">H152-F152</f>
        <v>1.8000000000000007</v>
      </c>
      <c r="L152" s="443">
        <v>100</v>
      </c>
      <c r="M152" s="519">
        <f t="shared" ref="M152" si="136">(K152*N152)-L152</f>
        <v>1880.0000000000007</v>
      </c>
      <c r="N152" s="443">
        <v>1100</v>
      </c>
      <c r="O152" s="520" t="s">
        <v>556</v>
      </c>
      <c r="P152" s="441">
        <v>44309</v>
      </c>
      <c r="Q152" s="363"/>
      <c r="R152" s="324" t="s">
        <v>559</v>
      </c>
      <c r="S152" s="37"/>
      <c r="Y152" s="37"/>
      <c r="Z152" s="37"/>
    </row>
    <row r="153" spans="1:34" s="37" customFormat="1" ht="14.25">
      <c r="A153" s="535">
        <v>46</v>
      </c>
      <c r="B153" s="470">
        <v>44308</v>
      </c>
      <c r="C153" s="477"/>
      <c r="D153" s="457" t="s">
        <v>976</v>
      </c>
      <c r="E153" s="478" t="s">
        <v>557</v>
      </c>
      <c r="F153" s="458">
        <v>15.5</v>
      </c>
      <c r="G153" s="458">
        <v>9</v>
      </c>
      <c r="H153" s="458">
        <v>9</v>
      </c>
      <c r="I153" s="459">
        <v>25</v>
      </c>
      <c r="J153" s="459" t="s">
        <v>1039</v>
      </c>
      <c r="K153" s="567">
        <f t="shared" ref="K153:K154" si="137">H153-F153</f>
        <v>-6.5</v>
      </c>
      <c r="L153" s="459">
        <v>100</v>
      </c>
      <c r="M153" s="496">
        <f t="shared" ref="M153:M154" si="138">(K153*N153)-L153</f>
        <v>-5625</v>
      </c>
      <c r="N153" s="459">
        <v>850</v>
      </c>
      <c r="O153" s="497" t="s">
        <v>620</v>
      </c>
      <c r="P153" s="533">
        <v>44309</v>
      </c>
      <c r="Q153" s="363"/>
      <c r="R153" s="324" t="s">
        <v>792</v>
      </c>
      <c r="Z153" s="369"/>
      <c r="AA153" s="369"/>
      <c r="AB153" s="369"/>
      <c r="AC153" s="369"/>
      <c r="AD153" s="369"/>
      <c r="AE153" s="369"/>
      <c r="AF153" s="369"/>
      <c r="AG153" s="369"/>
      <c r="AH153" s="369"/>
    </row>
    <row r="154" spans="1:34" s="37" customFormat="1" ht="14.25">
      <c r="A154" s="542">
        <v>47</v>
      </c>
      <c r="B154" s="465">
        <v>44309</v>
      </c>
      <c r="C154" s="516"/>
      <c r="D154" s="444" t="s">
        <v>1041</v>
      </c>
      <c r="E154" s="517" t="s">
        <v>557</v>
      </c>
      <c r="F154" s="442">
        <v>8</v>
      </c>
      <c r="G154" s="442">
        <v>3.8</v>
      </c>
      <c r="H154" s="442">
        <v>10</v>
      </c>
      <c r="I154" s="443">
        <v>16</v>
      </c>
      <c r="J154" s="443" t="s">
        <v>999</v>
      </c>
      <c r="K154" s="518">
        <f t="shared" si="137"/>
        <v>2</v>
      </c>
      <c r="L154" s="443">
        <v>100</v>
      </c>
      <c r="M154" s="519">
        <f t="shared" si="138"/>
        <v>2650</v>
      </c>
      <c r="N154" s="443">
        <v>1375</v>
      </c>
      <c r="O154" s="520" t="s">
        <v>556</v>
      </c>
      <c r="P154" s="522">
        <v>44309</v>
      </c>
      <c r="Q154" s="363"/>
      <c r="R154" s="324" t="s">
        <v>559</v>
      </c>
      <c r="Z154" s="369"/>
      <c r="AA154" s="369"/>
      <c r="AB154" s="369"/>
      <c r="AC154" s="369"/>
      <c r="AD154" s="369"/>
      <c r="AE154" s="369"/>
      <c r="AF154" s="369"/>
      <c r="AG154" s="369"/>
      <c r="AH154" s="369"/>
    </row>
    <row r="155" spans="1:34" s="369" customFormat="1" ht="13.9" customHeight="1">
      <c r="A155" s="542">
        <v>48</v>
      </c>
      <c r="B155" s="465">
        <v>44309</v>
      </c>
      <c r="C155" s="516"/>
      <c r="D155" s="444" t="s">
        <v>1041</v>
      </c>
      <c r="E155" s="517" t="s">
        <v>557</v>
      </c>
      <c r="F155" s="442">
        <v>8</v>
      </c>
      <c r="G155" s="442">
        <v>3.8</v>
      </c>
      <c r="H155" s="442">
        <v>14</v>
      </c>
      <c r="I155" s="443">
        <v>16</v>
      </c>
      <c r="J155" s="443" t="s">
        <v>990</v>
      </c>
      <c r="K155" s="518">
        <f t="shared" ref="K155" si="139">H155-F155</f>
        <v>6</v>
      </c>
      <c r="L155" s="443">
        <v>100</v>
      </c>
      <c r="M155" s="519">
        <f t="shared" ref="M155" si="140">(K155*N155)-L155</f>
        <v>8150</v>
      </c>
      <c r="N155" s="443">
        <v>1375</v>
      </c>
      <c r="O155" s="520" t="s">
        <v>556</v>
      </c>
      <c r="P155" s="441">
        <v>44312</v>
      </c>
      <c r="Q155" s="363"/>
      <c r="R155" s="324" t="s">
        <v>559</v>
      </c>
      <c r="S155" s="37"/>
      <c r="Y155" s="37"/>
      <c r="Z155" s="37"/>
    </row>
    <row r="156" spans="1:34" s="37" customFormat="1" ht="14.25">
      <c r="A156" s="542">
        <v>49</v>
      </c>
      <c r="B156" s="465">
        <v>44309</v>
      </c>
      <c r="C156" s="516"/>
      <c r="D156" s="444" t="s">
        <v>1044</v>
      </c>
      <c r="E156" s="517" t="s">
        <v>557</v>
      </c>
      <c r="F156" s="442">
        <v>9.5</v>
      </c>
      <c r="G156" s="442">
        <v>4.75</v>
      </c>
      <c r="H156" s="442">
        <v>11.75</v>
      </c>
      <c r="I156" s="443" t="s">
        <v>1045</v>
      </c>
      <c r="J156" s="443" t="s">
        <v>1046</v>
      </c>
      <c r="K156" s="518">
        <f t="shared" ref="K156" si="141">H156-F156</f>
        <v>2.25</v>
      </c>
      <c r="L156" s="443">
        <v>100</v>
      </c>
      <c r="M156" s="519">
        <f t="shared" ref="M156" si="142">(K156*N156)-L156</f>
        <v>2375</v>
      </c>
      <c r="N156" s="443">
        <v>1100</v>
      </c>
      <c r="O156" s="520" t="s">
        <v>556</v>
      </c>
      <c r="P156" s="522">
        <v>44309</v>
      </c>
      <c r="Q156" s="363"/>
      <c r="R156" s="324" t="s">
        <v>559</v>
      </c>
      <c r="Z156" s="369"/>
      <c r="AA156" s="369"/>
      <c r="AB156" s="369"/>
      <c r="AC156" s="369"/>
      <c r="AD156" s="369"/>
      <c r="AE156" s="369"/>
      <c r="AF156" s="369"/>
      <c r="AG156" s="369"/>
      <c r="AH156" s="369"/>
    </row>
    <row r="157" spans="1:34" s="37" customFormat="1" ht="14.25">
      <c r="A157" s="542">
        <v>50</v>
      </c>
      <c r="B157" s="465">
        <v>44309</v>
      </c>
      <c r="C157" s="516"/>
      <c r="D157" s="444" t="s">
        <v>1030</v>
      </c>
      <c r="E157" s="517" t="s">
        <v>557</v>
      </c>
      <c r="F157" s="442">
        <v>31</v>
      </c>
      <c r="G157" s="442">
        <v>13</v>
      </c>
      <c r="H157" s="442">
        <v>37.5</v>
      </c>
      <c r="I157" s="443">
        <v>60</v>
      </c>
      <c r="J157" s="443" t="s">
        <v>883</v>
      </c>
      <c r="K157" s="518">
        <f t="shared" ref="K157" si="143">H157-F157</f>
        <v>6.5</v>
      </c>
      <c r="L157" s="443">
        <v>100</v>
      </c>
      <c r="M157" s="519">
        <f t="shared" ref="M157" si="144">(K157*N157)-L157</f>
        <v>1850</v>
      </c>
      <c r="N157" s="443">
        <v>300</v>
      </c>
      <c r="O157" s="520" t="s">
        <v>556</v>
      </c>
      <c r="P157" s="522">
        <v>44309</v>
      </c>
      <c r="Q157" s="363"/>
      <c r="R157" s="324" t="s">
        <v>792</v>
      </c>
      <c r="Z157" s="369"/>
      <c r="AA157" s="369"/>
      <c r="AB157" s="369"/>
      <c r="AC157" s="369"/>
      <c r="AD157" s="369"/>
      <c r="AE157" s="369"/>
      <c r="AF157" s="369"/>
      <c r="AG157" s="369"/>
      <c r="AH157" s="369"/>
    </row>
    <row r="158" spans="1:34" s="37" customFormat="1" ht="14.25">
      <c r="A158" s="542">
        <v>51</v>
      </c>
      <c r="B158" s="465">
        <v>44312</v>
      </c>
      <c r="C158" s="516"/>
      <c r="D158" s="444" t="s">
        <v>1051</v>
      </c>
      <c r="E158" s="517" t="s">
        <v>557</v>
      </c>
      <c r="F158" s="442">
        <v>100</v>
      </c>
      <c r="G158" s="442">
        <v>60</v>
      </c>
      <c r="H158" s="442">
        <v>115.5</v>
      </c>
      <c r="I158" s="443">
        <v>180</v>
      </c>
      <c r="J158" s="443" t="s">
        <v>1055</v>
      </c>
      <c r="K158" s="518">
        <f t="shared" ref="K158:K159" si="145">H158-F158</f>
        <v>15.5</v>
      </c>
      <c r="L158" s="443">
        <v>100</v>
      </c>
      <c r="M158" s="519">
        <f t="shared" ref="M158:M159" si="146">(K158*N158)-L158</f>
        <v>1062.5</v>
      </c>
      <c r="N158" s="443">
        <v>75</v>
      </c>
      <c r="O158" s="520" t="s">
        <v>556</v>
      </c>
      <c r="P158" s="522">
        <v>44312</v>
      </c>
      <c r="Q158" s="363"/>
      <c r="R158" s="324" t="s">
        <v>792</v>
      </c>
      <c r="Z158" s="369"/>
      <c r="AA158" s="369"/>
      <c r="AB158" s="369"/>
      <c r="AC158" s="369"/>
      <c r="AD158" s="369"/>
      <c r="AE158" s="369"/>
      <c r="AF158" s="369"/>
      <c r="AG158" s="369"/>
      <c r="AH158" s="369"/>
    </row>
    <row r="159" spans="1:34" s="37" customFormat="1" ht="14.25">
      <c r="A159" s="535">
        <v>52</v>
      </c>
      <c r="B159" s="470">
        <v>44313</v>
      </c>
      <c r="C159" s="477"/>
      <c r="D159" s="457" t="s">
        <v>1051</v>
      </c>
      <c r="E159" s="478" t="s">
        <v>557</v>
      </c>
      <c r="F159" s="458">
        <v>71</v>
      </c>
      <c r="G159" s="458">
        <v>30</v>
      </c>
      <c r="H159" s="458">
        <v>32</v>
      </c>
      <c r="I159" s="459">
        <v>140</v>
      </c>
      <c r="J159" s="459" t="s">
        <v>1064</v>
      </c>
      <c r="K159" s="579">
        <f t="shared" si="145"/>
        <v>-39</v>
      </c>
      <c r="L159" s="459">
        <v>100</v>
      </c>
      <c r="M159" s="496">
        <f t="shared" si="146"/>
        <v>-3025</v>
      </c>
      <c r="N159" s="459">
        <v>75</v>
      </c>
      <c r="O159" s="497" t="s">
        <v>620</v>
      </c>
      <c r="P159" s="533">
        <v>44313</v>
      </c>
      <c r="Q159" s="363"/>
      <c r="R159" s="324"/>
      <c r="Z159" s="369"/>
      <c r="AA159" s="369"/>
      <c r="AB159" s="369"/>
      <c r="AC159" s="369"/>
      <c r="AD159" s="369"/>
      <c r="AE159" s="369"/>
      <c r="AF159" s="369"/>
      <c r="AG159" s="369"/>
      <c r="AH159" s="369"/>
    </row>
    <row r="160" spans="1:34" s="37" customFormat="1" ht="14.25">
      <c r="A160" s="542">
        <v>53</v>
      </c>
      <c r="B160" s="465">
        <v>44313</v>
      </c>
      <c r="C160" s="516"/>
      <c r="D160" s="444" t="s">
        <v>1063</v>
      </c>
      <c r="E160" s="517" t="s">
        <v>557</v>
      </c>
      <c r="F160" s="442">
        <v>23</v>
      </c>
      <c r="G160" s="442">
        <v>9</v>
      </c>
      <c r="H160" s="442">
        <v>29</v>
      </c>
      <c r="I160" s="443" t="s">
        <v>954</v>
      </c>
      <c r="J160" s="443" t="s">
        <v>990</v>
      </c>
      <c r="K160" s="518">
        <f t="shared" ref="K160:K161" si="147">H160-F160</f>
        <v>6</v>
      </c>
      <c r="L160" s="443">
        <v>100</v>
      </c>
      <c r="M160" s="519">
        <f t="shared" ref="M160:M161" si="148">(K160*N160)-L160</f>
        <v>1700</v>
      </c>
      <c r="N160" s="443">
        <v>300</v>
      </c>
      <c r="O160" s="520" t="s">
        <v>556</v>
      </c>
      <c r="P160" s="522">
        <v>44313</v>
      </c>
      <c r="Q160" s="363"/>
      <c r="R160" s="324"/>
      <c r="Z160" s="369"/>
      <c r="AA160" s="369"/>
      <c r="AB160" s="369"/>
      <c r="AC160" s="369"/>
      <c r="AD160" s="369"/>
      <c r="AE160" s="369"/>
      <c r="AF160" s="369"/>
      <c r="AG160" s="369"/>
      <c r="AH160" s="369"/>
    </row>
    <row r="161" spans="1:34" s="37" customFormat="1" ht="14.25">
      <c r="A161" s="535">
        <v>54</v>
      </c>
      <c r="B161" s="470">
        <v>44314</v>
      </c>
      <c r="C161" s="477"/>
      <c r="D161" s="457" t="s">
        <v>1091</v>
      </c>
      <c r="E161" s="478" t="s">
        <v>557</v>
      </c>
      <c r="F161" s="458">
        <v>51.5</v>
      </c>
      <c r="G161" s="458">
        <v>18</v>
      </c>
      <c r="H161" s="458">
        <v>28</v>
      </c>
      <c r="I161" s="459">
        <v>110</v>
      </c>
      <c r="J161" s="459" t="s">
        <v>1168</v>
      </c>
      <c r="K161" s="459">
        <f t="shared" si="147"/>
        <v>-23.5</v>
      </c>
      <c r="L161" s="459">
        <v>100</v>
      </c>
      <c r="M161" s="496">
        <f t="shared" si="148"/>
        <v>-1862.5</v>
      </c>
      <c r="N161" s="459">
        <v>75</v>
      </c>
      <c r="O161" s="497" t="s">
        <v>620</v>
      </c>
      <c r="P161" s="533">
        <v>44314</v>
      </c>
      <c r="Q161" s="363"/>
      <c r="R161" s="324"/>
      <c r="Z161" s="369"/>
      <c r="AA161" s="369"/>
      <c r="AB161" s="369"/>
      <c r="AC161" s="369"/>
      <c r="AD161" s="369"/>
      <c r="AE161" s="369"/>
      <c r="AF161" s="369"/>
      <c r="AG161" s="369"/>
      <c r="AH161" s="369"/>
    </row>
    <row r="162" spans="1:34" s="37" customFormat="1" ht="14.25">
      <c r="A162" s="396"/>
      <c r="B162" s="580"/>
      <c r="C162" s="580"/>
      <c r="D162" s="525"/>
      <c r="E162" s="387"/>
      <c r="F162" s="387"/>
      <c r="G162" s="383"/>
      <c r="H162" s="383"/>
      <c r="I162" s="387"/>
      <c r="J162" s="352"/>
      <c r="K162" s="352"/>
      <c r="L162" s="352"/>
      <c r="M162" s="352"/>
      <c r="N162" s="352"/>
      <c r="O162" s="352"/>
      <c r="P162" s="352"/>
      <c r="Q162" s="363"/>
      <c r="R162" s="324"/>
      <c r="Z162" s="369"/>
      <c r="AA162" s="369"/>
      <c r="AB162" s="369"/>
      <c r="AC162" s="369"/>
      <c r="AD162" s="369"/>
      <c r="AE162" s="369"/>
      <c r="AF162" s="369"/>
      <c r="AG162" s="369"/>
      <c r="AH162" s="369"/>
    </row>
    <row r="163" spans="1:34" s="37" customFormat="1" ht="14.25">
      <c r="A163" s="396"/>
      <c r="B163" s="580"/>
      <c r="C163" s="580"/>
      <c r="D163" s="525"/>
      <c r="E163" s="387"/>
      <c r="F163" s="387"/>
      <c r="G163" s="383"/>
      <c r="H163" s="383"/>
      <c r="I163" s="387"/>
      <c r="J163" s="352"/>
      <c r="K163" s="352"/>
      <c r="L163" s="352"/>
      <c r="M163" s="352"/>
      <c r="N163" s="352"/>
      <c r="O163" s="352"/>
      <c r="P163" s="352"/>
      <c r="Q163" s="363"/>
      <c r="R163" s="324"/>
      <c r="Z163" s="369"/>
      <c r="AA163" s="369"/>
      <c r="AB163" s="369"/>
      <c r="AC163" s="369"/>
      <c r="AD163" s="369"/>
      <c r="AE163" s="369"/>
      <c r="AF163" s="369"/>
      <c r="AG163" s="369"/>
      <c r="AH163" s="369"/>
    </row>
    <row r="164" spans="1:34" s="37" customFormat="1" ht="14.25">
      <c r="A164" s="396"/>
      <c r="B164" s="580"/>
      <c r="C164" s="580"/>
      <c r="D164" s="525"/>
      <c r="E164" s="387"/>
      <c r="F164" s="387"/>
      <c r="G164" s="383"/>
      <c r="H164" s="383"/>
      <c r="I164" s="387"/>
      <c r="J164" s="352"/>
      <c r="K164" s="352"/>
      <c r="L164" s="352"/>
      <c r="M164" s="352"/>
      <c r="N164" s="352"/>
      <c r="O164" s="380"/>
      <c r="P164" s="352"/>
      <c r="Q164" s="363"/>
      <c r="R164" s="324"/>
      <c r="Z164" s="369"/>
      <c r="AA164" s="369"/>
      <c r="AB164" s="369"/>
      <c r="AC164" s="369"/>
      <c r="AD164" s="369"/>
      <c r="AE164" s="369"/>
      <c r="AF164" s="369"/>
      <c r="AG164" s="369"/>
      <c r="AH164" s="369"/>
    </row>
    <row r="165" spans="1:34" s="37" customFormat="1" ht="14.25">
      <c r="A165" s="353"/>
      <c r="B165" s="354"/>
      <c r="C165" s="354"/>
      <c r="D165" s="355"/>
      <c r="E165" s="353"/>
      <c r="F165" s="370"/>
      <c r="G165" s="353"/>
      <c r="H165" s="353"/>
      <c r="I165" s="353"/>
      <c r="J165" s="354"/>
      <c r="K165" s="371"/>
      <c r="L165" s="353"/>
      <c r="M165" s="353"/>
      <c r="N165" s="353"/>
      <c r="O165" s="372"/>
      <c r="P165" s="363"/>
      <c r="Q165" s="363"/>
      <c r="R165" s="324"/>
      <c r="Z165" s="369"/>
      <c r="AA165" s="369"/>
      <c r="AB165" s="369"/>
      <c r="AC165" s="369"/>
      <c r="AD165" s="369"/>
      <c r="AE165" s="369"/>
      <c r="AF165" s="369"/>
      <c r="AG165" s="369"/>
      <c r="AH165" s="369"/>
    </row>
    <row r="166" spans="1:34" ht="15">
      <c r="A166" s="96" t="s">
        <v>575</v>
      </c>
      <c r="B166" s="97"/>
      <c r="C166" s="97"/>
      <c r="D166" s="98"/>
      <c r="E166" s="31"/>
      <c r="F166" s="29"/>
      <c r="G166" s="29"/>
      <c r="H166" s="70"/>
      <c r="I166" s="116"/>
      <c r="J166" s="117"/>
      <c r="K166" s="14"/>
      <c r="L166" s="14"/>
      <c r="M166" s="14"/>
      <c r="N166" s="8"/>
      <c r="O166" s="50"/>
      <c r="Q166" s="92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34" ht="38.25">
      <c r="A167" s="17" t="s">
        <v>16</v>
      </c>
      <c r="B167" s="18" t="s">
        <v>534</v>
      </c>
      <c r="C167" s="18"/>
      <c r="D167" s="19" t="s">
        <v>545</v>
      </c>
      <c r="E167" s="18" t="s">
        <v>546</v>
      </c>
      <c r="F167" s="18" t="s">
        <v>547</v>
      </c>
      <c r="G167" s="18" t="s">
        <v>548</v>
      </c>
      <c r="H167" s="18" t="s">
        <v>549</v>
      </c>
      <c r="I167" s="18" t="s">
        <v>550</v>
      </c>
      <c r="J167" s="17" t="s">
        <v>551</v>
      </c>
      <c r="K167" s="59" t="s">
        <v>567</v>
      </c>
      <c r="L167" s="392" t="s">
        <v>819</v>
      </c>
      <c r="M167" s="60" t="s">
        <v>818</v>
      </c>
      <c r="N167" s="18" t="s">
        <v>554</v>
      </c>
      <c r="O167" s="75" t="s">
        <v>555</v>
      </c>
      <c r="P167" s="94"/>
      <c r="Q167" s="8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34" s="369" customFormat="1" ht="14.25">
      <c r="A168" s="543">
        <v>1</v>
      </c>
      <c r="B168" s="544">
        <v>44203</v>
      </c>
      <c r="C168" s="545"/>
      <c r="D168" s="546" t="s">
        <v>480</v>
      </c>
      <c r="E168" s="547" t="s">
        <v>856</v>
      </c>
      <c r="F168" s="548">
        <v>422</v>
      </c>
      <c r="G168" s="549">
        <v>385</v>
      </c>
      <c r="H168" s="548">
        <v>422</v>
      </c>
      <c r="I168" s="550" t="s">
        <v>829</v>
      </c>
      <c r="J168" s="551" t="s">
        <v>960</v>
      </c>
      <c r="K168" s="551">
        <f t="shared" ref="K168" si="149">H168-F168</f>
        <v>0</v>
      </c>
      <c r="L168" s="552">
        <f>(F168*-0.8)/100</f>
        <v>-3.3760000000000003</v>
      </c>
      <c r="M168" s="553">
        <f t="shared" ref="M168" si="150">(K168+L168)/F168</f>
        <v>-8.0000000000000002E-3</v>
      </c>
      <c r="N168" s="551" t="s">
        <v>665</v>
      </c>
      <c r="O168" s="554">
        <v>44298</v>
      </c>
      <c r="P168" s="95"/>
      <c r="Q168" s="414"/>
      <c r="R168" s="451" t="s">
        <v>559</v>
      </c>
      <c r="S168" s="408"/>
      <c r="T168" s="408"/>
      <c r="U168" s="408"/>
      <c r="V168" s="408"/>
      <c r="W168" s="408"/>
      <c r="X168" s="408"/>
      <c r="Y168" s="408"/>
      <c r="Z168" s="408"/>
    </row>
    <row r="169" spans="1:34" s="369" customFormat="1" ht="14.25">
      <c r="A169" s="479">
        <v>2</v>
      </c>
      <c r="B169" s="480">
        <v>44238</v>
      </c>
      <c r="C169" s="481"/>
      <c r="D169" s="482" t="s">
        <v>445</v>
      </c>
      <c r="E169" s="483" t="s">
        <v>557</v>
      </c>
      <c r="F169" s="484">
        <v>1515</v>
      </c>
      <c r="G169" s="485">
        <v>1390</v>
      </c>
      <c r="H169" s="484">
        <v>1595</v>
      </c>
      <c r="I169" s="486" t="s">
        <v>838</v>
      </c>
      <c r="J169" s="487" t="s">
        <v>845</v>
      </c>
      <c r="K169" s="487">
        <f t="shared" ref="K169" si="151">H169-F169</f>
        <v>80</v>
      </c>
      <c r="L169" s="488">
        <f>(F169*-0.8)/100</f>
        <v>-12.12</v>
      </c>
      <c r="M169" s="489">
        <f t="shared" ref="M169" si="152">(K169+L169)/F169</f>
        <v>4.4805280528052799E-2</v>
      </c>
      <c r="N169" s="490" t="s">
        <v>556</v>
      </c>
      <c r="O169" s="491">
        <v>44271</v>
      </c>
      <c r="P169" s="95"/>
      <c r="Q169" s="414"/>
      <c r="R169" s="451" t="s">
        <v>559</v>
      </c>
      <c r="S169" s="408"/>
      <c r="T169" s="408"/>
      <c r="U169" s="408"/>
      <c r="V169" s="408"/>
      <c r="W169" s="408"/>
      <c r="X169" s="408"/>
      <c r="Y169" s="408"/>
      <c r="Z169" s="408"/>
    </row>
    <row r="170" spans="1:34" s="369" customFormat="1" ht="14.25">
      <c r="A170" s="509">
        <v>3</v>
      </c>
      <c r="B170" s="472">
        <v>44274</v>
      </c>
      <c r="C170" s="510"/>
      <c r="D170" s="511" t="s">
        <v>744</v>
      </c>
      <c r="E170" s="474" t="s">
        <v>557</v>
      </c>
      <c r="F170" s="442">
        <v>4070</v>
      </c>
      <c r="G170" s="475">
        <v>3750</v>
      </c>
      <c r="H170" s="442">
        <v>4530</v>
      </c>
      <c r="I170" s="476">
        <v>4800</v>
      </c>
      <c r="J170" s="512" t="s">
        <v>865</v>
      </c>
      <c r="K170" s="512">
        <f t="shared" ref="K170" si="153">H170-F170</f>
        <v>460</v>
      </c>
      <c r="L170" s="513">
        <f>(F170*-0.8)/100</f>
        <v>-32.56</v>
      </c>
      <c r="M170" s="440">
        <f t="shared" ref="M170" si="154">(K170+L170)/F170</f>
        <v>0.10502211302211302</v>
      </c>
      <c r="N170" s="514" t="s">
        <v>556</v>
      </c>
      <c r="O170" s="441">
        <v>44287</v>
      </c>
      <c r="P170" s="95"/>
      <c r="Q170" s="414"/>
      <c r="R170" s="451" t="s">
        <v>559</v>
      </c>
      <c r="S170" s="408"/>
      <c r="T170" s="408"/>
      <c r="U170" s="408"/>
      <c r="V170" s="408"/>
      <c r="W170" s="408"/>
      <c r="X170" s="408"/>
      <c r="Y170" s="408"/>
      <c r="Z170" s="408"/>
    </row>
    <row r="171" spans="1:34" s="369" customFormat="1" ht="14.25">
      <c r="A171" s="431"/>
      <c r="B171" s="373"/>
      <c r="C171" s="433"/>
      <c r="D171" s="385"/>
      <c r="E171" s="378"/>
      <c r="F171" s="387"/>
      <c r="G171" s="383"/>
      <c r="H171" s="387"/>
      <c r="I171" s="375"/>
      <c r="J171" s="412"/>
      <c r="K171" s="412"/>
      <c r="L171" s="413"/>
      <c r="M171" s="400"/>
      <c r="N171" s="379"/>
      <c r="O171" s="407"/>
      <c r="P171" s="95"/>
      <c r="Q171" s="414"/>
      <c r="R171" s="451"/>
      <c r="S171" s="408"/>
      <c r="T171" s="408"/>
      <c r="U171" s="408"/>
      <c r="V171" s="408"/>
      <c r="W171" s="408"/>
      <c r="X171" s="408"/>
      <c r="Y171" s="408"/>
      <c r="Z171" s="408"/>
    </row>
    <row r="172" spans="1:34" s="5" customFormat="1">
      <c r="A172" s="364"/>
      <c r="B172" s="365"/>
      <c r="C172" s="366"/>
      <c r="D172" s="367"/>
      <c r="E172" s="396"/>
      <c r="F172" s="396"/>
      <c r="G172" s="449"/>
      <c r="H172" s="449"/>
      <c r="I172" s="396"/>
      <c r="J172" s="450"/>
      <c r="K172" s="445"/>
      <c r="L172" s="446"/>
      <c r="M172" s="447"/>
      <c r="N172" s="448"/>
      <c r="O172" s="368"/>
      <c r="P172" s="120"/>
      <c r="Q172"/>
      <c r="R172" s="91"/>
      <c r="T172" s="54"/>
      <c r="U172" s="54"/>
      <c r="V172" s="54"/>
      <c r="W172" s="54"/>
      <c r="X172" s="54"/>
      <c r="Y172" s="54"/>
      <c r="Z172" s="54"/>
    </row>
    <row r="173" spans="1:34">
      <c r="A173" s="20" t="s">
        <v>560</v>
      </c>
      <c r="B173" s="20"/>
      <c r="C173" s="20"/>
      <c r="D173" s="20"/>
      <c r="E173" s="2"/>
      <c r="F173" s="27" t="s">
        <v>562</v>
      </c>
      <c r="G173" s="79"/>
      <c r="H173" s="79"/>
      <c r="I173" s="35"/>
      <c r="J173" s="82"/>
      <c r="K173" s="80"/>
      <c r="L173" s="81"/>
      <c r="M173" s="82"/>
      <c r="N173" s="83"/>
      <c r="O173" s="121"/>
      <c r="P173" s="8"/>
      <c r="Q173" s="13"/>
      <c r="R173" s="93"/>
      <c r="S173" s="13"/>
      <c r="T173" s="13"/>
      <c r="U173" s="13"/>
      <c r="V173" s="13"/>
      <c r="W173" s="13"/>
      <c r="X173" s="13"/>
      <c r="Y173" s="13"/>
    </row>
    <row r="174" spans="1:34">
      <c r="A174" s="26" t="s">
        <v>561</v>
      </c>
      <c r="B174" s="20"/>
      <c r="C174" s="20"/>
      <c r="D174" s="20"/>
      <c r="E174" s="29"/>
      <c r="F174" s="27" t="s">
        <v>564</v>
      </c>
      <c r="G174" s="9"/>
      <c r="H174" s="9"/>
      <c r="I174" s="9"/>
      <c r="J174" s="50"/>
      <c r="K174" s="9"/>
      <c r="L174" s="9"/>
      <c r="M174" s="9"/>
      <c r="N174" s="8"/>
      <c r="O174" s="50"/>
      <c r="Q174" s="4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34">
      <c r="A175" s="26"/>
      <c r="B175" s="20"/>
      <c r="C175" s="20"/>
      <c r="D175" s="20"/>
      <c r="E175" s="29"/>
      <c r="F175" s="27"/>
      <c r="G175" s="9"/>
      <c r="H175" s="9"/>
      <c r="I175" s="9"/>
      <c r="J175" s="50"/>
      <c r="K175" s="9"/>
      <c r="L175" s="9"/>
      <c r="M175" s="9"/>
      <c r="N175" s="8"/>
      <c r="O175" s="50"/>
      <c r="Q175" s="4"/>
      <c r="R175" s="79"/>
      <c r="S175" s="13"/>
      <c r="T175" s="13"/>
      <c r="U175" s="13"/>
      <c r="V175" s="13"/>
      <c r="W175" s="13"/>
      <c r="X175" s="13"/>
      <c r="Y175" s="13"/>
      <c r="Z175" s="13"/>
    </row>
    <row r="176" spans="1:34" ht="15">
      <c r="A176" s="8"/>
      <c r="B176" s="30" t="s">
        <v>823</v>
      </c>
      <c r="C176" s="30"/>
      <c r="D176" s="30"/>
      <c r="E176" s="30"/>
      <c r="F176" s="31"/>
      <c r="G176" s="29"/>
      <c r="H176" s="29"/>
      <c r="I176" s="70"/>
      <c r="J176" s="71"/>
      <c r="K176" s="72"/>
      <c r="L176" s="391"/>
      <c r="M176" s="9"/>
      <c r="N176" s="8"/>
      <c r="O176" s="50"/>
      <c r="Q176" s="4"/>
      <c r="R176" s="79"/>
      <c r="S176" s="13"/>
      <c r="T176" s="13"/>
      <c r="U176" s="13"/>
      <c r="V176" s="13"/>
      <c r="W176" s="13"/>
      <c r="X176" s="13"/>
      <c r="Y176" s="13"/>
      <c r="Z176" s="13"/>
    </row>
    <row r="177" spans="1:29" ht="38.25">
      <c r="A177" s="17" t="s">
        <v>16</v>
      </c>
      <c r="B177" s="18" t="s">
        <v>534</v>
      </c>
      <c r="C177" s="18"/>
      <c r="D177" s="19" t="s">
        <v>545</v>
      </c>
      <c r="E177" s="18" t="s">
        <v>546</v>
      </c>
      <c r="F177" s="18" t="s">
        <v>547</v>
      </c>
      <c r="G177" s="18" t="s">
        <v>566</v>
      </c>
      <c r="H177" s="18" t="s">
        <v>549</v>
      </c>
      <c r="I177" s="18" t="s">
        <v>550</v>
      </c>
      <c r="J177" s="73" t="s">
        <v>551</v>
      </c>
      <c r="K177" s="59" t="s">
        <v>567</v>
      </c>
      <c r="L177" s="74" t="s">
        <v>568</v>
      </c>
      <c r="M177" s="18" t="s">
        <v>569</v>
      </c>
      <c r="N177" s="392" t="s">
        <v>819</v>
      </c>
      <c r="O177" s="60" t="s">
        <v>818</v>
      </c>
      <c r="P177" s="18" t="s">
        <v>554</v>
      </c>
      <c r="Q177" s="75" t="s">
        <v>555</v>
      </c>
      <c r="R177" s="79"/>
      <c r="S177" s="13"/>
      <c r="T177" s="13"/>
      <c r="U177" s="13"/>
      <c r="V177" s="13"/>
      <c r="W177" s="13"/>
      <c r="X177" s="13"/>
      <c r="Y177" s="13"/>
      <c r="Z177" s="13"/>
    </row>
    <row r="178" spans="1:29" ht="14.25">
      <c r="A178" s="358"/>
      <c r="B178" s="373"/>
      <c r="C178" s="377"/>
      <c r="D178" s="385"/>
      <c r="E178" s="378"/>
      <c r="F178" s="401"/>
      <c r="G178" s="383"/>
      <c r="H178" s="378"/>
      <c r="I178" s="375"/>
      <c r="J178" s="412"/>
      <c r="K178" s="412"/>
      <c r="L178" s="413"/>
      <c r="M178" s="411"/>
      <c r="N178" s="413"/>
      <c r="O178" s="400"/>
      <c r="P178" s="379"/>
      <c r="Q178" s="393"/>
      <c r="R178" s="409"/>
      <c r="S178" s="399"/>
      <c r="T178" s="13"/>
      <c r="U178" s="408"/>
      <c r="V178" s="408"/>
      <c r="W178" s="408"/>
      <c r="X178" s="408"/>
      <c r="Y178" s="408"/>
      <c r="Z178" s="408"/>
      <c r="AA178" s="369"/>
      <c r="AB178" s="369"/>
      <c r="AC178" s="369"/>
    </row>
    <row r="179" spans="1:29" ht="14.25">
      <c r="A179" s="358"/>
      <c r="B179" s="373"/>
      <c r="C179" s="377"/>
      <c r="D179" s="385"/>
      <c r="E179" s="378"/>
      <c r="F179" s="401"/>
      <c r="G179" s="383"/>
      <c r="H179" s="378"/>
      <c r="I179" s="375"/>
      <c r="J179" s="412"/>
      <c r="K179" s="412"/>
      <c r="L179" s="413"/>
      <c r="M179" s="411"/>
      <c r="N179" s="413"/>
      <c r="O179" s="400"/>
      <c r="P179" s="379"/>
      <c r="Q179" s="393"/>
      <c r="R179" s="409"/>
      <c r="S179" s="399"/>
      <c r="T179" s="13"/>
      <c r="U179" s="408"/>
      <c r="V179" s="408"/>
      <c r="W179" s="408"/>
      <c r="X179" s="408"/>
      <c r="Y179" s="408"/>
      <c r="Z179" s="408"/>
      <c r="AA179" s="369"/>
      <c r="AB179" s="369"/>
      <c r="AC179" s="369"/>
    </row>
    <row r="180" spans="1:29" s="369" customFormat="1" ht="14.25">
      <c r="A180" s="358"/>
      <c r="B180" s="373"/>
      <c r="C180" s="377"/>
      <c r="D180" s="385"/>
      <c r="E180" s="378"/>
      <c r="F180" s="401"/>
      <c r="G180" s="383"/>
      <c r="H180" s="378"/>
      <c r="I180" s="375"/>
      <c r="J180" s="412"/>
      <c r="K180" s="412"/>
      <c r="L180" s="413"/>
      <c r="M180" s="411"/>
      <c r="N180" s="413"/>
      <c r="O180" s="400"/>
      <c r="P180" s="379"/>
      <c r="Q180" s="393"/>
      <c r="R180" s="406"/>
      <c r="S180" s="408"/>
      <c r="T180" s="408"/>
      <c r="U180" s="408"/>
      <c r="V180" s="408"/>
      <c r="W180" s="408"/>
      <c r="X180" s="408"/>
      <c r="Y180" s="408"/>
      <c r="Z180" s="408"/>
    </row>
    <row r="181" spans="1:29" s="369" customFormat="1" ht="14.25">
      <c r="A181" s="358"/>
      <c r="B181" s="373"/>
      <c r="C181" s="377"/>
      <c r="D181" s="385"/>
      <c r="E181" s="378"/>
      <c r="F181" s="412"/>
      <c r="G181" s="387"/>
      <c r="H181" s="378"/>
      <c r="I181" s="375"/>
      <c r="J181" s="412"/>
      <c r="K181" s="412"/>
      <c r="L181" s="413"/>
      <c r="M181" s="411"/>
      <c r="N181" s="413"/>
      <c r="O181" s="400"/>
      <c r="P181" s="379"/>
      <c r="Q181" s="393"/>
      <c r="R181" s="406"/>
      <c r="S181" s="408"/>
      <c r="T181" s="408"/>
      <c r="U181" s="408"/>
      <c r="V181" s="408"/>
      <c r="W181" s="408"/>
      <c r="X181" s="408"/>
      <c r="Y181" s="408"/>
      <c r="Z181" s="408"/>
    </row>
    <row r="182" spans="1:29" s="369" customFormat="1" ht="14.25">
      <c r="A182" s="358"/>
      <c r="B182" s="373"/>
      <c r="C182" s="377"/>
      <c r="D182" s="385"/>
      <c r="E182" s="378"/>
      <c r="F182" s="412"/>
      <c r="G182" s="387"/>
      <c r="H182" s="378"/>
      <c r="I182" s="375"/>
      <c r="J182" s="412"/>
      <c r="K182" s="412"/>
      <c r="L182" s="413"/>
      <c r="M182" s="411"/>
      <c r="N182" s="413"/>
      <c r="O182" s="400"/>
      <c r="P182" s="379"/>
      <c r="Q182" s="393"/>
      <c r="R182" s="406"/>
      <c r="S182" s="408"/>
      <c r="T182" s="408"/>
      <c r="U182" s="408"/>
      <c r="V182" s="408"/>
      <c r="W182" s="408"/>
      <c r="X182" s="408"/>
      <c r="Y182" s="408"/>
      <c r="Z182" s="408"/>
    </row>
    <row r="183" spans="1:29" s="369" customFormat="1" ht="14.25">
      <c r="A183" s="358"/>
      <c r="B183" s="373"/>
      <c r="C183" s="377"/>
      <c r="D183" s="385"/>
      <c r="E183" s="378"/>
      <c r="F183" s="401"/>
      <c r="G183" s="383"/>
      <c r="H183" s="378"/>
      <c r="I183" s="375"/>
      <c r="J183" s="412"/>
      <c r="K183" s="403"/>
      <c r="L183" s="413"/>
      <c r="M183" s="411"/>
      <c r="N183" s="413"/>
      <c r="O183" s="400"/>
      <c r="P183" s="405"/>
      <c r="Q183" s="393"/>
      <c r="R183" s="406"/>
      <c r="S183" s="408"/>
      <c r="T183" s="408"/>
      <c r="U183" s="408"/>
      <c r="V183" s="408"/>
      <c r="W183" s="408"/>
      <c r="X183" s="408"/>
      <c r="Y183" s="408"/>
      <c r="Z183" s="408"/>
    </row>
    <row r="184" spans="1:29" s="369" customFormat="1" ht="14.25">
      <c r="A184" s="358"/>
      <c r="B184" s="373"/>
      <c r="C184" s="377"/>
      <c r="D184" s="385"/>
      <c r="E184" s="378"/>
      <c r="F184" s="401"/>
      <c r="G184" s="383"/>
      <c r="H184" s="378"/>
      <c r="I184" s="375"/>
      <c r="J184" s="403"/>
      <c r="K184" s="403"/>
      <c r="L184" s="403"/>
      <c r="M184" s="403"/>
      <c r="N184" s="404"/>
      <c r="O184" s="415"/>
      <c r="P184" s="405"/>
      <c r="Q184" s="393"/>
      <c r="R184" s="406"/>
      <c r="S184" s="408"/>
      <c r="T184" s="408"/>
      <c r="U184" s="408"/>
      <c r="V184" s="408"/>
      <c r="W184" s="408"/>
      <c r="X184" s="408"/>
      <c r="Y184" s="408"/>
      <c r="Z184" s="408"/>
    </row>
    <row r="185" spans="1:29" s="369" customFormat="1" ht="14.25">
      <c r="A185" s="358"/>
      <c r="B185" s="373"/>
      <c r="C185" s="377"/>
      <c r="D185" s="385"/>
      <c r="E185" s="378"/>
      <c r="F185" s="412"/>
      <c r="G185" s="387"/>
      <c r="H185" s="378"/>
      <c r="I185" s="375"/>
      <c r="J185" s="412"/>
      <c r="K185" s="412"/>
      <c r="L185" s="413"/>
      <c r="M185" s="411"/>
      <c r="N185" s="413"/>
      <c r="O185" s="400"/>
      <c r="P185" s="379"/>
      <c r="Q185" s="393"/>
      <c r="R185" s="409"/>
      <c r="S185" s="399"/>
      <c r="T185" s="408"/>
      <c r="U185" s="408"/>
      <c r="V185" s="408"/>
      <c r="W185" s="408"/>
      <c r="X185" s="408"/>
      <c r="Y185" s="408"/>
      <c r="Z185" s="408"/>
    </row>
    <row r="186" spans="1:29" s="369" customFormat="1" ht="14.25">
      <c r="A186" s="358"/>
      <c r="B186" s="373"/>
      <c r="C186" s="377"/>
      <c r="D186" s="385"/>
      <c r="E186" s="378"/>
      <c r="F186" s="401"/>
      <c r="G186" s="383"/>
      <c r="H186" s="378"/>
      <c r="I186" s="375"/>
      <c r="J186" s="352"/>
      <c r="K186" s="352"/>
      <c r="L186" s="352"/>
      <c r="M186" s="352"/>
      <c r="N186" s="402"/>
      <c r="O186" s="400"/>
      <c r="P186" s="380"/>
      <c r="Q186" s="393"/>
      <c r="R186" s="409"/>
      <c r="S186" s="399"/>
      <c r="T186" s="408"/>
      <c r="U186" s="408"/>
      <c r="V186" s="408"/>
      <c r="W186" s="408"/>
      <c r="X186" s="408"/>
      <c r="Y186" s="408"/>
      <c r="Z186" s="408"/>
    </row>
    <row r="187" spans="1:29">
      <c r="A187" s="26"/>
      <c r="B187" s="20"/>
      <c r="C187" s="20"/>
      <c r="D187" s="20"/>
      <c r="E187" s="29"/>
      <c r="F187" s="27"/>
      <c r="G187" s="9"/>
      <c r="H187" s="9"/>
      <c r="I187" s="9"/>
      <c r="J187" s="50"/>
      <c r="K187" s="9"/>
      <c r="L187" s="9"/>
      <c r="M187" s="9"/>
      <c r="N187" s="8"/>
      <c r="O187" s="50"/>
      <c r="P187" s="4"/>
      <c r="Q187" s="8"/>
      <c r="R187" s="138"/>
      <c r="S187" s="13"/>
      <c r="T187" s="13"/>
      <c r="U187" s="13"/>
      <c r="V187" s="13"/>
      <c r="W187" s="13"/>
      <c r="X187" s="13"/>
      <c r="Y187" s="13"/>
      <c r="Z187" s="13"/>
    </row>
    <row r="188" spans="1:29">
      <c r="A188" s="26"/>
      <c r="B188" s="20"/>
      <c r="C188" s="20"/>
      <c r="D188" s="20"/>
      <c r="E188" s="29"/>
      <c r="F188" s="27"/>
      <c r="G188" s="38"/>
      <c r="H188" s="39"/>
      <c r="I188" s="79"/>
      <c r="J188" s="14"/>
      <c r="K188" s="80"/>
      <c r="L188" s="81"/>
      <c r="M188" s="82"/>
      <c r="N188" s="83"/>
      <c r="O188" s="84"/>
      <c r="P188" s="8"/>
      <c r="Q188" s="13"/>
      <c r="R188" s="138"/>
      <c r="S188" s="13"/>
      <c r="T188" s="13"/>
      <c r="U188" s="13"/>
      <c r="V188" s="13"/>
      <c r="W188" s="13"/>
      <c r="X188" s="13"/>
      <c r="Y188" s="13"/>
      <c r="Z188" s="13"/>
    </row>
    <row r="189" spans="1:29">
      <c r="A189" s="34"/>
      <c r="B189" s="42"/>
      <c r="C189" s="99"/>
      <c r="D189" s="3"/>
      <c r="E189" s="35"/>
      <c r="F189" s="79"/>
      <c r="G189" s="38"/>
      <c r="H189" s="39"/>
      <c r="I189" s="79"/>
      <c r="J189" s="14"/>
      <c r="K189" s="80"/>
      <c r="L189" s="81"/>
      <c r="M189" s="82"/>
      <c r="N189" s="83"/>
      <c r="O189" s="84"/>
      <c r="P189" s="8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9" ht="15">
      <c r="A190" s="2"/>
      <c r="B190" s="100" t="s">
        <v>576</v>
      </c>
      <c r="C190" s="100"/>
      <c r="D190" s="100"/>
      <c r="E190" s="100"/>
      <c r="F190" s="14"/>
      <c r="G190" s="14"/>
      <c r="H190" s="101"/>
      <c r="I190" s="14"/>
      <c r="J190" s="71"/>
      <c r="K190" s="72"/>
      <c r="L190" s="14"/>
      <c r="M190" s="14"/>
      <c r="N190" s="13"/>
      <c r="O190" s="95"/>
      <c r="P190" s="8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9" ht="38.25">
      <c r="A191" s="17" t="s">
        <v>16</v>
      </c>
      <c r="B191" s="18" t="s">
        <v>534</v>
      </c>
      <c r="C191" s="18"/>
      <c r="D191" s="19" t="s">
        <v>545</v>
      </c>
      <c r="E191" s="18" t="s">
        <v>546</v>
      </c>
      <c r="F191" s="18" t="s">
        <v>547</v>
      </c>
      <c r="G191" s="18" t="s">
        <v>577</v>
      </c>
      <c r="H191" s="18" t="s">
        <v>578</v>
      </c>
      <c r="I191" s="18" t="s">
        <v>550</v>
      </c>
      <c r="J191" s="58" t="s">
        <v>551</v>
      </c>
      <c r="K191" s="18" t="s">
        <v>552</v>
      </c>
      <c r="L191" s="18" t="s">
        <v>553</v>
      </c>
      <c r="M191" s="18" t="s">
        <v>554</v>
      </c>
      <c r="N191" s="19" t="s">
        <v>555</v>
      </c>
      <c r="O191" s="95"/>
      <c r="P191" s="8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9">
      <c r="A192" s="194">
        <v>1</v>
      </c>
      <c r="B192" s="102">
        <v>41579</v>
      </c>
      <c r="C192" s="102"/>
      <c r="D192" s="103" t="s">
        <v>579</v>
      </c>
      <c r="E192" s="104" t="s">
        <v>580</v>
      </c>
      <c r="F192" s="105">
        <v>82</v>
      </c>
      <c r="G192" s="104" t="s">
        <v>581</v>
      </c>
      <c r="H192" s="104">
        <v>100</v>
      </c>
      <c r="I192" s="122">
        <v>100</v>
      </c>
      <c r="J192" s="123" t="s">
        <v>582</v>
      </c>
      <c r="K192" s="124">
        <f t="shared" ref="K192:K223" si="155">H192-F192</f>
        <v>18</v>
      </c>
      <c r="L192" s="125">
        <f t="shared" ref="L192:L223" si="156">K192/F192</f>
        <v>0.21951219512195122</v>
      </c>
      <c r="M192" s="126" t="s">
        <v>556</v>
      </c>
      <c r="N192" s="127">
        <v>42657</v>
      </c>
      <c r="O192" s="50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2</v>
      </c>
      <c r="B193" s="102">
        <v>41794</v>
      </c>
      <c r="C193" s="102"/>
      <c r="D193" s="103" t="s">
        <v>583</v>
      </c>
      <c r="E193" s="104" t="s">
        <v>557</v>
      </c>
      <c r="F193" s="105">
        <v>257</v>
      </c>
      <c r="G193" s="104" t="s">
        <v>581</v>
      </c>
      <c r="H193" s="104">
        <v>300</v>
      </c>
      <c r="I193" s="122">
        <v>300</v>
      </c>
      <c r="J193" s="123" t="s">
        <v>582</v>
      </c>
      <c r="K193" s="124">
        <f t="shared" si="155"/>
        <v>43</v>
      </c>
      <c r="L193" s="125">
        <f t="shared" si="156"/>
        <v>0.16731517509727625</v>
      </c>
      <c r="M193" s="126" t="s">
        <v>556</v>
      </c>
      <c r="N193" s="127">
        <v>41822</v>
      </c>
      <c r="O193" s="50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3</v>
      </c>
      <c r="B194" s="102">
        <v>41828</v>
      </c>
      <c r="C194" s="102"/>
      <c r="D194" s="103" t="s">
        <v>584</v>
      </c>
      <c r="E194" s="104" t="s">
        <v>557</v>
      </c>
      <c r="F194" s="105">
        <v>393</v>
      </c>
      <c r="G194" s="104" t="s">
        <v>581</v>
      </c>
      <c r="H194" s="104">
        <v>468</v>
      </c>
      <c r="I194" s="122">
        <v>468</v>
      </c>
      <c r="J194" s="123" t="s">
        <v>582</v>
      </c>
      <c r="K194" s="124">
        <f t="shared" si="155"/>
        <v>75</v>
      </c>
      <c r="L194" s="125">
        <f t="shared" si="156"/>
        <v>0.19083969465648856</v>
      </c>
      <c r="M194" s="126" t="s">
        <v>556</v>
      </c>
      <c r="N194" s="127">
        <v>41863</v>
      </c>
      <c r="O194" s="50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4</v>
      </c>
      <c r="B195" s="102">
        <v>41857</v>
      </c>
      <c r="C195" s="102"/>
      <c r="D195" s="103" t="s">
        <v>585</v>
      </c>
      <c r="E195" s="104" t="s">
        <v>557</v>
      </c>
      <c r="F195" s="105">
        <v>205</v>
      </c>
      <c r="G195" s="104" t="s">
        <v>581</v>
      </c>
      <c r="H195" s="104">
        <v>275</v>
      </c>
      <c r="I195" s="122">
        <v>250</v>
      </c>
      <c r="J195" s="123" t="s">
        <v>582</v>
      </c>
      <c r="K195" s="124">
        <f t="shared" si="155"/>
        <v>70</v>
      </c>
      <c r="L195" s="125">
        <f t="shared" si="156"/>
        <v>0.34146341463414637</v>
      </c>
      <c r="M195" s="126" t="s">
        <v>556</v>
      </c>
      <c r="N195" s="127">
        <v>41962</v>
      </c>
      <c r="O195" s="50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5</v>
      </c>
      <c r="B196" s="102">
        <v>41886</v>
      </c>
      <c r="C196" s="102"/>
      <c r="D196" s="103" t="s">
        <v>586</v>
      </c>
      <c r="E196" s="104" t="s">
        <v>557</v>
      </c>
      <c r="F196" s="105">
        <v>162</v>
      </c>
      <c r="G196" s="104" t="s">
        <v>581</v>
      </c>
      <c r="H196" s="104">
        <v>190</v>
      </c>
      <c r="I196" s="122">
        <v>190</v>
      </c>
      <c r="J196" s="123" t="s">
        <v>582</v>
      </c>
      <c r="K196" s="124">
        <f t="shared" si="155"/>
        <v>28</v>
      </c>
      <c r="L196" s="125">
        <f t="shared" si="156"/>
        <v>0.1728395061728395</v>
      </c>
      <c r="M196" s="126" t="s">
        <v>556</v>
      </c>
      <c r="N196" s="127">
        <v>42006</v>
      </c>
      <c r="O196" s="50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6</v>
      </c>
      <c r="B197" s="102">
        <v>41886</v>
      </c>
      <c r="C197" s="102"/>
      <c r="D197" s="103" t="s">
        <v>587</v>
      </c>
      <c r="E197" s="104" t="s">
        <v>557</v>
      </c>
      <c r="F197" s="105">
        <v>75</v>
      </c>
      <c r="G197" s="104" t="s">
        <v>581</v>
      </c>
      <c r="H197" s="104">
        <v>91.5</v>
      </c>
      <c r="I197" s="122" t="s">
        <v>588</v>
      </c>
      <c r="J197" s="123" t="s">
        <v>589</v>
      </c>
      <c r="K197" s="124">
        <f t="shared" si="155"/>
        <v>16.5</v>
      </c>
      <c r="L197" s="125">
        <f t="shared" si="156"/>
        <v>0.22</v>
      </c>
      <c r="M197" s="126" t="s">
        <v>556</v>
      </c>
      <c r="N197" s="127">
        <v>41954</v>
      </c>
      <c r="O197" s="50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</v>
      </c>
      <c r="B198" s="102">
        <v>41913</v>
      </c>
      <c r="C198" s="102"/>
      <c r="D198" s="103" t="s">
        <v>590</v>
      </c>
      <c r="E198" s="104" t="s">
        <v>557</v>
      </c>
      <c r="F198" s="105">
        <v>850</v>
      </c>
      <c r="G198" s="104" t="s">
        <v>581</v>
      </c>
      <c r="H198" s="104">
        <v>982.5</v>
      </c>
      <c r="I198" s="122">
        <v>1050</v>
      </c>
      <c r="J198" s="123" t="s">
        <v>591</v>
      </c>
      <c r="K198" s="124">
        <f t="shared" si="155"/>
        <v>132.5</v>
      </c>
      <c r="L198" s="125">
        <f t="shared" si="156"/>
        <v>0.15588235294117647</v>
      </c>
      <c r="M198" s="126" t="s">
        <v>556</v>
      </c>
      <c r="N198" s="127">
        <v>42039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</v>
      </c>
      <c r="B199" s="102">
        <v>41913</v>
      </c>
      <c r="C199" s="102"/>
      <c r="D199" s="103" t="s">
        <v>592</v>
      </c>
      <c r="E199" s="104" t="s">
        <v>557</v>
      </c>
      <c r="F199" s="105">
        <v>475</v>
      </c>
      <c r="G199" s="104" t="s">
        <v>581</v>
      </c>
      <c r="H199" s="104">
        <v>515</v>
      </c>
      <c r="I199" s="122">
        <v>600</v>
      </c>
      <c r="J199" s="123" t="s">
        <v>593</v>
      </c>
      <c r="K199" s="124">
        <f t="shared" si="155"/>
        <v>40</v>
      </c>
      <c r="L199" s="125">
        <f t="shared" si="156"/>
        <v>8.4210526315789472E-2</v>
      </c>
      <c r="M199" s="126" t="s">
        <v>556</v>
      </c>
      <c r="N199" s="127">
        <v>41939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</v>
      </c>
      <c r="B200" s="102">
        <v>41913</v>
      </c>
      <c r="C200" s="102"/>
      <c r="D200" s="103" t="s">
        <v>594</v>
      </c>
      <c r="E200" s="104" t="s">
        <v>557</v>
      </c>
      <c r="F200" s="105">
        <v>86</v>
      </c>
      <c r="G200" s="104" t="s">
        <v>581</v>
      </c>
      <c r="H200" s="104">
        <v>99</v>
      </c>
      <c r="I200" s="122">
        <v>140</v>
      </c>
      <c r="J200" s="123" t="s">
        <v>595</v>
      </c>
      <c r="K200" s="124">
        <f t="shared" si="155"/>
        <v>13</v>
      </c>
      <c r="L200" s="125">
        <f t="shared" si="156"/>
        <v>0.15116279069767441</v>
      </c>
      <c r="M200" s="126" t="s">
        <v>556</v>
      </c>
      <c r="N200" s="127">
        <v>41939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10</v>
      </c>
      <c r="B201" s="102">
        <v>41926</v>
      </c>
      <c r="C201" s="102"/>
      <c r="D201" s="103" t="s">
        <v>596</v>
      </c>
      <c r="E201" s="104" t="s">
        <v>557</v>
      </c>
      <c r="F201" s="105">
        <v>496.6</v>
      </c>
      <c r="G201" s="104" t="s">
        <v>581</v>
      </c>
      <c r="H201" s="104">
        <v>621</v>
      </c>
      <c r="I201" s="122">
        <v>580</v>
      </c>
      <c r="J201" s="123" t="s">
        <v>582</v>
      </c>
      <c r="K201" s="124">
        <f t="shared" si="155"/>
        <v>124.39999999999998</v>
      </c>
      <c r="L201" s="125">
        <f t="shared" si="156"/>
        <v>0.25050342327829234</v>
      </c>
      <c r="M201" s="126" t="s">
        <v>556</v>
      </c>
      <c r="N201" s="127">
        <v>42605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11</v>
      </c>
      <c r="B202" s="102">
        <v>41926</v>
      </c>
      <c r="C202" s="102"/>
      <c r="D202" s="103" t="s">
        <v>597</v>
      </c>
      <c r="E202" s="104" t="s">
        <v>557</v>
      </c>
      <c r="F202" s="105">
        <v>2481.9</v>
      </c>
      <c r="G202" s="104" t="s">
        <v>581</v>
      </c>
      <c r="H202" s="104">
        <v>2840</v>
      </c>
      <c r="I202" s="122">
        <v>2870</v>
      </c>
      <c r="J202" s="123" t="s">
        <v>598</v>
      </c>
      <c r="K202" s="124">
        <f t="shared" si="155"/>
        <v>358.09999999999991</v>
      </c>
      <c r="L202" s="125">
        <f t="shared" si="156"/>
        <v>0.14428462065353154</v>
      </c>
      <c r="M202" s="126" t="s">
        <v>556</v>
      </c>
      <c r="N202" s="127">
        <v>42017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12</v>
      </c>
      <c r="B203" s="102">
        <v>41928</v>
      </c>
      <c r="C203" s="102"/>
      <c r="D203" s="103" t="s">
        <v>599</v>
      </c>
      <c r="E203" s="104" t="s">
        <v>557</v>
      </c>
      <c r="F203" s="105">
        <v>84.5</v>
      </c>
      <c r="G203" s="104" t="s">
        <v>581</v>
      </c>
      <c r="H203" s="104">
        <v>93</v>
      </c>
      <c r="I203" s="122">
        <v>110</v>
      </c>
      <c r="J203" s="123" t="s">
        <v>600</v>
      </c>
      <c r="K203" s="124">
        <f t="shared" si="155"/>
        <v>8.5</v>
      </c>
      <c r="L203" s="125">
        <f t="shared" si="156"/>
        <v>0.10059171597633136</v>
      </c>
      <c r="M203" s="126" t="s">
        <v>556</v>
      </c>
      <c r="N203" s="127">
        <v>41939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13</v>
      </c>
      <c r="B204" s="102">
        <v>41928</v>
      </c>
      <c r="C204" s="102"/>
      <c r="D204" s="103" t="s">
        <v>601</v>
      </c>
      <c r="E204" s="104" t="s">
        <v>557</v>
      </c>
      <c r="F204" s="105">
        <v>401</v>
      </c>
      <c r="G204" s="104" t="s">
        <v>581</v>
      </c>
      <c r="H204" s="104">
        <v>428</v>
      </c>
      <c r="I204" s="122">
        <v>450</v>
      </c>
      <c r="J204" s="123" t="s">
        <v>602</v>
      </c>
      <c r="K204" s="124">
        <f t="shared" si="155"/>
        <v>27</v>
      </c>
      <c r="L204" s="125">
        <f t="shared" si="156"/>
        <v>6.7331670822942641E-2</v>
      </c>
      <c r="M204" s="126" t="s">
        <v>556</v>
      </c>
      <c r="N204" s="127">
        <v>42020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14</v>
      </c>
      <c r="B205" s="102">
        <v>41928</v>
      </c>
      <c r="C205" s="102"/>
      <c r="D205" s="103" t="s">
        <v>603</v>
      </c>
      <c r="E205" s="104" t="s">
        <v>557</v>
      </c>
      <c r="F205" s="105">
        <v>101</v>
      </c>
      <c r="G205" s="104" t="s">
        <v>581</v>
      </c>
      <c r="H205" s="104">
        <v>112</v>
      </c>
      <c r="I205" s="122">
        <v>120</v>
      </c>
      <c r="J205" s="123" t="s">
        <v>604</v>
      </c>
      <c r="K205" s="124">
        <f t="shared" si="155"/>
        <v>11</v>
      </c>
      <c r="L205" s="125">
        <f t="shared" si="156"/>
        <v>0.10891089108910891</v>
      </c>
      <c r="M205" s="126" t="s">
        <v>556</v>
      </c>
      <c r="N205" s="127">
        <v>41939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15</v>
      </c>
      <c r="B206" s="102">
        <v>41954</v>
      </c>
      <c r="C206" s="102"/>
      <c r="D206" s="103" t="s">
        <v>605</v>
      </c>
      <c r="E206" s="104" t="s">
        <v>557</v>
      </c>
      <c r="F206" s="105">
        <v>59</v>
      </c>
      <c r="G206" s="104" t="s">
        <v>581</v>
      </c>
      <c r="H206" s="104">
        <v>76</v>
      </c>
      <c r="I206" s="122">
        <v>76</v>
      </c>
      <c r="J206" s="123" t="s">
        <v>582</v>
      </c>
      <c r="K206" s="124">
        <f t="shared" si="155"/>
        <v>17</v>
      </c>
      <c r="L206" s="125">
        <f t="shared" si="156"/>
        <v>0.28813559322033899</v>
      </c>
      <c r="M206" s="126" t="s">
        <v>556</v>
      </c>
      <c r="N206" s="127">
        <v>43032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16</v>
      </c>
      <c r="B207" s="102">
        <v>41954</v>
      </c>
      <c r="C207" s="102"/>
      <c r="D207" s="103" t="s">
        <v>594</v>
      </c>
      <c r="E207" s="104" t="s">
        <v>557</v>
      </c>
      <c r="F207" s="105">
        <v>99</v>
      </c>
      <c r="G207" s="104" t="s">
        <v>581</v>
      </c>
      <c r="H207" s="104">
        <v>120</v>
      </c>
      <c r="I207" s="122">
        <v>120</v>
      </c>
      <c r="J207" s="123" t="s">
        <v>606</v>
      </c>
      <c r="K207" s="124">
        <f t="shared" si="155"/>
        <v>21</v>
      </c>
      <c r="L207" s="125">
        <f t="shared" si="156"/>
        <v>0.21212121212121213</v>
      </c>
      <c r="M207" s="126" t="s">
        <v>556</v>
      </c>
      <c r="N207" s="127">
        <v>41960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17</v>
      </c>
      <c r="B208" s="102">
        <v>41956</v>
      </c>
      <c r="C208" s="102"/>
      <c r="D208" s="103" t="s">
        <v>607</v>
      </c>
      <c r="E208" s="104" t="s">
        <v>557</v>
      </c>
      <c r="F208" s="105">
        <v>22</v>
      </c>
      <c r="G208" s="104" t="s">
        <v>581</v>
      </c>
      <c r="H208" s="104">
        <v>33.549999999999997</v>
      </c>
      <c r="I208" s="122">
        <v>32</v>
      </c>
      <c r="J208" s="123" t="s">
        <v>608</v>
      </c>
      <c r="K208" s="124">
        <f t="shared" si="155"/>
        <v>11.549999999999997</v>
      </c>
      <c r="L208" s="125">
        <f t="shared" si="156"/>
        <v>0.52499999999999991</v>
      </c>
      <c r="M208" s="126" t="s">
        <v>556</v>
      </c>
      <c r="N208" s="127">
        <v>42188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18</v>
      </c>
      <c r="B209" s="102">
        <v>41976</v>
      </c>
      <c r="C209" s="102"/>
      <c r="D209" s="103" t="s">
        <v>609</v>
      </c>
      <c r="E209" s="104" t="s">
        <v>557</v>
      </c>
      <c r="F209" s="105">
        <v>440</v>
      </c>
      <c r="G209" s="104" t="s">
        <v>581</v>
      </c>
      <c r="H209" s="104">
        <v>520</v>
      </c>
      <c r="I209" s="122">
        <v>520</v>
      </c>
      <c r="J209" s="123" t="s">
        <v>610</v>
      </c>
      <c r="K209" s="124">
        <f t="shared" si="155"/>
        <v>80</v>
      </c>
      <c r="L209" s="125">
        <f t="shared" si="156"/>
        <v>0.18181818181818182</v>
      </c>
      <c r="M209" s="126" t="s">
        <v>556</v>
      </c>
      <c r="N209" s="127">
        <v>42208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19</v>
      </c>
      <c r="B210" s="102">
        <v>41976</v>
      </c>
      <c r="C210" s="102"/>
      <c r="D210" s="103" t="s">
        <v>611</v>
      </c>
      <c r="E210" s="104" t="s">
        <v>557</v>
      </c>
      <c r="F210" s="105">
        <v>360</v>
      </c>
      <c r="G210" s="104" t="s">
        <v>581</v>
      </c>
      <c r="H210" s="104">
        <v>427</v>
      </c>
      <c r="I210" s="122">
        <v>425</v>
      </c>
      <c r="J210" s="123" t="s">
        <v>612</v>
      </c>
      <c r="K210" s="124">
        <f t="shared" si="155"/>
        <v>67</v>
      </c>
      <c r="L210" s="125">
        <f t="shared" si="156"/>
        <v>0.18611111111111112</v>
      </c>
      <c r="M210" s="126" t="s">
        <v>556</v>
      </c>
      <c r="N210" s="127">
        <v>42058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20</v>
      </c>
      <c r="B211" s="102">
        <v>42012</v>
      </c>
      <c r="C211" s="102"/>
      <c r="D211" s="103" t="s">
        <v>613</v>
      </c>
      <c r="E211" s="104" t="s">
        <v>557</v>
      </c>
      <c r="F211" s="105">
        <v>360</v>
      </c>
      <c r="G211" s="104" t="s">
        <v>581</v>
      </c>
      <c r="H211" s="104">
        <v>455</v>
      </c>
      <c r="I211" s="122">
        <v>420</v>
      </c>
      <c r="J211" s="123" t="s">
        <v>614</v>
      </c>
      <c r="K211" s="124">
        <f t="shared" si="155"/>
        <v>95</v>
      </c>
      <c r="L211" s="125">
        <f t="shared" si="156"/>
        <v>0.2638888888888889</v>
      </c>
      <c r="M211" s="126" t="s">
        <v>556</v>
      </c>
      <c r="N211" s="127">
        <v>42024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21</v>
      </c>
      <c r="B212" s="102">
        <v>42012</v>
      </c>
      <c r="C212" s="102"/>
      <c r="D212" s="103" t="s">
        <v>615</v>
      </c>
      <c r="E212" s="104" t="s">
        <v>557</v>
      </c>
      <c r="F212" s="105">
        <v>130</v>
      </c>
      <c r="G212" s="104"/>
      <c r="H212" s="104">
        <v>175.5</v>
      </c>
      <c r="I212" s="122">
        <v>165</v>
      </c>
      <c r="J212" s="123" t="s">
        <v>616</v>
      </c>
      <c r="K212" s="124">
        <f t="shared" si="155"/>
        <v>45.5</v>
      </c>
      <c r="L212" s="125">
        <f t="shared" si="156"/>
        <v>0.35</v>
      </c>
      <c r="M212" s="126" t="s">
        <v>556</v>
      </c>
      <c r="N212" s="127">
        <v>43088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22</v>
      </c>
      <c r="B213" s="102">
        <v>42040</v>
      </c>
      <c r="C213" s="102"/>
      <c r="D213" s="103" t="s">
        <v>376</v>
      </c>
      <c r="E213" s="104" t="s">
        <v>580</v>
      </c>
      <c r="F213" s="105">
        <v>98</v>
      </c>
      <c r="G213" s="104"/>
      <c r="H213" s="104">
        <v>120</v>
      </c>
      <c r="I213" s="122">
        <v>120</v>
      </c>
      <c r="J213" s="123" t="s">
        <v>582</v>
      </c>
      <c r="K213" s="124">
        <f t="shared" si="155"/>
        <v>22</v>
      </c>
      <c r="L213" s="125">
        <f t="shared" si="156"/>
        <v>0.22448979591836735</v>
      </c>
      <c r="M213" s="126" t="s">
        <v>556</v>
      </c>
      <c r="N213" s="127">
        <v>42753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23</v>
      </c>
      <c r="B214" s="102">
        <v>42040</v>
      </c>
      <c r="C214" s="102"/>
      <c r="D214" s="103" t="s">
        <v>617</v>
      </c>
      <c r="E214" s="104" t="s">
        <v>580</v>
      </c>
      <c r="F214" s="105">
        <v>196</v>
      </c>
      <c r="G214" s="104"/>
      <c r="H214" s="104">
        <v>262</v>
      </c>
      <c r="I214" s="122">
        <v>255</v>
      </c>
      <c r="J214" s="123" t="s">
        <v>582</v>
      </c>
      <c r="K214" s="124">
        <f t="shared" si="155"/>
        <v>66</v>
      </c>
      <c r="L214" s="125">
        <f t="shared" si="156"/>
        <v>0.33673469387755101</v>
      </c>
      <c r="M214" s="126" t="s">
        <v>556</v>
      </c>
      <c r="N214" s="127">
        <v>42599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24</v>
      </c>
      <c r="B215" s="106">
        <v>42067</v>
      </c>
      <c r="C215" s="106"/>
      <c r="D215" s="107" t="s">
        <v>375</v>
      </c>
      <c r="E215" s="108" t="s">
        <v>580</v>
      </c>
      <c r="F215" s="109">
        <v>235</v>
      </c>
      <c r="G215" s="109"/>
      <c r="H215" s="110">
        <v>77</v>
      </c>
      <c r="I215" s="128" t="s">
        <v>618</v>
      </c>
      <c r="J215" s="129" t="s">
        <v>619</v>
      </c>
      <c r="K215" s="130">
        <f t="shared" si="155"/>
        <v>-158</v>
      </c>
      <c r="L215" s="131">
        <f t="shared" si="156"/>
        <v>-0.67234042553191486</v>
      </c>
      <c r="M215" s="132" t="s">
        <v>620</v>
      </c>
      <c r="N215" s="133">
        <v>43522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25</v>
      </c>
      <c r="B216" s="102">
        <v>42067</v>
      </c>
      <c r="C216" s="102"/>
      <c r="D216" s="103" t="s">
        <v>453</v>
      </c>
      <c r="E216" s="104" t="s">
        <v>580</v>
      </c>
      <c r="F216" s="105">
        <v>185</v>
      </c>
      <c r="G216" s="104"/>
      <c r="H216" s="104">
        <v>224</v>
      </c>
      <c r="I216" s="122" t="s">
        <v>621</v>
      </c>
      <c r="J216" s="123" t="s">
        <v>582</v>
      </c>
      <c r="K216" s="124">
        <f t="shared" si="155"/>
        <v>39</v>
      </c>
      <c r="L216" s="125">
        <f t="shared" si="156"/>
        <v>0.21081081081081082</v>
      </c>
      <c r="M216" s="126" t="s">
        <v>556</v>
      </c>
      <c r="N216" s="127">
        <v>42647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39">
        <v>26</v>
      </c>
      <c r="B217" s="111">
        <v>42090</v>
      </c>
      <c r="C217" s="111"/>
      <c r="D217" s="112" t="s">
        <v>622</v>
      </c>
      <c r="E217" s="113" t="s">
        <v>580</v>
      </c>
      <c r="F217" s="114">
        <v>49.5</v>
      </c>
      <c r="G217" s="115"/>
      <c r="H217" s="115">
        <v>15.85</v>
      </c>
      <c r="I217" s="115">
        <v>67</v>
      </c>
      <c r="J217" s="134" t="s">
        <v>623</v>
      </c>
      <c r="K217" s="115">
        <f t="shared" si="155"/>
        <v>-33.65</v>
      </c>
      <c r="L217" s="135">
        <f t="shared" si="156"/>
        <v>-0.67979797979797973</v>
      </c>
      <c r="M217" s="132" t="s">
        <v>620</v>
      </c>
      <c r="N217" s="136">
        <v>43627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27</v>
      </c>
      <c r="B218" s="102">
        <v>42093</v>
      </c>
      <c r="C218" s="102"/>
      <c r="D218" s="103" t="s">
        <v>624</v>
      </c>
      <c r="E218" s="104" t="s">
        <v>580</v>
      </c>
      <c r="F218" s="105">
        <v>183.5</v>
      </c>
      <c r="G218" s="104"/>
      <c r="H218" s="104">
        <v>219</v>
      </c>
      <c r="I218" s="122">
        <v>218</v>
      </c>
      <c r="J218" s="123" t="s">
        <v>625</v>
      </c>
      <c r="K218" s="124">
        <f t="shared" si="155"/>
        <v>35.5</v>
      </c>
      <c r="L218" s="125">
        <f t="shared" si="156"/>
        <v>0.19346049046321526</v>
      </c>
      <c r="M218" s="126" t="s">
        <v>556</v>
      </c>
      <c r="N218" s="127">
        <v>42103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28</v>
      </c>
      <c r="B219" s="102">
        <v>42114</v>
      </c>
      <c r="C219" s="102"/>
      <c r="D219" s="103" t="s">
        <v>626</v>
      </c>
      <c r="E219" s="104" t="s">
        <v>580</v>
      </c>
      <c r="F219" s="105">
        <f>(227+237)/2</f>
        <v>232</v>
      </c>
      <c r="G219" s="104"/>
      <c r="H219" s="104">
        <v>298</v>
      </c>
      <c r="I219" s="122">
        <v>298</v>
      </c>
      <c r="J219" s="123" t="s">
        <v>582</v>
      </c>
      <c r="K219" s="124">
        <f t="shared" si="155"/>
        <v>66</v>
      </c>
      <c r="L219" s="125">
        <f t="shared" si="156"/>
        <v>0.28448275862068967</v>
      </c>
      <c r="M219" s="126" t="s">
        <v>556</v>
      </c>
      <c r="N219" s="127">
        <v>42823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29</v>
      </c>
      <c r="B220" s="102">
        <v>42128</v>
      </c>
      <c r="C220" s="102"/>
      <c r="D220" s="103" t="s">
        <v>627</v>
      </c>
      <c r="E220" s="104" t="s">
        <v>557</v>
      </c>
      <c r="F220" s="105">
        <v>385</v>
      </c>
      <c r="G220" s="104"/>
      <c r="H220" s="104">
        <f>212.5+331</f>
        <v>543.5</v>
      </c>
      <c r="I220" s="122">
        <v>510</v>
      </c>
      <c r="J220" s="123" t="s">
        <v>628</v>
      </c>
      <c r="K220" s="124">
        <f t="shared" si="155"/>
        <v>158.5</v>
      </c>
      <c r="L220" s="125">
        <f t="shared" si="156"/>
        <v>0.41168831168831171</v>
      </c>
      <c r="M220" s="126" t="s">
        <v>556</v>
      </c>
      <c r="N220" s="127">
        <v>42235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30</v>
      </c>
      <c r="B221" s="102">
        <v>42128</v>
      </c>
      <c r="C221" s="102"/>
      <c r="D221" s="103" t="s">
        <v>629</v>
      </c>
      <c r="E221" s="104" t="s">
        <v>557</v>
      </c>
      <c r="F221" s="105">
        <v>115.5</v>
      </c>
      <c r="G221" s="104"/>
      <c r="H221" s="104">
        <v>146</v>
      </c>
      <c r="I221" s="122">
        <v>142</v>
      </c>
      <c r="J221" s="123" t="s">
        <v>630</v>
      </c>
      <c r="K221" s="124">
        <f t="shared" si="155"/>
        <v>30.5</v>
      </c>
      <c r="L221" s="125">
        <f t="shared" si="156"/>
        <v>0.26406926406926406</v>
      </c>
      <c r="M221" s="126" t="s">
        <v>556</v>
      </c>
      <c r="N221" s="127">
        <v>42202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31</v>
      </c>
      <c r="B222" s="102">
        <v>42151</v>
      </c>
      <c r="C222" s="102"/>
      <c r="D222" s="103" t="s">
        <v>631</v>
      </c>
      <c r="E222" s="104" t="s">
        <v>557</v>
      </c>
      <c r="F222" s="105">
        <v>237.5</v>
      </c>
      <c r="G222" s="104"/>
      <c r="H222" s="104">
        <v>279.5</v>
      </c>
      <c r="I222" s="122">
        <v>278</v>
      </c>
      <c r="J222" s="123" t="s">
        <v>582</v>
      </c>
      <c r="K222" s="124">
        <f t="shared" si="155"/>
        <v>42</v>
      </c>
      <c r="L222" s="125">
        <f t="shared" si="156"/>
        <v>0.17684210526315788</v>
      </c>
      <c r="M222" s="126" t="s">
        <v>556</v>
      </c>
      <c r="N222" s="127">
        <v>42222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32</v>
      </c>
      <c r="B223" s="102">
        <v>42174</v>
      </c>
      <c r="C223" s="102"/>
      <c r="D223" s="103" t="s">
        <v>601</v>
      </c>
      <c r="E223" s="104" t="s">
        <v>580</v>
      </c>
      <c r="F223" s="105">
        <v>340</v>
      </c>
      <c r="G223" s="104"/>
      <c r="H223" s="104">
        <v>448</v>
      </c>
      <c r="I223" s="122">
        <v>448</v>
      </c>
      <c r="J223" s="123" t="s">
        <v>582</v>
      </c>
      <c r="K223" s="124">
        <f t="shared" si="155"/>
        <v>108</v>
      </c>
      <c r="L223" s="125">
        <f t="shared" si="156"/>
        <v>0.31764705882352939</v>
      </c>
      <c r="M223" s="126" t="s">
        <v>556</v>
      </c>
      <c r="N223" s="127">
        <v>43018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33</v>
      </c>
      <c r="B224" s="102">
        <v>42191</v>
      </c>
      <c r="C224" s="102"/>
      <c r="D224" s="103" t="s">
        <v>632</v>
      </c>
      <c r="E224" s="104" t="s">
        <v>580</v>
      </c>
      <c r="F224" s="105">
        <v>390</v>
      </c>
      <c r="G224" s="104"/>
      <c r="H224" s="104">
        <v>460</v>
      </c>
      <c r="I224" s="122">
        <v>460</v>
      </c>
      <c r="J224" s="123" t="s">
        <v>582</v>
      </c>
      <c r="K224" s="124">
        <f t="shared" ref="K224:K244" si="157">H224-F224</f>
        <v>70</v>
      </c>
      <c r="L224" s="125">
        <f t="shared" ref="L224:L244" si="158">K224/F224</f>
        <v>0.17948717948717949</v>
      </c>
      <c r="M224" s="126" t="s">
        <v>556</v>
      </c>
      <c r="N224" s="127">
        <v>42478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34</v>
      </c>
      <c r="B225" s="106">
        <v>42195</v>
      </c>
      <c r="C225" s="106"/>
      <c r="D225" s="107" t="s">
        <v>633</v>
      </c>
      <c r="E225" s="108" t="s">
        <v>580</v>
      </c>
      <c r="F225" s="109">
        <v>122.5</v>
      </c>
      <c r="G225" s="109"/>
      <c r="H225" s="110">
        <v>61</v>
      </c>
      <c r="I225" s="128">
        <v>172</v>
      </c>
      <c r="J225" s="129" t="s">
        <v>634</v>
      </c>
      <c r="K225" s="130">
        <f t="shared" si="157"/>
        <v>-61.5</v>
      </c>
      <c r="L225" s="131">
        <f t="shared" si="158"/>
        <v>-0.50204081632653064</v>
      </c>
      <c r="M225" s="132" t="s">
        <v>620</v>
      </c>
      <c r="N225" s="133">
        <v>43333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35</v>
      </c>
      <c r="B226" s="102">
        <v>42219</v>
      </c>
      <c r="C226" s="102"/>
      <c r="D226" s="103" t="s">
        <v>635</v>
      </c>
      <c r="E226" s="104" t="s">
        <v>580</v>
      </c>
      <c r="F226" s="105">
        <v>297.5</v>
      </c>
      <c r="G226" s="104"/>
      <c r="H226" s="104">
        <v>350</v>
      </c>
      <c r="I226" s="122">
        <v>360</v>
      </c>
      <c r="J226" s="123" t="s">
        <v>636</v>
      </c>
      <c r="K226" s="124">
        <f t="shared" si="157"/>
        <v>52.5</v>
      </c>
      <c r="L226" s="125">
        <f t="shared" si="158"/>
        <v>0.17647058823529413</v>
      </c>
      <c r="M226" s="126" t="s">
        <v>556</v>
      </c>
      <c r="N226" s="127">
        <v>42232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36</v>
      </c>
      <c r="B227" s="102">
        <v>42219</v>
      </c>
      <c r="C227" s="102"/>
      <c r="D227" s="103" t="s">
        <v>637</v>
      </c>
      <c r="E227" s="104" t="s">
        <v>580</v>
      </c>
      <c r="F227" s="105">
        <v>115.5</v>
      </c>
      <c r="G227" s="104"/>
      <c r="H227" s="104">
        <v>149</v>
      </c>
      <c r="I227" s="122">
        <v>140</v>
      </c>
      <c r="J227" s="137" t="s">
        <v>638</v>
      </c>
      <c r="K227" s="124">
        <f t="shared" si="157"/>
        <v>33.5</v>
      </c>
      <c r="L227" s="125">
        <f t="shared" si="158"/>
        <v>0.29004329004329005</v>
      </c>
      <c r="M227" s="126" t="s">
        <v>556</v>
      </c>
      <c r="N227" s="127">
        <v>42740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37</v>
      </c>
      <c r="B228" s="102">
        <v>42251</v>
      </c>
      <c r="C228" s="102"/>
      <c r="D228" s="103" t="s">
        <v>631</v>
      </c>
      <c r="E228" s="104" t="s">
        <v>580</v>
      </c>
      <c r="F228" s="105">
        <v>226</v>
      </c>
      <c r="G228" s="104"/>
      <c r="H228" s="104">
        <v>292</v>
      </c>
      <c r="I228" s="122">
        <v>292</v>
      </c>
      <c r="J228" s="123" t="s">
        <v>639</v>
      </c>
      <c r="K228" s="124">
        <f t="shared" si="157"/>
        <v>66</v>
      </c>
      <c r="L228" s="125">
        <f t="shared" si="158"/>
        <v>0.29203539823008851</v>
      </c>
      <c r="M228" s="126" t="s">
        <v>556</v>
      </c>
      <c r="N228" s="127">
        <v>42286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38</v>
      </c>
      <c r="B229" s="102">
        <v>42254</v>
      </c>
      <c r="C229" s="102"/>
      <c r="D229" s="103" t="s">
        <v>626</v>
      </c>
      <c r="E229" s="104" t="s">
        <v>580</v>
      </c>
      <c r="F229" s="105">
        <v>232.5</v>
      </c>
      <c r="G229" s="104"/>
      <c r="H229" s="104">
        <v>312.5</v>
      </c>
      <c r="I229" s="122">
        <v>310</v>
      </c>
      <c r="J229" s="123" t="s">
        <v>582</v>
      </c>
      <c r="K229" s="124">
        <f t="shared" si="157"/>
        <v>80</v>
      </c>
      <c r="L229" s="125">
        <f t="shared" si="158"/>
        <v>0.34408602150537637</v>
      </c>
      <c r="M229" s="126" t="s">
        <v>556</v>
      </c>
      <c r="N229" s="127">
        <v>42823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39</v>
      </c>
      <c r="B230" s="102">
        <v>42268</v>
      </c>
      <c r="C230" s="102"/>
      <c r="D230" s="103" t="s">
        <v>640</v>
      </c>
      <c r="E230" s="104" t="s">
        <v>580</v>
      </c>
      <c r="F230" s="105">
        <v>196.5</v>
      </c>
      <c r="G230" s="104"/>
      <c r="H230" s="104">
        <v>238</v>
      </c>
      <c r="I230" s="122">
        <v>238</v>
      </c>
      <c r="J230" s="123" t="s">
        <v>639</v>
      </c>
      <c r="K230" s="124">
        <f t="shared" si="157"/>
        <v>41.5</v>
      </c>
      <c r="L230" s="125">
        <f t="shared" si="158"/>
        <v>0.21119592875318066</v>
      </c>
      <c r="M230" s="126" t="s">
        <v>556</v>
      </c>
      <c r="N230" s="127">
        <v>42291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40</v>
      </c>
      <c r="B231" s="102">
        <v>42271</v>
      </c>
      <c r="C231" s="102"/>
      <c r="D231" s="103" t="s">
        <v>579</v>
      </c>
      <c r="E231" s="104" t="s">
        <v>580</v>
      </c>
      <c r="F231" s="105">
        <v>65</v>
      </c>
      <c r="G231" s="104"/>
      <c r="H231" s="104">
        <v>82</v>
      </c>
      <c r="I231" s="122">
        <v>82</v>
      </c>
      <c r="J231" s="123" t="s">
        <v>639</v>
      </c>
      <c r="K231" s="124">
        <f t="shared" si="157"/>
        <v>17</v>
      </c>
      <c r="L231" s="125">
        <f t="shared" si="158"/>
        <v>0.26153846153846155</v>
      </c>
      <c r="M231" s="126" t="s">
        <v>556</v>
      </c>
      <c r="N231" s="127">
        <v>42578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41</v>
      </c>
      <c r="B232" s="102">
        <v>42291</v>
      </c>
      <c r="C232" s="102"/>
      <c r="D232" s="103" t="s">
        <v>641</v>
      </c>
      <c r="E232" s="104" t="s">
        <v>580</v>
      </c>
      <c r="F232" s="105">
        <v>144</v>
      </c>
      <c r="G232" s="104"/>
      <c r="H232" s="104">
        <v>182.5</v>
      </c>
      <c r="I232" s="122">
        <v>181</v>
      </c>
      <c r="J232" s="123" t="s">
        <v>639</v>
      </c>
      <c r="K232" s="124">
        <f t="shared" si="157"/>
        <v>38.5</v>
      </c>
      <c r="L232" s="125">
        <f t="shared" si="158"/>
        <v>0.2673611111111111</v>
      </c>
      <c r="M232" s="126" t="s">
        <v>556</v>
      </c>
      <c r="N232" s="127">
        <v>42817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42</v>
      </c>
      <c r="B233" s="102">
        <v>42291</v>
      </c>
      <c r="C233" s="102"/>
      <c r="D233" s="103" t="s">
        <v>642</v>
      </c>
      <c r="E233" s="104" t="s">
        <v>580</v>
      </c>
      <c r="F233" s="105">
        <v>264</v>
      </c>
      <c r="G233" s="104"/>
      <c r="H233" s="104">
        <v>311</v>
      </c>
      <c r="I233" s="122">
        <v>311</v>
      </c>
      <c r="J233" s="123" t="s">
        <v>639</v>
      </c>
      <c r="K233" s="124">
        <f t="shared" si="157"/>
        <v>47</v>
      </c>
      <c r="L233" s="125">
        <f t="shared" si="158"/>
        <v>0.17803030303030304</v>
      </c>
      <c r="M233" s="126" t="s">
        <v>556</v>
      </c>
      <c r="N233" s="127">
        <v>42604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43</v>
      </c>
      <c r="B234" s="102">
        <v>42318</v>
      </c>
      <c r="C234" s="102"/>
      <c r="D234" s="103" t="s">
        <v>643</v>
      </c>
      <c r="E234" s="104" t="s">
        <v>557</v>
      </c>
      <c r="F234" s="105">
        <v>549.5</v>
      </c>
      <c r="G234" s="104"/>
      <c r="H234" s="104">
        <v>630</v>
      </c>
      <c r="I234" s="122">
        <v>630</v>
      </c>
      <c r="J234" s="123" t="s">
        <v>639</v>
      </c>
      <c r="K234" s="124">
        <f t="shared" si="157"/>
        <v>80.5</v>
      </c>
      <c r="L234" s="125">
        <f t="shared" si="158"/>
        <v>0.1464968152866242</v>
      </c>
      <c r="M234" s="126" t="s">
        <v>556</v>
      </c>
      <c r="N234" s="127">
        <v>42419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44</v>
      </c>
      <c r="B235" s="102">
        <v>42342</v>
      </c>
      <c r="C235" s="102"/>
      <c r="D235" s="103" t="s">
        <v>644</v>
      </c>
      <c r="E235" s="104" t="s">
        <v>580</v>
      </c>
      <c r="F235" s="105">
        <v>1027.5</v>
      </c>
      <c r="G235" s="104"/>
      <c r="H235" s="104">
        <v>1315</v>
      </c>
      <c r="I235" s="122">
        <v>1250</v>
      </c>
      <c r="J235" s="123" t="s">
        <v>639</v>
      </c>
      <c r="K235" s="124">
        <f t="shared" si="157"/>
        <v>287.5</v>
      </c>
      <c r="L235" s="125">
        <f t="shared" si="158"/>
        <v>0.27980535279805352</v>
      </c>
      <c r="M235" s="126" t="s">
        <v>556</v>
      </c>
      <c r="N235" s="127">
        <v>43244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45</v>
      </c>
      <c r="B236" s="102">
        <v>42367</v>
      </c>
      <c r="C236" s="102"/>
      <c r="D236" s="103" t="s">
        <v>645</v>
      </c>
      <c r="E236" s="104" t="s">
        <v>580</v>
      </c>
      <c r="F236" s="105">
        <v>465</v>
      </c>
      <c r="G236" s="104"/>
      <c r="H236" s="104">
        <v>540</v>
      </c>
      <c r="I236" s="122">
        <v>540</v>
      </c>
      <c r="J236" s="123" t="s">
        <v>639</v>
      </c>
      <c r="K236" s="124">
        <f t="shared" si="157"/>
        <v>75</v>
      </c>
      <c r="L236" s="125">
        <f t="shared" si="158"/>
        <v>0.16129032258064516</v>
      </c>
      <c r="M236" s="126" t="s">
        <v>556</v>
      </c>
      <c r="N236" s="127">
        <v>42530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46</v>
      </c>
      <c r="B237" s="102">
        <v>42380</v>
      </c>
      <c r="C237" s="102"/>
      <c r="D237" s="103" t="s">
        <v>376</v>
      </c>
      <c r="E237" s="104" t="s">
        <v>557</v>
      </c>
      <c r="F237" s="105">
        <v>81</v>
      </c>
      <c r="G237" s="104"/>
      <c r="H237" s="104">
        <v>110</v>
      </c>
      <c r="I237" s="122">
        <v>110</v>
      </c>
      <c r="J237" s="123" t="s">
        <v>639</v>
      </c>
      <c r="K237" s="124">
        <f t="shared" si="157"/>
        <v>29</v>
      </c>
      <c r="L237" s="125">
        <f t="shared" si="158"/>
        <v>0.35802469135802467</v>
      </c>
      <c r="M237" s="126" t="s">
        <v>556</v>
      </c>
      <c r="N237" s="127">
        <v>42745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47</v>
      </c>
      <c r="B238" s="102">
        <v>42382</v>
      </c>
      <c r="C238" s="102"/>
      <c r="D238" s="103" t="s">
        <v>646</v>
      </c>
      <c r="E238" s="104" t="s">
        <v>557</v>
      </c>
      <c r="F238" s="105">
        <v>417.5</v>
      </c>
      <c r="G238" s="104"/>
      <c r="H238" s="104">
        <v>547</v>
      </c>
      <c r="I238" s="122">
        <v>535</v>
      </c>
      <c r="J238" s="123" t="s">
        <v>639</v>
      </c>
      <c r="K238" s="124">
        <f t="shared" si="157"/>
        <v>129.5</v>
      </c>
      <c r="L238" s="125">
        <f t="shared" si="158"/>
        <v>0.31017964071856285</v>
      </c>
      <c r="M238" s="126" t="s">
        <v>556</v>
      </c>
      <c r="N238" s="127">
        <v>42578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48</v>
      </c>
      <c r="B239" s="102">
        <v>42408</v>
      </c>
      <c r="C239" s="102"/>
      <c r="D239" s="103" t="s">
        <v>647</v>
      </c>
      <c r="E239" s="104" t="s">
        <v>580</v>
      </c>
      <c r="F239" s="105">
        <v>650</v>
      </c>
      <c r="G239" s="104"/>
      <c r="H239" s="104">
        <v>800</v>
      </c>
      <c r="I239" s="122">
        <v>800</v>
      </c>
      <c r="J239" s="123" t="s">
        <v>639</v>
      </c>
      <c r="K239" s="124">
        <f t="shared" si="157"/>
        <v>150</v>
      </c>
      <c r="L239" s="125">
        <f t="shared" si="158"/>
        <v>0.23076923076923078</v>
      </c>
      <c r="M239" s="126" t="s">
        <v>556</v>
      </c>
      <c r="N239" s="127">
        <v>43154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49</v>
      </c>
      <c r="B240" s="102">
        <v>42433</v>
      </c>
      <c r="C240" s="102"/>
      <c r="D240" s="103" t="s">
        <v>193</v>
      </c>
      <c r="E240" s="104" t="s">
        <v>580</v>
      </c>
      <c r="F240" s="105">
        <v>437.5</v>
      </c>
      <c r="G240" s="104"/>
      <c r="H240" s="104">
        <v>504.5</v>
      </c>
      <c r="I240" s="122">
        <v>522</v>
      </c>
      <c r="J240" s="123" t="s">
        <v>648</v>
      </c>
      <c r="K240" s="124">
        <f t="shared" si="157"/>
        <v>67</v>
      </c>
      <c r="L240" s="125">
        <f t="shared" si="158"/>
        <v>0.15314285714285714</v>
      </c>
      <c r="M240" s="126" t="s">
        <v>556</v>
      </c>
      <c r="N240" s="127">
        <v>42480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50</v>
      </c>
      <c r="B241" s="102">
        <v>42438</v>
      </c>
      <c r="C241" s="102"/>
      <c r="D241" s="103" t="s">
        <v>649</v>
      </c>
      <c r="E241" s="104" t="s">
        <v>580</v>
      </c>
      <c r="F241" s="105">
        <v>189.5</v>
      </c>
      <c r="G241" s="104"/>
      <c r="H241" s="104">
        <v>218</v>
      </c>
      <c r="I241" s="122">
        <v>218</v>
      </c>
      <c r="J241" s="123" t="s">
        <v>639</v>
      </c>
      <c r="K241" s="124">
        <f t="shared" si="157"/>
        <v>28.5</v>
      </c>
      <c r="L241" s="125">
        <f t="shared" si="158"/>
        <v>0.15039577836411611</v>
      </c>
      <c r="M241" s="126" t="s">
        <v>556</v>
      </c>
      <c r="N241" s="127">
        <v>43034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39">
        <v>51</v>
      </c>
      <c r="B242" s="111">
        <v>42471</v>
      </c>
      <c r="C242" s="111"/>
      <c r="D242" s="112" t="s">
        <v>650</v>
      </c>
      <c r="E242" s="113" t="s">
        <v>580</v>
      </c>
      <c r="F242" s="114">
        <v>36.5</v>
      </c>
      <c r="G242" s="115"/>
      <c r="H242" s="115">
        <v>15.85</v>
      </c>
      <c r="I242" s="115">
        <v>60</v>
      </c>
      <c r="J242" s="134" t="s">
        <v>651</v>
      </c>
      <c r="K242" s="130">
        <f t="shared" si="157"/>
        <v>-20.65</v>
      </c>
      <c r="L242" s="164">
        <f t="shared" si="158"/>
        <v>-0.5657534246575342</v>
      </c>
      <c r="M242" s="132" t="s">
        <v>620</v>
      </c>
      <c r="N242" s="165">
        <v>43627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52</v>
      </c>
      <c r="B243" s="102">
        <v>42472</v>
      </c>
      <c r="C243" s="102"/>
      <c r="D243" s="103" t="s">
        <v>652</v>
      </c>
      <c r="E243" s="104" t="s">
        <v>580</v>
      </c>
      <c r="F243" s="105">
        <v>93</v>
      </c>
      <c r="G243" s="104"/>
      <c r="H243" s="104">
        <v>149</v>
      </c>
      <c r="I243" s="122">
        <v>140</v>
      </c>
      <c r="J243" s="137" t="s">
        <v>653</v>
      </c>
      <c r="K243" s="124">
        <f t="shared" si="157"/>
        <v>56</v>
      </c>
      <c r="L243" s="125">
        <f t="shared" si="158"/>
        <v>0.60215053763440862</v>
      </c>
      <c r="M243" s="126" t="s">
        <v>556</v>
      </c>
      <c r="N243" s="127">
        <v>42740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53</v>
      </c>
      <c r="B244" s="102">
        <v>42472</v>
      </c>
      <c r="C244" s="102"/>
      <c r="D244" s="103" t="s">
        <v>654</v>
      </c>
      <c r="E244" s="104" t="s">
        <v>580</v>
      </c>
      <c r="F244" s="105">
        <v>130</v>
      </c>
      <c r="G244" s="104"/>
      <c r="H244" s="104">
        <v>150</v>
      </c>
      <c r="I244" s="122" t="s">
        <v>655</v>
      </c>
      <c r="J244" s="123" t="s">
        <v>639</v>
      </c>
      <c r="K244" s="124">
        <f t="shared" si="157"/>
        <v>20</v>
      </c>
      <c r="L244" s="125">
        <f t="shared" si="158"/>
        <v>0.15384615384615385</v>
      </c>
      <c r="M244" s="126" t="s">
        <v>556</v>
      </c>
      <c r="N244" s="127">
        <v>42564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54</v>
      </c>
      <c r="B245" s="102">
        <v>42473</v>
      </c>
      <c r="C245" s="102"/>
      <c r="D245" s="103" t="s">
        <v>344</v>
      </c>
      <c r="E245" s="104" t="s">
        <v>580</v>
      </c>
      <c r="F245" s="105">
        <v>196</v>
      </c>
      <c r="G245" s="104"/>
      <c r="H245" s="104">
        <v>299</v>
      </c>
      <c r="I245" s="122">
        <v>299</v>
      </c>
      <c r="J245" s="123" t="s">
        <v>639</v>
      </c>
      <c r="K245" s="124">
        <v>103</v>
      </c>
      <c r="L245" s="125">
        <v>0.52551020408163296</v>
      </c>
      <c r="M245" s="126" t="s">
        <v>556</v>
      </c>
      <c r="N245" s="127">
        <v>42620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55</v>
      </c>
      <c r="B246" s="102">
        <v>42473</v>
      </c>
      <c r="C246" s="102"/>
      <c r="D246" s="103" t="s">
        <v>713</v>
      </c>
      <c r="E246" s="104" t="s">
        <v>580</v>
      </c>
      <c r="F246" s="105">
        <v>88</v>
      </c>
      <c r="G246" s="104"/>
      <c r="H246" s="104">
        <v>103</v>
      </c>
      <c r="I246" s="122">
        <v>103</v>
      </c>
      <c r="J246" s="123" t="s">
        <v>639</v>
      </c>
      <c r="K246" s="124">
        <v>15</v>
      </c>
      <c r="L246" s="125">
        <v>0.170454545454545</v>
      </c>
      <c r="M246" s="126" t="s">
        <v>556</v>
      </c>
      <c r="N246" s="127">
        <v>42530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56</v>
      </c>
      <c r="B247" s="102">
        <v>42492</v>
      </c>
      <c r="C247" s="102"/>
      <c r="D247" s="103" t="s">
        <v>656</v>
      </c>
      <c r="E247" s="104" t="s">
        <v>580</v>
      </c>
      <c r="F247" s="105">
        <v>127.5</v>
      </c>
      <c r="G247" s="104"/>
      <c r="H247" s="104">
        <v>148</v>
      </c>
      <c r="I247" s="122" t="s">
        <v>657</v>
      </c>
      <c r="J247" s="123" t="s">
        <v>639</v>
      </c>
      <c r="K247" s="124">
        <f>H247-F247</f>
        <v>20.5</v>
      </c>
      <c r="L247" s="125">
        <f>K247/F247</f>
        <v>0.16078431372549021</v>
      </c>
      <c r="M247" s="126" t="s">
        <v>556</v>
      </c>
      <c r="N247" s="127">
        <v>42564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57</v>
      </c>
      <c r="B248" s="102">
        <v>42493</v>
      </c>
      <c r="C248" s="102"/>
      <c r="D248" s="103" t="s">
        <v>658</v>
      </c>
      <c r="E248" s="104" t="s">
        <v>580</v>
      </c>
      <c r="F248" s="105">
        <v>675</v>
      </c>
      <c r="G248" s="104"/>
      <c r="H248" s="104">
        <v>815</v>
      </c>
      <c r="I248" s="122" t="s">
        <v>659</v>
      </c>
      <c r="J248" s="123" t="s">
        <v>639</v>
      </c>
      <c r="K248" s="124">
        <f>H248-F248</f>
        <v>140</v>
      </c>
      <c r="L248" s="125">
        <f>K248/F248</f>
        <v>0.2074074074074074</v>
      </c>
      <c r="M248" s="126" t="s">
        <v>556</v>
      </c>
      <c r="N248" s="127">
        <v>43154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5">
        <v>58</v>
      </c>
      <c r="B249" s="106">
        <v>42522</v>
      </c>
      <c r="C249" s="106"/>
      <c r="D249" s="107" t="s">
        <v>714</v>
      </c>
      <c r="E249" s="108" t="s">
        <v>580</v>
      </c>
      <c r="F249" s="109">
        <v>500</v>
      </c>
      <c r="G249" s="109"/>
      <c r="H249" s="110">
        <v>232.5</v>
      </c>
      <c r="I249" s="128" t="s">
        <v>715</v>
      </c>
      <c r="J249" s="129" t="s">
        <v>716</v>
      </c>
      <c r="K249" s="130">
        <f>H249-F249</f>
        <v>-267.5</v>
      </c>
      <c r="L249" s="131">
        <f>K249/F249</f>
        <v>-0.53500000000000003</v>
      </c>
      <c r="M249" s="132" t="s">
        <v>620</v>
      </c>
      <c r="N249" s="133">
        <v>43735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59</v>
      </c>
      <c r="B250" s="102">
        <v>42527</v>
      </c>
      <c r="C250" s="102"/>
      <c r="D250" s="103" t="s">
        <v>660</v>
      </c>
      <c r="E250" s="104" t="s">
        <v>580</v>
      </c>
      <c r="F250" s="105">
        <v>110</v>
      </c>
      <c r="G250" s="104"/>
      <c r="H250" s="104">
        <v>126.5</v>
      </c>
      <c r="I250" s="122">
        <v>125</v>
      </c>
      <c r="J250" s="123" t="s">
        <v>589</v>
      </c>
      <c r="K250" s="124">
        <f>H250-F250</f>
        <v>16.5</v>
      </c>
      <c r="L250" s="125">
        <f>K250/F250</f>
        <v>0.15</v>
      </c>
      <c r="M250" s="126" t="s">
        <v>556</v>
      </c>
      <c r="N250" s="127">
        <v>42552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60</v>
      </c>
      <c r="B251" s="102">
        <v>42538</v>
      </c>
      <c r="C251" s="102"/>
      <c r="D251" s="103" t="s">
        <v>661</v>
      </c>
      <c r="E251" s="104" t="s">
        <v>580</v>
      </c>
      <c r="F251" s="105">
        <v>44</v>
      </c>
      <c r="G251" s="104"/>
      <c r="H251" s="104">
        <v>69.5</v>
      </c>
      <c r="I251" s="122">
        <v>69.5</v>
      </c>
      <c r="J251" s="123" t="s">
        <v>662</v>
      </c>
      <c r="K251" s="124">
        <f>H251-F251</f>
        <v>25.5</v>
      </c>
      <c r="L251" s="125">
        <f>K251/F251</f>
        <v>0.57954545454545459</v>
      </c>
      <c r="M251" s="126" t="s">
        <v>556</v>
      </c>
      <c r="N251" s="127">
        <v>42977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61</v>
      </c>
      <c r="B252" s="102">
        <v>42549</v>
      </c>
      <c r="C252" s="102"/>
      <c r="D252" s="144" t="s">
        <v>717</v>
      </c>
      <c r="E252" s="104" t="s">
        <v>580</v>
      </c>
      <c r="F252" s="105">
        <v>262.5</v>
      </c>
      <c r="G252" s="104"/>
      <c r="H252" s="104">
        <v>340</v>
      </c>
      <c r="I252" s="122">
        <v>333</v>
      </c>
      <c r="J252" s="123" t="s">
        <v>718</v>
      </c>
      <c r="K252" s="124">
        <v>77.5</v>
      </c>
      <c r="L252" s="125">
        <v>0.29523809523809502</v>
      </c>
      <c r="M252" s="126" t="s">
        <v>556</v>
      </c>
      <c r="N252" s="127">
        <v>43017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62</v>
      </c>
      <c r="B253" s="102">
        <v>42549</v>
      </c>
      <c r="C253" s="102"/>
      <c r="D253" s="144" t="s">
        <v>719</v>
      </c>
      <c r="E253" s="104" t="s">
        <v>580</v>
      </c>
      <c r="F253" s="105">
        <v>840</v>
      </c>
      <c r="G253" s="104"/>
      <c r="H253" s="104">
        <v>1230</v>
      </c>
      <c r="I253" s="122">
        <v>1230</v>
      </c>
      <c r="J253" s="123" t="s">
        <v>639</v>
      </c>
      <c r="K253" s="124">
        <v>390</v>
      </c>
      <c r="L253" s="125">
        <v>0.46428571428571402</v>
      </c>
      <c r="M253" s="126" t="s">
        <v>556</v>
      </c>
      <c r="N253" s="127">
        <v>42649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0">
        <v>63</v>
      </c>
      <c r="B254" s="139">
        <v>42556</v>
      </c>
      <c r="C254" s="139"/>
      <c r="D254" s="140" t="s">
        <v>663</v>
      </c>
      <c r="E254" s="141" t="s">
        <v>580</v>
      </c>
      <c r="F254" s="142">
        <v>395</v>
      </c>
      <c r="G254" s="143"/>
      <c r="H254" s="143">
        <f>(468.5+342.5)/2</f>
        <v>405.5</v>
      </c>
      <c r="I254" s="143">
        <v>510</v>
      </c>
      <c r="J254" s="166" t="s">
        <v>664</v>
      </c>
      <c r="K254" s="167">
        <f t="shared" ref="K254:K260" si="159">H254-F254</f>
        <v>10.5</v>
      </c>
      <c r="L254" s="168">
        <f t="shared" ref="L254:L260" si="160">K254/F254</f>
        <v>2.6582278481012658E-2</v>
      </c>
      <c r="M254" s="169" t="s">
        <v>665</v>
      </c>
      <c r="N254" s="170">
        <v>43606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5">
        <v>64</v>
      </c>
      <c r="B255" s="106">
        <v>42584</v>
      </c>
      <c r="C255" s="106"/>
      <c r="D255" s="107" t="s">
        <v>666</v>
      </c>
      <c r="E255" s="108" t="s">
        <v>557</v>
      </c>
      <c r="F255" s="109">
        <f>169.5-12.8</f>
        <v>156.69999999999999</v>
      </c>
      <c r="G255" s="109"/>
      <c r="H255" s="110">
        <v>77</v>
      </c>
      <c r="I255" s="128" t="s">
        <v>667</v>
      </c>
      <c r="J255" s="359" t="s">
        <v>795</v>
      </c>
      <c r="K255" s="130">
        <f t="shared" si="159"/>
        <v>-79.699999999999989</v>
      </c>
      <c r="L255" s="131">
        <f t="shared" si="160"/>
        <v>-0.50861518825781749</v>
      </c>
      <c r="M255" s="132" t="s">
        <v>620</v>
      </c>
      <c r="N255" s="133">
        <v>43522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5">
        <v>65</v>
      </c>
      <c r="B256" s="106">
        <v>42586</v>
      </c>
      <c r="C256" s="106"/>
      <c r="D256" s="107" t="s">
        <v>668</v>
      </c>
      <c r="E256" s="108" t="s">
        <v>580</v>
      </c>
      <c r="F256" s="109">
        <v>400</v>
      </c>
      <c r="G256" s="109"/>
      <c r="H256" s="110">
        <v>305</v>
      </c>
      <c r="I256" s="128">
        <v>475</v>
      </c>
      <c r="J256" s="129" t="s">
        <v>669</v>
      </c>
      <c r="K256" s="130">
        <f t="shared" si="159"/>
        <v>-95</v>
      </c>
      <c r="L256" s="131">
        <f t="shared" si="160"/>
        <v>-0.23749999999999999</v>
      </c>
      <c r="M256" s="132" t="s">
        <v>620</v>
      </c>
      <c r="N256" s="133">
        <v>43606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66</v>
      </c>
      <c r="B257" s="102">
        <v>42593</v>
      </c>
      <c r="C257" s="102"/>
      <c r="D257" s="103" t="s">
        <v>670</v>
      </c>
      <c r="E257" s="104" t="s">
        <v>580</v>
      </c>
      <c r="F257" s="105">
        <v>86.5</v>
      </c>
      <c r="G257" s="104"/>
      <c r="H257" s="104">
        <v>130</v>
      </c>
      <c r="I257" s="122">
        <v>130</v>
      </c>
      <c r="J257" s="137" t="s">
        <v>671</v>
      </c>
      <c r="K257" s="124">
        <f t="shared" si="159"/>
        <v>43.5</v>
      </c>
      <c r="L257" s="125">
        <f t="shared" si="160"/>
        <v>0.50289017341040465</v>
      </c>
      <c r="M257" s="126" t="s">
        <v>556</v>
      </c>
      <c r="N257" s="127">
        <v>43091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5">
        <v>67</v>
      </c>
      <c r="B258" s="106">
        <v>42600</v>
      </c>
      <c r="C258" s="106"/>
      <c r="D258" s="107" t="s">
        <v>367</v>
      </c>
      <c r="E258" s="108" t="s">
        <v>580</v>
      </c>
      <c r="F258" s="109">
        <v>133.5</v>
      </c>
      <c r="G258" s="109"/>
      <c r="H258" s="110">
        <v>126.5</v>
      </c>
      <c r="I258" s="128">
        <v>178</v>
      </c>
      <c r="J258" s="129" t="s">
        <v>672</v>
      </c>
      <c r="K258" s="130">
        <f t="shared" si="159"/>
        <v>-7</v>
      </c>
      <c r="L258" s="131">
        <f t="shared" si="160"/>
        <v>-5.2434456928838954E-2</v>
      </c>
      <c r="M258" s="132" t="s">
        <v>620</v>
      </c>
      <c r="N258" s="133">
        <v>42615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68</v>
      </c>
      <c r="B259" s="102">
        <v>42613</v>
      </c>
      <c r="C259" s="102"/>
      <c r="D259" s="103" t="s">
        <v>673</v>
      </c>
      <c r="E259" s="104" t="s">
        <v>580</v>
      </c>
      <c r="F259" s="105">
        <v>560</v>
      </c>
      <c r="G259" s="104"/>
      <c r="H259" s="104">
        <v>725</v>
      </c>
      <c r="I259" s="122">
        <v>725</v>
      </c>
      <c r="J259" s="123" t="s">
        <v>582</v>
      </c>
      <c r="K259" s="124">
        <f t="shared" si="159"/>
        <v>165</v>
      </c>
      <c r="L259" s="125">
        <f t="shared" si="160"/>
        <v>0.29464285714285715</v>
      </c>
      <c r="M259" s="126" t="s">
        <v>556</v>
      </c>
      <c r="N259" s="127">
        <v>42456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69</v>
      </c>
      <c r="B260" s="102">
        <v>42614</v>
      </c>
      <c r="C260" s="102"/>
      <c r="D260" s="103" t="s">
        <v>674</v>
      </c>
      <c r="E260" s="104" t="s">
        <v>580</v>
      </c>
      <c r="F260" s="105">
        <v>160.5</v>
      </c>
      <c r="G260" s="104"/>
      <c r="H260" s="104">
        <v>210</v>
      </c>
      <c r="I260" s="122">
        <v>210</v>
      </c>
      <c r="J260" s="123" t="s">
        <v>582</v>
      </c>
      <c r="K260" s="124">
        <f t="shared" si="159"/>
        <v>49.5</v>
      </c>
      <c r="L260" s="125">
        <f t="shared" si="160"/>
        <v>0.30841121495327101</v>
      </c>
      <c r="M260" s="126" t="s">
        <v>556</v>
      </c>
      <c r="N260" s="127">
        <v>42871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70</v>
      </c>
      <c r="B261" s="102">
        <v>42646</v>
      </c>
      <c r="C261" s="102"/>
      <c r="D261" s="144" t="s">
        <v>390</v>
      </c>
      <c r="E261" s="104" t="s">
        <v>580</v>
      </c>
      <c r="F261" s="105">
        <v>430</v>
      </c>
      <c r="G261" s="104"/>
      <c r="H261" s="104">
        <v>596</v>
      </c>
      <c r="I261" s="122">
        <v>575</v>
      </c>
      <c r="J261" s="123" t="s">
        <v>720</v>
      </c>
      <c r="K261" s="124">
        <v>166</v>
      </c>
      <c r="L261" s="125">
        <v>0.38604651162790699</v>
      </c>
      <c r="M261" s="126" t="s">
        <v>556</v>
      </c>
      <c r="N261" s="127">
        <v>42769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71</v>
      </c>
      <c r="B262" s="102">
        <v>42657</v>
      </c>
      <c r="C262" s="102"/>
      <c r="D262" s="103" t="s">
        <v>675</v>
      </c>
      <c r="E262" s="104" t="s">
        <v>580</v>
      </c>
      <c r="F262" s="105">
        <v>280</v>
      </c>
      <c r="G262" s="104"/>
      <c r="H262" s="104">
        <v>345</v>
      </c>
      <c r="I262" s="122">
        <v>345</v>
      </c>
      <c r="J262" s="123" t="s">
        <v>582</v>
      </c>
      <c r="K262" s="124">
        <f t="shared" ref="K262:K267" si="161">H262-F262</f>
        <v>65</v>
      </c>
      <c r="L262" s="125">
        <f>K262/F262</f>
        <v>0.23214285714285715</v>
      </c>
      <c r="M262" s="126" t="s">
        <v>556</v>
      </c>
      <c r="N262" s="127">
        <v>42814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72</v>
      </c>
      <c r="B263" s="102">
        <v>42657</v>
      </c>
      <c r="C263" s="102"/>
      <c r="D263" s="103" t="s">
        <v>676</v>
      </c>
      <c r="E263" s="104" t="s">
        <v>580</v>
      </c>
      <c r="F263" s="105">
        <v>245</v>
      </c>
      <c r="G263" s="104"/>
      <c r="H263" s="104">
        <v>325.5</v>
      </c>
      <c r="I263" s="122">
        <v>330</v>
      </c>
      <c r="J263" s="123" t="s">
        <v>677</v>
      </c>
      <c r="K263" s="124">
        <f t="shared" si="161"/>
        <v>80.5</v>
      </c>
      <c r="L263" s="125">
        <f>K263/F263</f>
        <v>0.32857142857142857</v>
      </c>
      <c r="M263" s="126" t="s">
        <v>556</v>
      </c>
      <c r="N263" s="127">
        <v>42769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73</v>
      </c>
      <c r="B264" s="102">
        <v>42660</v>
      </c>
      <c r="C264" s="102"/>
      <c r="D264" s="103" t="s">
        <v>340</v>
      </c>
      <c r="E264" s="104" t="s">
        <v>580</v>
      </c>
      <c r="F264" s="105">
        <v>125</v>
      </c>
      <c r="G264" s="104"/>
      <c r="H264" s="104">
        <v>160</v>
      </c>
      <c r="I264" s="122">
        <v>160</v>
      </c>
      <c r="J264" s="123" t="s">
        <v>639</v>
      </c>
      <c r="K264" s="124">
        <f t="shared" si="161"/>
        <v>35</v>
      </c>
      <c r="L264" s="125">
        <v>0.28000000000000003</v>
      </c>
      <c r="M264" s="126" t="s">
        <v>556</v>
      </c>
      <c r="N264" s="127">
        <v>42803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74</v>
      </c>
      <c r="B265" s="102">
        <v>42660</v>
      </c>
      <c r="C265" s="102"/>
      <c r="D265" s="103" t="s">
        <v>455</v>
      </c>
      <c r="E265" s="104" t="s">
        <v>580</v>
      </c>
      <c r="F265" s="105">
        <v>114</v>
      </c>
      <c r="G265" s="104"/>
      <c r="H265" s="104">
        <v>145</v>
      </c>
      <c r="I265" s="122">
        <v>145</v>
      </c>
      <c r="J265" s="123" t="s">
        <v>639</v>
      </c>
      <c r="K265" s="124">
        <f t="shared" si="161"/>
        <v>31</v>
      </c>
      <c r="L265" s="125">
        <f>K265/F265</f>
        <v>0.27192982456140352</v>
      </c>
      <c r="M265" s="126" t="s">
        <v>556</v>
      </c>
      <c r="N265" s="127">
        <v>42859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75</v>
      </c>
      <c r="B266" s="102">
        <v>42660</v>
      </c>
      <c r="C266" s="102"/>
      <c r="D266" s="103" t="s">
        <v>678</v>
      </c>
      <c r="E266" s="104" t="s">
        <v>580</v>
      </c>
      <c r="F266" s="105">
        <v>212</v>
      </c>
      <c r="G266" s="104"/>
      <c r="H266" s="104">
        <v>280</v>
      </c>
      <c r="I266" s="122">
        <v>276</v>
      </c>
      <c r="J266" s="123" t="s">
        <v>679</v>
      </c>
      <c r="K266" s="124">
        <f t="shared" si="161"/>
        <v>68</v>
      </c>
      <c r="L266" s="125">
        <f>K266/F266</f>
        <v>0.32075471698113206</v>
      </c>
      <c r="M266" s="126" t="s">
        <v>556</v>
      </c>
      <c r="N266" s="127">
        <v>42858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76</v>
      </c>
      <c r="B267" s="102">
        <v>42678</v>
      </c>
      <c r="C267" s="102"/>
      <c r="D267" s="103" t="s">
        <v>149</v>
      </c>
      <c r="E267" s="104" t="s">
        <v>580</v>
      </c>
      <c r="F267" s="105">
        <v>155</v>
      </c>
      <c r="G267" s="104"/>
      <c r="H267" s="104">
        <v>210</v>
      </c>
      <c r="I267" s="122">
        <v>210</v>
      </c>
      <c r="J267" s="123" t="s">
        <v>680</v>
      </c>
      <c r="K267" s="124">
        <f t="shared" si="161"/>
        <v>55</v>
      </c>
      <c r="L267" s="125">
        <f>K267/F267</f>
        <v>0.35483870967741937</v>
      </c>
      <c r="M267" s="126" t="s">
        <v>556</v>
      </c>
      <c r="N267" s="127">
        <v>42944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77</v>
      </c>
      <c r="B268" s="106">
        <v>42710</v>
      </c>
      <c r="C268" s="106"/>
      <c r="D268" s="107" t="s">
        <v>721</v>
      </c>
      <c r="E268" s="108" t="s">
        <v>580</v>
      </c>
      <c r="F268" s="109">
        <v>150.5</v>
      </c>
      <c r="G268" s="109"/>
      <c r="H268" s="110">
        <v>72.5</v>
      </c>
      <c r="I268" s="128">
        <v>174</v>
      </c>
      <c r="J268" s="129" t="s">
        <v>722</v>
      </c>
      <c r="K268" s="130">
        <v>-78</v>
      </c>
      <c r="L268" s="131">
        <v>-0.51827242524916906</v>
      </c>
      <c r="M268" s="132" t="s">
        <v>620</v>
      </c>
      <c r="N268" s="133">
        <v>43333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78</v>
      </c>
      <c r="B269" s="102">
        <v>42712</v>
      </c>
      <c r="C269" s="102"/>
      <c r="D269" s="103" t="s">
        <v>123</v>
      </c>
      <c r="E269" s="104" t="s">
        <v>580</v>
      </c>
      <c r="F269" s="105">
        <v>380</v>
      </c>
      <c r="G269" s="104"/>
      <c r="H269" s="104">
        <v>478</v>
      </c>
      <c r="I269" s="122">
        <v>468</v>
      </c>
      <c r="J269" s="123" t="s">
        <v>639</v>
      </c>
      <c r="K269" s="124">
        <f>H269-F269</f>
        <v>98</v>
      </c>
      <c r="L269" s="125">
        <f>K269/F269</f>
        <v>0.25789473684210529</v>
      </c>
      <c r="M269" s="126" t="s">
        <v>556</v>
      </c>
      <c r="N269" s="127">
        <v>43025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79</v>
      </c>
      <c r="B270" s="102">
        <v>42734</v>
      </c>
      <c r="C270" s="102"/>
      <c r="D270" s="103" t="s">
        <v>244</v>
      </c>
      <c r="E270" s="104" t="s">
        <v>580</v>
      </c>
      <c r="F270" s="105">
        <v>305</v>
      </c>
      <c r="G270" s="104"/>
      <c r="H270" s="104">
        <v>375</v>
      </c>
      <c r="I270" s="122">
        <v>375</v>
      </c>
      <c r="J270" s="123" t="s">
        <v>639</v>
      </c>
      <c r="K270" s="124">
        <f>H270-F270</f>
        <v>70</v>
      </c>
      <c r="L270" s="125">
        <f>K270/F270</f>
        <v>0.22950819672131148</v>
      </c>
      <c r="M270" s="126" t="s">
        <v>556</v>
      </c>
      <c r="N270" s="127">
        <v>42768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80</v>
      </c>
      <c r="B271" s="102">
        <v>42739</v>
      </c>
      <c r="C271" s="102"/>
      <c r="D271" s="103" t="s">
        <v>342</v>
      </c>
      <c r="E271" s="104" t="s">
        <v>580</v>
      </c>
      <c r="F271" s="105">
        <v>99.5</v>
      </c>
      <c r="G271" s="104"/>
      <c r="H271" s="104">
        <v>158</v>
      </c>
      <c r="I271" s="122">
        <v>158</v>
      </c>
      <c r="J271" s="123" t="s">
        <v>639</v>
      </c>
      <c r="K271" s="124">
        <f>H271-F271</f>
        <v>58.5</v>
      </c>
      <c r="L271" s="125">
        <f>K271/F271</f>
        <v>0.5879396984924623</v>
      </c>
      <c r="M271" s="126" t="s">
        <v>556</v>
      </c>
      <c r="N271" s="127">
        <v>42898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81</v>
      </c>
      <c r="B272" s="102">
        <v>42739</v>
      </c>
      <c r="C272" s="102"/>
      <c r="D272" s="103" t="s">
        <v>342</v>
      </c>
      <c r="E272" s="104" t="s">
        <v>580</v>
      </c>
      <c r="F272" s="105">
        <v>99.5</v>
      </c>
      <c r="G272" s="104"/>
      <c r="H272" s="104">
        <v>158</v>
      </c>
      <c r="I272" s="122">
        <v>158</v>
      </c>
      <c r="J272" s="123" t="s">
        <v>639</v>
      </c>
      <c r="K272" s="124">
        <v>58.5</v>
      </c>
      <c r="L272" s="125">
        <v>0.58793969849246197</v>
      </c>
      <c r="M272" s="126" t="s">
        <v>556</v>
      </c>
      <c r="N272" s="127">
        <v>42898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82</v>
      </c>
      <c r="B273" s="102">
        <v>42786</v>
      </c>
      <c r="C273" s="102"/>
      <c r="D273" s="103" t="s">
        <v>166</v>
      </c>
      <c r="E273" s="104" t="s">
        <v>580</v>
      </c>
      <c r="F273" s="105">
        <v>140.5</v>
      </c>
      <c r="G273" s="104"/>
      <c r="H273" s="104">
        <v>220</v>
      </c>
      <c r="I273" s="122">
        <v>220</v>
      </c>
      <c r="J273" s="123" t="s">
        <v>639</v>
      </c>
      <c r="K273" s="124">
        <f>H273-F273</f>
        <v>79.5</v>
      </c>
      <c r="L273" s="125">
        <f>K273/F273</f>
        <v>0.5658362989323843</v>
      </c>
      <c r="M273" s="126" t="s">
        <v>556</v>
      </c>
      <c r="N273" s="127">
        <v>42864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83</v>
      </c>
      <c r="B274" s="102">
        <v>42786</v>
      </c>
      <c r="C274" s="102"/>
      <c r="D274" s="103" t="s">
        <v>723</v>
      </c>
      <c r="E274" s="104" t="s">
        <v>580</v>
      </c>
      <c r="F274" s="105">
        <v>202.5</v>
      </c>
      <c r="G274" s="104"/>
      <c r="H274" s="104">
        <v>234</v>
      </c>
      <c r="I274" s="122">
        <v>234</v>
      </c>
      <c r="J274" s="123" t="s">
        <v>639</v>
      </c>
      <c r="K274" s="124">
        <v>31.5</v>
      </c>
      <c r="L274" s="125">
        <v>0.155555555555556</v>
      </c>
      <c r="M274" s="126" t="s">
        <v>556</v>
      </c>
      <c r="N274" s="127">
        <v>42836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84</v>
      </c>
      <c r="B275" s="102">
        <v>42818</v>
      </c>
      <c r="C275" s="102"/>
      <c r="D275" s="103" t="s">
        <v>517</v>
      </c>
      <c r="E275" s="104" t="s">
        <v>580</v>
      </c>
      <c r="F275" s="105">
        <v>300.5</v>
      </c>
      <c r="G275" s="104"/>
      <c r="H275" s="104">
        <v>417.5</v>
      </c>
      <c r="I275" s="122">
        <v>420</v>
      </c>
      <c r="J275" s="123" t="s">
        <v>681</v>
      </c>
      <c r="K275" s="124">
        <f>H275-F275</f>
        <v>117</v>
      </c>
      <c r="L275" s="125">
        <f>K275/F275</f>
        <v>0.38935108153078202</v>
      </c>
      <c r="M275" s="126" t="s">
        <v>556</v>
      </c>
      <c r="N275" s="127">
        <v>43070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85</v>
      </c>
      <c r="B276" s="102">
        <v>42818</v>
      </c>
      <c r="C276" s="102"/>
      <c r="D276" s="103" t="s">
        <v>719</v>
      </c>
      <c r="E276" s="104" t="s">
        <v>580</v>
      </c>
      <c r="F276" s="105">
        <v>850</v>
      </c>
      <c r="G276" s="104"/>
      <c r="H276" s="104">
        <v>1042.5</v>
      </c>
      <c r="I276" s="122">
        <v>1023</v>
      </c>
      <c r="J276" s="123" t="s">
        <v>724</v>
      </c>
      <c r="K276" s="124">
        <v>192.5</v>
      </c>
      <c r="L276" s="125">
        <v>0.22647058823529401</v>
      </c>
      <c r="M276" s="126" t="s">
        <v>556</v>
      </c>
      <c r="N276" s="127">
        <v>42830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86</v>
      </c>
      <c r="B277" s="102">
        <v>42830</v>
      </c>
      <c r="C277" s="102"/>
      <c r="D277" s="103" t="s">
        <v>471</v>
      </c>
      <c r="E277" s="104" t="s">
        <v>580</v>
      </c>
      <c r="F277" s="105">
        <v>785</v>
      </c>
      <c r="G277" s="104"/>
      <c r="H277" s="104">
        <v>930</v>
      </c>
      <c r="I277" s="122">
        <v>920</v>
      </c>
      <c r="J277" s="123" t="s">
        <v>682</v>
      </c>
      <c r="K277" s="124">
        <f>H277-F277</f>
        <v>145</v>
      </c>
      <c r="L277" s="125">
        <f>K277/F277</f>
        <v>0.18471337579617833</v>
      </c>
      <c r="M277" s="126" t="s">
        <v>556</v>
      </c>
      <c r="N277" s="127">
        <v>42976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5">
        <v>87</v>
      </c>
      <c r="B278" s="106">
        <v>42831</v>
      </c>
      <c r="C278" s="106"/>
      <c r="D278" s="107" t="s">
        <v>725</v>
      </c>
      <c r="E278" s="108" t="s">
        <v>580</v>
      </c>
      <c r="F278" s="109">
        <v>40</v>
      </c>
      <c r="G278" s="109"/>
      <c r="H278" s="110">
        <v>13.1</v>
      </c>
      <c r="I278" s="128">
        <v>60</v>
      </c>
      <c r="J278" s="134" t="s">
        <v>726</v>
      </c>
      <c r="K278" s="130">
        <v>-26.9</v>
      </c>
      <c r="L278" s="131">
        <v>-0.67249999999999999</v>
      </c>
      <c r="M278" s="132" t="s">
        <v>620</v>
      </c>
      <c r="N278" s="133">
        <v>43138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88</v>
      </c>
      <c r="B279" s="102">
        <v>42837</v>
      </c>
      <c r="C279" s="102"/>
      <c r="D279" s="103" t="s">
        <v>87</v>
      </c>
      <c r="E279" s="104" t="s">
        <v>580</v>
      </c>
      <c r="F279" s="105">
        <v>289.5</v>
      </c>
      <c r="G279" s="104"/>
      <c r="H279" s="104">
        <v>354</v>
      </c>
      <c r="I279" s="122">
        <v>360</v>
      </c>
      <c r="J279" s="123" t="s">
        <v>683</v>
      </c>
      <c r="K279" s="124">
        <f t="shared" ref="K279:K287" si="162">H279-F279</f>
        <v>64.5</v>
      </c>
      <c r="L279" s="125">
        <f t="shared" ref="L279:L287" si="163">K279/F279</f>
        <v>0.22279792746113988</v>
      </c>
      <c r="M279" s="126" t="s">
        <v>556</v>
      </c>
      <c r="N279" s="127">
        <v>43040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89</v>
      </c>
      <c r="B280" s="102">
        <v>42845</v>
      </c>
      <c r="C280" s="102"/>
      <c r="D280" s="103" t="s">
        <v>416</v>
      </c>
      <c r="E280" s="104" t="s">
        <v>580</v>
      </c>
      <c r="F280" s="105">
        <v>700</v>
      </c>
      <c r="G280" s="104"/>
      <c r="H280" s="104">
        <v>840</v>
      </c>
      <c r="I280" s="122">
        <v>840</v>
      </c>
      <c r="J280" s="123" t="s">
        <v>684</v>
      </c>
      <c r="K280" s="124">
        <f t="shared" si="162"/>
        <v>140</v>
      </c>
      <c r="L280" s="125">
        <f t="shared" si="163"/>
        <v>0.2</v>
      </c>
      <c r="M280" s="126" t="s">
        <v>556</v>
      </c>
      <c r="N280" s="127">
        <v>42893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90</v>
      </c>
      <c r="B281" s="102">
        <v>42887</v>
      </c>
      <c r="C281" s="102"/>
      <c r="D281" s="144" t="s">
        <v>353</v>
      </c>
      <c r="E281" s="104" t="s">
        <v>580</v>
      </c>
      <c r="F281" s="105">
        <v>130</v>
      </c>
      <c r="G281" s="104"/>
      <c r="H281" s="104">
        <v>144.25</v>
      </c>
      <c r="I281" s="122">
        <v>170</v>
      </c>
      <c r="J281" s="123" t="s">
        <v>685</v>
      </c>
      <c r="K281" s="124">
        <f t="shared" si="162"/>
        <v>14.25</v>
      </c>
      <c r="L281" s="125">
        <f t="shared" si="163"/>
        <v>0.10961538461538461</v>
      </c>
      <c r="M281" s="126" t="s">
        <v>556</v>
      </c>
      <c r="N281" s="127">
        <v>43675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91</v>
      </c>
      <c r="B282" s="102">
        <v>42901</v>
      </c>
      <c r="C282" s="102"/>
      <c r="D282" s="144" t="s">
        <v>686</v>
      </c>
      <c r="E282" s="104" t="s">
        <v>580</v>
      </c>
      <c r="F282" s="105">
        <v>214.5</v>
      </c>
      <c r="G282" s="104"/>
      <c r="H282" s="104">
        <v>262</v>
      </c>
      <c r="I282" s="122">
        <v>262</v>
      </c>
      <c r="J282" s="123" t="s">
        <v>687</v>
      </c>
      <c r="K282" s="124">
        <f t="shared" si="162"/>
        <v>47.5</v>
      </c>
      <c r="L282" s="125">
        <f t="shared" si="163"/>
        <v>0.22144522144522144</v>
      </c>
      <c r="M282" s="126" t="s">
        <v>556</v>
      </c>
      <c r="N282" s="127">
        <v>42977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6">
        <v>92</v>
      </c>
      <c r="B283" s="150">
        <v>42933</v>
      </c>
      <c r="C283" s="150"/>
      <c r="D283" s="151" t="s">
        <v>688</v>
      </c>
      <c r="E283" s="152" t="s">
        <v>580</v>
      </c>
      <c r="F283" s="153">
        <v>370</v>
      </c>
      <c r="G283" s="152"/>
      <c r="H283" s="152">
        <v>447.5</v>
      </c>
      <c r="I283" s="174">
        <v>450</v>
      </c>
      <c r="J283" s="218" t="s">
        <v>639</v>
      </c>
      <c r="K283" s="124">
        <f t="shared" si="162"/>
        <v>77.5</v>
      </c>
      <c r="L283" s="176">
        <f t="shared" si="163"/>
        <v>0.20945945945945946</v>
      </c>
      <c r="M283" s="177" t="s">
        <v>556</v>
      </c>
      <c r="N283" s="178">
        <v>43035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6">
        <v>93</v>
      </c>
      <c r="B284" s="150">
        <v>42943</v>
      </c>
      <c r="C284" s="150"/>
      <c r="D284" s="151" t="s">
        <v>164</v>
      </c>
      <c r="E284" s="152" t="s">
        <v>580</v>
      </c>
      <c r="F284" s="153">
        <v>657.5</v>
      </c>
      <c r="G284" s="152"/>
      <c r="H284" s="152">
        <v>825</v>
      </c>
      <c r="I284" s="174">
        <v>820</v>
      </c>
      <c r="J284" s="218" t="s">
        <v>639</v>
      </c>
      <c r="K284" s="124">
        <f t="shared" si="162"/>
        <v>167.5</v>
      </c>
      <c r="L284" s="176">
        <f t="shared" si="163"/>
        <v>0.25475285171102663</v>
      </c>
      <c r="M284" s="177" t="s">
        <v>556</v>
      </c>
      <c r="N284" s="178">
        <v>43090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94</v>
      </c>
      <c r="B285" s="102">
        <v>42964</v>
      </c>
      <c r="C285" s="102"/>
      <c r="D285" s="103" t="s">
        <v>357</v>
      </c>
      <c r="E285" s="104" t="s">
        <v>580</v>
      </c>
      <c r="F285" s="105">
        <v>605</v>
      </c>
      <c r="G285" s="104"/>
      <c r="H285" s="104">
        <v>750</v>
      </c>
      <c r="I285" s="122">
        <v>750</v>
      </c>
      <c r="J285" s="123" t="s">
        <v>682</v>
      </c>
      <c r="K285" s="124">
        <f t="shared" si="162"/>
        <v>145</v>
      </c>
      <c r="L285" s="125">
        <f t="shared" si="163"/>
        <v>0.23966942148760331</v>
      </c>
      <c r="M285" s="126" t="s">
        <v>556</v>
      </c>
      <c r="N285" s="127">
        <v>43027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1">
        <v>95</v>
      </c>
      <c r="B286" s="145">
        <v>42979</v>
      </c>
      <c r="C286" s="145"/>
      <c r="D286" s="146" t="s">
        <v>475</v>
      </c>
      <c r="E286" s="147" t="s">
        <v>580</v>
      </c>
      <c r="F286" s="148">
        <v>255</v>
      </c>
      <c r="G286" s="149"/>
      <c r="H286" s="149">
        <v>217.25</v>
      </c>
      <c r="I286" s="149">
        <v>320</v>
      </c>
      <c r="J286" s="171" t="s">
        <v>689</v>
      </c>
      <c r="K286" s="130">
        <f t="shared" si="162"/>
        <v>-37.75</v>
      </c>
      <c r="L286" s="172">
        <f t="shared" si="163"/>
        <v>-0.14803921568627451</v>
      </c>
      <c r="M286" s="132" t="s">
        <v>620</v>
      </c>
      <c r="N286" s="173">
        <v>43661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96</v>
      </c>
      <c r="B287" s="102">
        <v>42997</v>
      </c>
      <c r="C287" s="102"/>
      <c r="D287" s="103" t="s">
        <v>690</v>
      </c>
      <c r="E287" s="104" t="s">
        <v>580</v>
      </c>
      <c r="F287" s="105">
        <v>215</v>
      </c>
      <c r="G287" s="104"/>
      <c r="H287" s="104">
        <v>258</v>
      </c>
      <c r="I287" s="122">
        <v>258</v>
      </c>
      <c r="J287" s="123" t="s">
        <v>639</v>
      </c>
      <c r="K287" s="124">
        <f t="shared" si="162"/>
        <v>43</v>
      </c>
      <c r="L287" s="125">
        <f t="shared" si="163"/>
        <v>0.2</v>
      </c>
      <c r="M287" s="126" t="s">
        <v>556</v>
      </c>
      <c r="N287" s="127">
        <v>43040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97</v>
      </c>
      <c r="B288" s="102">
        <v>42997</v>
      </c>
      <c r="C288" s="102"/>
      <c r="D288" s="103" t="s">
        <v>690</v>
      </c>
      <c r="E288" s="104" t="s">
        <v>580</v>
      </c>
      <c r="F288" s="105">
        <v>215</v>
      </c>
      <c r="G288" s="104"/>
      <c r="H288" s="104">
        <v>258</v>
      </c>
      <c r="I288" s="122">
        <v>258</v>
      </c>
      <c r="J288" s="218" t="s">
        <v>639</v>
      </c>
      <c r="K288" s="124">
        <v>43</v>
      </c>
      <c r="L288" s="125">
        <v>0.2</v>
      </c>
      <c r="M288" s="126" t="s">
        <v>556</v>
      </c>
      <c r="N288" s="127">
        <v>43040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98</v>
      </c>
      <c r="B289" s="198">
        <v>42998</v>
      </c>
      <c r="C289" s="198"/>
      <c r="D289" s="350" t="s">
        <v>780</v>
      </c>
      <c r="E289" s="199" t="s">
        <v>580</v>
      </c>
      <c r="F289" s="200">
        <v>75</v>
      </c>
      <c r="G289" s="199"/>
      <c r="H289" s="199">
        <v>90</v>
      </c>
      <c r="I289" s="219">
        <v>90</v>
      </c>
      <c r="J289" s="123" t="s">
        <v>691</v>
      </c>
      <c r="K289" s="124">
        <f t="shared" ref="K289:K294" si="164">H289-F289</f>
        <v>15</v>
      </c>
      <c r="L289" s="125">
        <f t="shared" ref="L289:L294" si="165">K289/F289</f>
        <v>0.2</v>
      </c>
      <c r="M289" s="126" t="s">
        <v>556</v>
      </c>
      <c r="N289" s="127">
        <v>43019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6">
        <v>99</v>
      </c>
      <c r="B290" s="150">
        <v>43011</v>
      </c>
      <c r="C290" s="150"/>
      <c r="D290" s="151" t="s">
        <v>692</v>
      </c>
      <c r="E290" s="152" t="s">
        <v>580</v>
      </c>
      <c r="F290" s="153">
        <v>315</v>
      </c>
      <c r="G290" s="152"/>
      <c r="H290" s="152">
        <v>392</v>
      </c>
      <c r="I290" s="174">
        <v>384</v>
      </c>
      <c r="J290" s="218" t="s">
        <v>693</v>
      </c>
      <c r="K290" s="124">
        <f t="shared" si="164"/>
        <v>77</v>
      </c>
      <c r="L290" s="176">
        <f t="shared" si="165"/>
        <v>0.24444444444444444</v>
      </c>
      <c r="M290" s="177" t="s">
        <v>556</v>
      </c>
      <c r="N290" s="178">
        <v>43017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6">
        <v>100</v>
      </c>
      <c r="B291" s="150">
        <v>43013</v>
      </c>
      <c r="C291" s="150"/>
      <c r="D291" s="151" t="s">
        <v>694</v>
      </c>
      <c r="E291" s="152" t="s">
        <v>580</v>
      </c>
      <c r="F291" s="153">
        <v>145</v>
      </c>
      <c r="G291" s="152"/>
      <c r="H291" s="152">
        <v>179</v>
      </c>
      <c r="I291" s="174">
        <v>180</v>
      </c>
      <c r="J291" s="218" t="s">
        <v>570</v>
      </c>
      <c r="K291" s="124">
        <f t="shared" si="164"/>
        <v>34</v>
      </c>
      <c r="L291" s="176">
        <f t="shared" si="165"/>
        <v>0.23448275862068965</v>
      </c>
      <c r="M291" s="177" t="s">
        <v>556</v>
      </c>
      <c r="N291" s="178">
        <v>43025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6">
        <v>101</v>
      </c>
      <c r="B292" s="150">
        <v>43014</v>
      </c>
      <c r="C292" s="150"/>
      <c r="D292" s="151" t="s">
        <v>330</v>
      </c>
      <c r="E292" s="152" t="s">
        <v>580</v>
      </c>
      <c r="F292" s="153">
        <v>256</v>
      </c>
      <c r="G292" s="152"/>
      <c r="H292" s="152">
        <v>323</v>
      </c>
      <c r="I292" s="174">
        <v>320</v>
      </c>
      <c r="J292" s="218" t="s">
        <v>639</v>
      </c>
      <c r="K292" s="124">
        <f t="shared" si="164"/>
        <v>67</v>
      </c>
      <c r="L292" s="176">
        <f t="shared" si="165"/>
        <v>0.26171875</v>
      </c>
      <c r="M292" s="177" t="s">
        <v>556</v>
      </c>
      <c r="N292" s="178">
        <v>43067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6">
        <v>102</v>
      </c>
      <c r="B293" s="150">
        <v>43017</v>
      </c>
      <c r="C293" s="150"/>
      <c r="D293" s="151" t="s">
        <v>350</v>
      </c>
      <c r="E293" s="152" t="s">
        <v>580</v>
      </c>
      <c r="F293" s="153">
        <v>137.5</v>
      </c>
      <c r="G293" s="152"/>
      <c r="H293" s="152">
        <v>184</v>
      </c>
      <c r="I293" s="174">
        <v>183</v>
      </c>
      <c r="J293" s="175" t="s">
        <v>695</v>
      </c>
      <c r="K293" s="124">
        <f t="shared" si="164"/>
        <v>46.5</v>
      </c>
      <c r="L293" s="176">
        <f t="shared" si="165"/>
        <v>0.33818181818181819</v>
      </c>
      <c r="M293" s="177" t="s">
        <v>556</v>
      </c>
      <c r="N293" s="178">
        <v>43108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6">
        <v>103</v>
      </c>
      <c r="B294" s="150">
        <v>43018</v>
      </c>
      <c r="C294" s="150"/>
      <c r="D294" s="151" t="s">
        <v>696</v>
      </c>
      <c r="E294" s="152" t="s">
        <v>580</v>
      </c>
      <c r="F294" s="153">
        <v>125.5</v>
      </c>
      <c r="G294" s="152"/>
      <c r="H294" s="152">
        <v>158</v>
      </c>
      <c r="I294" s="174">
        <v>155</v>
      </c>
      <c r="J294" s="175" t="s">
        <v>697</v>
      </c>
      <c r="K294" s="124">
        <f t="shared" si="164"/>
        <v>32.5</v>
      </c>
      <c r="L294" s="176">
        <f t="shared" si="165"/>
        <v>0.25896414342629481</v>
      </c>
      <c r="M294" s="177" t="s">
        <v>556</v>
      </c>
      <c r="N294" s="178">
        <v>43067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6">
        <v>104</v>
      </c>
      <c r="B295" s="150">
        <v>43018</v>
      </c>
      <c r="C295" s="150"/>
      <c r="D295" s="151" t="s">
        <v>727</v>
      </c>
      <c r="E295" s="152" t="s">
        <v>580</v>
      </c>
      <c r="F295" s="153">
        <v>895</v>
      </c>
      <c r="G295" s="152"/>
      <c r="H295" s="152">
        <v>1122.5</v>
      </c>
      <c r="I295" s="174">
        <v>1078</v>
      </c>
      <c r="J295" s="175" t="s">
        <v>728</v>
      </c>
      <c r="K295" s="124">
        <v>227.5</v>
      </c>
      <c r="L295" s="176">
        <v>0.25418994413407803</v>
      </c>
      <c r="M295" s="177" t="s">
        <v>556</v>
      </c>
      <c r="N295" s="178">
        <v>43117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6">
        <v>105</v>
      </c>
      <c r="B296" s="150">
        <v>43020</v>
      </c>
      <c r="C296" s="150"/>
      <c r="D296" s="151" t="s">
        <v>338</v>
      </c>
      <c r="E296" s="152" t="s">
        <v>580</v>
      </c>
      <c r="F296" s="153">
        <v>525</v>
      </c>
      <c r="G296" s="152"/>
      <c r="H296" s="152">
        <v>629</v>
      </c>
      <c r="I296" s="174">
        <v>629</v>
      </c>
      <c r="J296" s="218" t="s">
        <v>639</v>
      </c>
      <c r="K296" s="124">
        <v>104</v>
      </c>
      <c r="L296" s="176">
        <v>0.19809523809523799</v>
      </c>
      <c r="M296" s="177" t="s">
        <v>556</v>
      </c>
      <c r="N296" s="178">
        <v>43119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6">
        <v>106</v>
      </c>
      <c r="B297" s="150">
        <v>43046</v>
      </c>
      <c r="C297" s="150"/>
      <c r="D297" s="151" t="s">
        <v>379</v>
      </c>
      <c r="E297" s="152" t="s">
        <v>580</v>
      </c>
      <c r="F297" s="153">
        <v>740</v>
      </c>
      <c r="G297" s="152"/>
      <c r="H297" s="152">
        <v>892.5</v>
      </c>
      <c r="I297" s="174">
        <v>900</v>
      </c>
      <c r="J297" s="175" t="s">
        <v>698</v>
      </c>
      <c r="K297" s="124">
        <f>H297-F297</f>
        <v>152.5</v>
      </c>
      <c r="L297" s="176">
        <f>K297/F297</f>
        <v>0.20608108108108109</v>
      </c>
      <c r="M297" s="177" t="s">
        <v>556</v>
      </c>
      <c r="N297" s="178">
        <v>43052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107</v>
      </c>
      <c r="B298" s="102">
        <v>43073</v>
      </c>
      <c r="C298" s="102"/>
      <c r="D298" s="103" t="s">
        <v>699</v>
      </c>
      <c r="E298" s="104" t="s">
        <v>580</v>
      </c>
      <c r="F298" s="105">
        <v>118.5</v>
      </c>
      <c r="G298" s="104"/>
      <c r="H298" s="104">
        <v>143.5</v>
      </c>
      <c r="I298" s="122">
        <v>145</v>
      </c>
      <c r="J298" s="137" t="s">
        <v>700</v>
      </c>
      <c r="K298" s="124">
        <f>H298-F298</f>
        <v>25</v>
      </c>
      <c r="L298" s="125">
        <f>K298/F298</f>
        <v>0.2109704641350211</v>
      </c>
      <c r="M298" s="126" t="s">
        <v>556</v>
      </c>
      <c r="N298" s="127">
        <v>43097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5">
        <v>108</v>
      </c>
      <c r="B299" s="106">
        <v>43090</v>
      </c>
      <c r="C299" s="106"/>
      <c r="D299" s="154" t="s">
        <v>420</v>
      </c>
      <c r="E299" s="108" t="s">
        <v>580</v>
      </c>
      <c r="F299" s="109">
        <v>715</v>
      </c>
      <c r="G299" s="109"/>
      <c r="H299" s="110">
        <v>500</v>
      </c>
      <c r="I299" s="128">
        <v>872</v>
      </c>
      <c r="J299" s="134" t="s">
        <v>701</v>
      </c>
      <c r="K299" s="130">
        <f>H299-F299</f>
        <v>-215</v>
      </c>
      <c r="L299" s="131">
        <f>K299/F299</f>
        <v>-0.30069930069930068</v>
      </c>
      <c r="M299" s="132" t="s">
        <v>620</v>
      </c>
      <c r="N299" s="133">
        <v>43670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109</v>
      </c>
      <c r="B300" s="102">
        <v>43098</v>
      </c>
      <c r="C300" s="102"/>
      <c r="D300" s="103" t="s">
        <v>692</v>
      </c>
      <c r="E300" s="104" t="s">
        <v>580</v>
      </c>
      <c r="F300" s="105">
        <v>435</v>
      </c>
      <c r="G300" s="104"/>
      <c r="H300" s="104">
        <v>542.5</v>
      </c>
      <c r="I300" s="122">
        <v>539</v>
      </c>
      <c r="J300" s="137" t="s">
        <v>639</v>
      </c>
      <c r="K300" s="124">
        <v>107.5</v>
      </c>
      <c r="L300" s="125">
        <v>0.247126436781609</v>
      </c>
      <c r="M300" s="126" t="s">
        <v>556</v>
      </c>
      <c r="N300" s="127">
        <v>43206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110</v>
      </c>
      <c r="B301" s="102">
        <v>43098</v>
      </c>
      <c r="C301" s="102"/>
      <c r="D301" s="103" t="s">
        <v>530</v>
      </c>
      <c r="E301" s="104" t="s">
        <v>580</v>
      </c>
      <c r="F301" s="105">
        <v>885</v>
      </c>
      <c r="G301" s="104"/>
      <c r="H301" s="104">
        <v>1090</v>
      </c>
      <c r="I301" s="122">
        <v>1084</v>
      </c>
      <c r="J301" s="137" t="s">
        <v>639</v>
      </c>
      <c r="K301" s="124">
        <v>205</v>
      </c>
      <c r="L301" s="125">
        <v>0.23163841807909599</v>
      </c>
      <c r="M301" s="126" t="s">
        <v>556</v>
      </c>
      <c r="N301" s="127">
        <v>43213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42">
        <v>111</v>
      </c>
      <c r="B302" s="328">
        <v>43192</v>
      </c>
      <c r="C302" s="328"/>
      <c r="D302" s="112" t="s">
        <v>709</v>
      </c>
      <c r="E302" s="330" t="s">
        <v>580</v>
      </c>
      <c r="F302" s="332">
        <v>478.5</v>
      </c>
      <c r="G302" s="330"/>
      <c r="H302" s="330">
        <v>442</v>
      </c>
      <c r="I302" s="334">
        <v>613</v>
      </c>
      <c r="J302" s="359" t="s">
        <v>797</v>
      </c>
      <c r="K302" s="130">
        <f>H302-F302</f>
        <v>-36.5</v>
      </c>
      <c r="L302" s="131">
        <f>K302/F302</f>
        <v>-7.6280041797283177E-2</v>
      </c>
      <c r="M302" s="132" t="s">
        <v>620</v>
      </c>
      <c r="N302" s="133">
        <v>43762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5">
        <v>112</v>
      </c>
      <c r="B303" s="106">
        <v>43194</v>
      </c>
      <c r="C303" s="106"/>
      <c r="D303" s="349" t="s">
        <v>779</v>
      </c>
      <c r="E303" s="108" t="s">
        <v>580</v>
      </c>
      <c r="F303" s="109">
        <f>141.5-7.3</f>
        <v>134.19999999999999</v>
      </c>
      <c r="G303" s="109"/>
      <c r="H303" s="110">
        <v>77</v>
      </c>
      <c r="I303" s="128">
        <v>180</v>
      </c>
      <c r="J303" s="359" t="s">
        <v>796</v>
      </c>
      <c r="K303" s="130">
        <f>H303-F303</f>
        <v>-57.199999999999989</v>
      </c>
      <c r="L303" s="131">
        <f>K303/F303</f>
        <v>-0.42622950819672129</v>
      </c>
      <c r="M303" s="132" t="s">
        <v>620</v>
      </c>
      <c r="N303" s="133">
        <v>43522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5">
        <v>113</v>
      </c>
      <c r="B304" s="106">
        <v>43209</v>
      </c>
      <c r="C304" s="106"/>
      <c r="D304" s="107" t="s">
        <v>702</v>
      </c>
      <c r="E304" s="108" t="s">
        <v>580</v>
      </c>
      <c r="F304" s="109">
        <v>430</v>
      </c>
      <c r="G304" s="109"/>
      <c r="H304" s="110">
        <v>220</v>
      </c>
      <c r="I304" s="128">
        <v>537</v>
      </c>
      <c r="J304" s="134" t="s">
        <v>703</v>
      </c>
      <c r="K304" s="130">
        <f>H304-F304</f>
        <v>-210</v>
      </c>
      <c r="L304" s="131">
        <f>K304/F304</f>
        <v>-0.48837209302325579</v>
      </c>
      <c r="M304" s="132" t="s">
        <v>620</v>
      </c>
      <c r="N304" s="133">
        <v>43252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3">
        <v>114</v>
      </c>
      <c r="B305" s="155">
        <v>43220</v>
      </c>
      <c r="C305" s="155"/>
      <c r="D305" s="156" t="s">
        <v>380</v>
      </c>
      <c r="E305" s="157" t="s">
        <v>580</v>
      </c>
      <c r="F305" s="159">
        <v>153.5</v>
      </c>
      <c r="G305" s="159"/>
      <c r="H305" s="159">
        <v>196</v>
      </c>
      <c r="I305" s="159">
        <v>196</v>
      </c>
      <c r="J305" s="336" t="s">
        <v>813</v>
      </c>
      <c r="K305" s="179">
        <f>H305-F305</f>
        <v>42.5</v>
      </c>
      <c r="L305" s="180">
        <f>K305/F305</f>
        <v>0.27687296416938112</v>
      </c>
      <c r="M305" s="158" t="s">
        <v>556</v>
      </c>
      <c r="N305" s="181">
        <v>43605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5">
        <v>115</v>
      </c>
      <c r="B306" s="106">
        <v>43306</v>
      </c>
      <c r="C306" s="106"/>
      <c r="D306" s="107" t="s">
        <v>725</v>
      </c>
      <c r="E306" s="108" t="s">
        <v>580</v>
      </c>
      <c r="F306" s="109">
        <v>27.5</v>
      </c>
      <c r="G306" s="109"/>
      <c r="H306" s="110">
        <v>13.1</v>
      </c>
      <c r="I306" s="128">
        <v>60</v>
      </c>
      <c r="J306" s="134" t="s">
        <v>729</v>
      </c>
      <c r="K306" s="130">
        <v>-14.4</v>
      </c>
      <c r="L306" s="131">
        <v>-0.52363636363636401</v>
      </c>
      <c r="M306" s="132" t="s">
        <v>620</v>
      </c>
      <c r="N306" s="133">
        <v>43138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342">
        <v>116</v>
      </c>
      <c r="B307" s="328">
        <v>43318</v>
      </c>
      <c r="C307" s="328"/>
      <c r="D307" s="112" t="s">
        <v>704</v>
      </c>
      <c r="E307" s="330" t="s">
        <v>580</v>
      </c>
      <c r="F307" s="330">
        <v>148.5</v>
      </c>
      <c r="G307" s="330"/>
      <c r="H307" s="330">
        <v>102</v>
      </c>
      <c r="I307" s="334">
        <v>182</v>
      </c>
      <c r="J307" s="134" t="s">
        <v>812</v>
      </c>
      <c r="K307" s="130">
        <f>H307-F307</f>
        <v>-46.5</v>
      </c>
      <c r="L307" s="131">
        <f>K307/F307</f>
        <v>-0.31313131313131315</v>
      </c>
      <c r="M307" s="132" t="s">
        <v>620</v>
      </c>
      <c r="N307" s="133">
        <v>43661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4">
        <v>117</v>
      </c>
      <c r="B308" s="102">
        <v>43335</v>
      </c>
      <c r="C308" s="102"/>
      <c r="D308" s="103" t="s">
        <v>730</v>
      </c>
      <c r="E308" s="104" t="s">
        <v>580</v>
      </c>
      <c r="F308" s="152">
        <v>285</v>
      </c>
      <c r="G308" s="104"/>
      <c r="H308" s="104">
        <v>355</v>
      </c>
      <c r="I308" s="122">
        <v>364</v>
      </c>
      <c r="J308" s="137" t="s">
        <v>731</v>
      </c>
      <c r="K308" s="124">
        <v>70</v>
      </c>
      <c r="L308" s="125">
        <v>0.24561403508771901</v>
      </c>
      <c r="M308" s="126" t="s">
        <v>556</v>
      </c>
      <c r="N308" s="127">
        <v>43455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118</v>
      </c>
      <c r="B309" s="102">
        <v>43341</v>
      </c>
      <c r="C309" s="102"/>
      <c r="D309" s="103" t="s">
        <v>370</v>
      </c>
      <c r="E309" s="104" t="s">
        <v>580</v>
      </c>
      <c r="F309" s="152">
        <v>525</v>
      </c>
      <c r="G309" s="104"/>
      <c r="H309" s="104">
        <v>585</v>
      </c>
      <c r="I309" s="122">
        <v>635</v>
      </c>
      <c r="J309" s="137" t="s">
        <v>705</v>
      </c>
      <c r="K309" s="124">
        <f t="shared" ref="K309:K321" si="166">H309-F309</f>
        <v>60</v>
      </c>
      <c r="L309" s="125">
        <f t="shared" ref="L309:L321" si="167">K309/F309</f>
        <v>0.11428571428571428</v>
      </c>
      <c r="M309" s="126" t="s">
        <v>556</v>
      </c>
      <c r="N309" s="127">
        <v>43662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119</v>
      </c>
      <c r="B310" s="102">
        <v>43395</v>
      </c>
      <c r="C310" s="102"/>
      <c r="D310" s="103" t="s">
        <v>357</v>
      </c>
      <c r="E310" s="104" t="s">
        <v>580</v>
      </c>
      <c r="F310" s="152">
        <v>475</v>
      </c>
      <c r="G310" s="104"/>
      <c r="H310" s="104">
        <v>574</v>
      </c>
      <c r="I310" s="122">
        <v>570</v>
      </c>
      <c r="J310" s="137" t="s">
        <v>639</v>
      </c>
      <c r="K310" s="124">
        <f t="shared" si="166"/>
        <v>99</v>
      </c>
      <c r="L310" s="125">
        <f t="shared" si="167"/>
        <v>0.20842105263157895</v>
      </c>
      <c r="M310" s="126" t="s">
        <v>556</v>
      </c>
      <c r="N310" s="127">
        <v>43403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6">
        <v>120</v>
      </c>
      <c r="B311" s="150">
        <v>43397</v>
      </c>
      <c r="C311" s="150"/>
      <c r="D311" s="376" t="s">
        <v>377</v>
      </c>
      <c r="E311" s="152" t="s">
        <v>580</v>
      </c>
      <c r="F311" s="152">
        <v>707.5</v>
      </c>
      <c r="G311" s="152"/>
      <c r="H311" s="152">
        <v>872</v>
      </c>
      <c r="I311" s="174">
        <v>872</v>
      </c>
      <c r="J311" s="175" t="s">
        <v>639</v>
      </c>
      <c r="K311" s="124">
        <f t="shared" si="166"/>
        <v>164.5</v>
      </c>
      <c r="L311" s="176">
        <f t="shared" si="167"/>
        <v>0.23250883392226149</v>
      </c>
      <c r="M311" s="177" t="s">
        <v>556</v>
      </c>
      <c r="N311" s="178">
        <v>43482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6">
        <v>121</v>
      </c>
      <c r="B312" s="150">
        <v>43398</v>
      </c>
      <c r="C312" s="150"/>
      <c r="D312" s="376" t="s">
        <v>339</v>
      </c>
      <c r="E312" s="152" t="s">
        <v>580</v>
      </c>
      <c r="F312" s="152">
        <v>162</v>
      </c>
      <c r="G312" s="152"/>
      <c r="H312" s="152">
        <v>204</v>
      </c>
      <c r="I312" s="174">
        <v>209</v>
      </c>
      <c r="J312" s="175" t="s">
        <v>811</v>
      </c>
      <c r="K312" s="124">
        <f t="shared" si="166"/>
        <v>42</v>
      </c>
      <c r="L312" s="176">
        <f t="shared" si="167"/>
        <v>0.25925925925925924</v>
      </c>
      <c r="M312" s="177" t="s">
        <v>556</v>
      </c>
      <c r="N312" s="178">
        <v>43539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122</v>
      </c>
      <c r="B313" s="198">
        <v>43399</v>
      </c>
      <c r="C313" s="198"/>
      <c r="D313" s="151" t="s">
        <v>465</v>
      </c>
      <c r="E313" s="199" t="s">
        <v>580</v>
      </c>
      <c r="F313" s="199">
        <v>240</v>
      </c>
      <c r="G313" s="199"/>
      <c r="H313" s="199">
        <v>297</v>
      </c>
      <c r="I313" s="219">
        <v>297</v>
      </c>
      <c r="J313" s="175" t="s">
        <v>639</v>
      </c>
      <c r="K313" s="220">
        <f t="shared" si="166"/>
        <v>57</v>
      </c>
      <c r="L313" s="221">
        <f t="shared" si="167"/>
        <v>0.23749999999999999</v>
      </c>
      <c r="M313" s="222" t="s">
        <v>556</v>
      </c>
      <c r="N313" s="223">
        <v>43417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4">
        <v>123</v>
      </c>
      <c r="B314" s="102">
        <v>43439</v>
      </c>
      <c r="C314" s="102"/>
      <c r="D314" s="144" t="s">
        <v>706</v>
      </c>
      <c r="E314" s="104" t="s">
        <v>580</v>
      </c>
      <c r="F314" s="104">
        <v>202.5</v>
      </c>
      <c r="G314" s="104"/>
      <c r="H314" s="104">
        <v>255</v>
      </c>
      <c r="I314" s="122">
        <v>252</v>
      </c>
      <c r="J314" s="137" t="s">
        <v>639</v>
      </c>
      <c r="K314" s="124">
        <f t="shared" si="166"/>
        <v>52.5</v>
      </c>
      <c r="L314" s="125">
        <f t="shared" si="167"/>
        <v>0.25925925925925924</v>
      </c>
      <c r="M314" s="126" t="s">
        <v>556</v>
      </c>
      <c r="N314" s="127">
        <v>43542</v>
      </c>
      <c r="O314" s="54"/>
      <c r="P314" s="13"/>
      <c r="Q314" s="13"/>
      <c r="R314" s="90" t="s">
        <v>708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124</v>
      </c>
      <c r="B315" s="198">
        <v>43465</v>
      </c>
      <c r="C315" s="102"/>
      <c r="D315" s="376" t="s">
        <v>402</v>
      </c>
      <c r="E315" s="199" t="s">
        <v>580</v>
      </c>
      <c r="F315" s="199">
        <v>710</v>
      </c>
      <c r="G315" s="199"/>
      <c r="H315" s="199">
        <v>866</v>
      </c>
      <c r="I315" s="219">
        <v>866</v>
      </c>
      <c r="J315" s="175" t="s">
        <v>639</v>
      </c>
      <c r="K315" s="124">
        <f t="shared" si="166"/>
        <v>156</v>
      </c>
      <c r="L315" s="125">
        <f t="shared" si="167"/>
        <v>0.21971830985915494</v>
      </c>
      <c r="M315" s="126" t="s">
        <v>556</v>
      </c>
      <c r="N315" s="338">
        <v>43553</v>
      </c>
      <c r="O315" s="54"/>
      <c r="P315" s="13"/>
      <c r="Q315" s="13"/>
      <c r="R315" s="14" t="s">
        <v>708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7">
        <v>125</v>
      </c>
      <c r="B316" s="198">
        <v>43522</v>
      </c>
      <c r="C316" s="198"/>
      <c r="D316" s="376" t="s">
        <v>139</v>
      </c>
      <c r="E316" s="199" t="s">
        <v>580</v>
      </c>
      <c r="F316" s="199">
        <v>337.25</v>
      </c>
      <c r="G316" s="199"/>
      <c r="H316" s="199">
        <v>398.5</v>
      </c>
      <c r="I316" s="219">
        <v>411</v>
      </c>
      <c r="J316" s="137" t="s">
        <v>810</v>
      </c>
      <c r="K316" s="124">
        <f t="shared" si="166"/>
        <v>61.25</v>
      </c>
      <c r="L316" s="125">
        <f t="shared" si="167"/>
        <v>0.1816160118606375</v>
      </c>
      <c r="M316" s="126" t="s">
        <v>556</v>
      </c>
      <c r="N316" s="338">
        <v>43760</v>
      </c>
      <c r="O316" s="54"/>
      <c r="P316" s="13"/>
      <c r="Q316" s="13"/>
      <c r="R316" s="90" t="s">
        <v>708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4">
        <v>126</v>
      </c>
      <c r="B317" s="160">
        <v>43559</v>
      </c>
      <c r="C317" s="160"/>
      <c r="D317" s="161" t="s">
        <v>394</v>
      </c>
      <c r="E317" s="162" t="s">
        <v>580</v>
      </c>
      <c r="F317" s="162">
        <v>130</v>
      </c>
      <c r="G317" s="162"/>
      <c r="H317" s="162">
        <v>65</v>
      </c>
      <c r="I317" s="182">
        <v>158</v>
      </c>
      <c r="J317" s="134" t="s">
        <v>707</v>
      </c>
      <c r="K317" s="130">
        <f t="shared" si="166"/>
        <v>-65</v>
      </c>
      <c r="L317" s="131">
        <f t="shared" si="167"/>
        <v>-0.5</v>
      </c>
      <c r="M317" s="132" t="s">
        <v>620</v>
      </c>
      <c r="N317" s="133">
        <v>43726</v>
      </c>
      <c r="O317" s="54"/>
      <c r="P317" s="13"/>
      <c r="Q317" s="13"/>
      <c r="R317" s="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45">
        <v>127</v>
      </c>
      <c r="B318" s="183">
        <v>43017</v>
      </c>
      <c r="C318" s="183"/>
      <c r="D318" s="184" t="s">
        <v>166</v>
      </c>
      <c r="E318" s="185" t="s">
        <v>580</v>
      </c>
      <c r="F318" s="186">
        <v>141.5</v>
      </c>
      <c r="G318" s="187"/>
      <c r="H318" s="187">
        <v>183.5</v>
      </c>
      <c r="I318" s="187">
        <v>210</v>
      </c>
      <c r="J318" s="208" t="s">
        <v>801</v>
      </c>
      <c r="K318" s="209">
        <f t="shared" si="166"/>
        <v>42</v>
      </c>
      <c r="L318" s="210">
        <f t="shared" si="167"/>
        <v>0.29681978798586572</v>
      </c>
      <c r="M318" s="186" t="s">
        <v>556</v>
      </c>
      <c r="N318" s="211">
        <v>43042</v>
      </c>
      <c r="O318" s="54"/>
      <c r="P318" s="13"/>
      <c r="Q318" s="13"/>
      <c r="R318" s="90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344">
        <v>128</v>
      </c>
      <c r="B319" s="160">
        <v>43074</v>
      </c>
      <c r="C319" s="160"/>
      <c r="D319" s="161" t="s">
        <v>295</v>
      </c>
      <c r="E319" s="162" t="s">
        <v>580</v>
      </c>
      <c r="F319" s="163">
        <v>172</v>
      </c>
      <c r="G319" s="162"/>
      <c r="H319" s="162">
        <v>155.25</v>
      </c>
      <c r="I319" s="182">
        <v>230</v>
      </c>
      <c r="J319" s="359" t="s">
        <v>794</v>
      </c>
      <c r="K319" s="130">
        <f t="shared" ref="K319" si="168">H319-F319</f>
        <v>-16.75</v>
      </c>
      <c r="L319" s="131">
        <f t="shared" ref="L319" si="169">K319/F319</f>
        <v>-9.7383720930232565E-2</v>
      </c>
      <c r="M319" s="132" t="s">
        <v>620</v>
      </c>
      <c r="N319" s="133">
        <v>43787</v>
      </c>
      <c r="O319" s="54"/>
      <c r="P319" s="13"/>
      <c r="Q319" s="13"/>
      <c r="R319" s="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5">
        <v>129</v>
      </c>
      <c r="B320" s="183">
        <v>43398</v>
      </c>
      <c r="C320" s="183"/>
      <c r="D320" s="184" t="s">
        <v>103</v>
      </c>
      <c r="E320" s="185" t="s">
        <v>580</v>
      </c>
      <c r="F320" s="187">
        <v>698.5</v>
      </c>
      <c r="G320" s="187"/>
      <c r="H320" s="187">
        <v>850</v>
      </c>
      <c r="I320" s="187">
        <v>890</v>
      </c>
      <c r="J320" s="212" t="s">
        <v>807</v>
      </c>
      <c r="K320" s="209">
        <f t="shared" si="166"/>
        <v>151.5</v>
      </c>
      <c r="L320" s="210">
        <f t="shared" si="167"/>
        <v>0.21689334287759485</v>
      </c>
      <c r="M320" s="186" t="s">
        <v>556</v>
      </c>
      <c r="N320" s="211">
        <v>43453</v>
      </c>
      <c r="O320" s="54"/>
      <c r="P320" s="13"/>
      <c r="Q320" s="13"/>
      <c r="R320" s="14" t="s">
        <v>708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7">
        <v>130</v>
      </c>
      <c r="B321" s="155">
        <v>42877</v>
      </c>
      <c r="C321" s="155"/>
      <c r="D321" s="156" t="s">
        <v>369</v>
      </c>
      <c r="E321" s="157" t="s">
        <v>580</v>
      </c>
      <c r="F321" s="158">
        <v>127.6</v>
      </c>
      <c r="G321" s="159"/>
      <c r="H321" s="159">
        <v>138</v>
      </c>
      <c r="I321" s="159">
        <v>190</v>
      </c>
      <c r="J321" s="360" t="s">
        <v>798</v>
      </c>
      <c r="K321" s="179">
        <f t="shared" si="166"/>
        <v>10.400000000000006</v>
      </c>
      <c r="L321" s="180">
        <f t="shared" si="167"/>
        <v>8.1504702194357417E-2</v>
      </c>
      <c r="M321" s="158" t="s">
        <v>556</v>
      </c>
      <c r="N321" s="181">
        <v>43774</v>
      </c>
      <c r="O321" s="54"/>
      <c r="P321" s="13"/>
      <c r="Q321" s="13"/>
      <c r="R321" s="90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131</v>
      </c>
      <c r="B322" s="155">
        <v>43158</v>
      </c>
      <c r="C322" s="155"/>
      <c r="D322" s="156" t="s">
        <v>711</v>
      </c>
      <c r="E322" s="157" t="s">
        <v>580</v>
      </c>
      <c r="F322" s="158">
        <v>317</v>
      </c>
      <c r="G322" s="159"/>
      <c r="H322" s="159">
        <v>382.5</v>
      </c>
      <c r="I322" s="159">
        <v>398</v>
      </c>
      <c r="J322" s="360" t="s">
        <v>839</v>
      </c>
      <c r="K322" s="179">
        <f t="shared" ref="K322" si="170">H322-F322</f>
        <v>65.5</v>
      </c>
      <c r="L322" s="180">
        <f t="shared" ref="L322" si="171">K322/F322</f>
        <v>0.20662460567823343</v>
      </c>
      <c r="M322" s="158" t="s">
        <v>556</v>
      </c>
      <c r="N322" s="181">
        <v>44238</v>
      </c>
      <c r="O322" s="54"/>
      <c r="P322" s="13"/>
      <c r="Q322" s="13"/>
      <c r="R322" s="322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44">
        <v>132</v>
      </c>
      <c r="B323" s="160">
        <v>43164</v>
      </c>
      <c r="C323" s="160"/>
      <c r="D323" s="161" t="s">
        <v>133</v>
      </c>
      <c r="E323" s="162" t="s">
        <v>580</v>
      </c>
      <c r="F323" s="163">
        <f>510-14.4</f>
        <v>495.6</v>
      </c>
      <c r="G323" s="162"/>
      <c r="H323" s="162">
        <v>350</v>
      </c>
      <c r="I323" s="182">
        <v>672</v>
      </c>
      <c r="J323" s="359" t="s">
        <v>803</v>
      </c>
      <c r="K323" s="130">
        <f t="shared" ref="K323" si="172">H323-F323</f>
        <v>-145.60000000000002</v>
      </c>
      <c r="L323" s="131">
        <f t="shared" ref="L323" si="173">K323/F323</f>
        <v>-0.29378531073446329</v>
      </c>
      <c r="M323" s="132" t="s">
        <v>620</v>
      </c>
      <c r="N323" s="133">
        <v>43887</v>
      </c>
      <c r="O323" s="54"/>
      <c r="P323" s="13"/>
      <c r="Q323" s="13"/>
      <c r="R323" s="14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44">
        <v>133</v>
      </c>
      <c r="B324" s="160">
        <v>43237</v>
      </c>
      <c r="C324" s="160"/>
      <c r="D324" s="161" t="s">
        <v>459</v>
      </c>
      <c r="E324" s="162" t="s">
        <v>580</v>
      </c>
      <c r="F324" s="163">
        <v>230.3</v>
      </c>
      <c r="G324" s="162"/>
      <c r="H324" s="162">
        <v>102.5</v>
      </c>
      <c r="I324" s="182">
        <v>348</v>
      </c>
      <c r="J324" s="359" t="s">
        <v>805</v>
      </c>
      <c r="K324" s="130">
        <f t="shared" ref="K324:K325" si="174">H324-F324</f>
        <v>-127.80000000000001</v>
      </c>
      <c r="L324" s="131">
        <f t="shared" ref="L324:L325" si="175">K324/F324</f>
        <v>-0.55492835432045162</v>
      </c>
      <c r="M324" s="132" t="s">
        <v>620</v>
      </c>
      <c r="N324" s="133">
        <v>43896</v>
      </c>
      <c r="O324" s="54"/>
      <c r="P324" s="13"/>
      <c r="Q324" s="13"/>
      <c r="R324" s="32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134</v>
      </c>
      <c r="B325" s="155">
        <v>43258</v>
      </c>
      <c r="C325" s="155"/>
      <c r="D325" s="156" t="s">
        <v>426</v>
      </c>
      <c r="E325" s="157" t="s">
        <v>580</v>
      </c>
      <c r="F325" s="158">
        <f>342.5-5.1</f>
        <v>337.4</v>
      </c>
      <c r="G325" s="159"/>
      <c r="H325" s="159">
        <v>412.5</v>
      </c>
      <c r="I325" s="159">
        <v>439</v>
      </c>
      <c r="J325" s="360" t="s">
        <v>837</v>
      </c>
      <c r="K325" s="179">
        <f t="shared" si="174"/>
        <v>75.100000000000023</v>
      </c>
      <c r="L325" s="180">
        <f t="shared" si="175"/>
        <v>0.22258446947243635</v>
      </c>
      <c r="M325" s="158" t="s">
        <v>556</v>
      </c>
      <c r="N325" s="181">
        <v>44230</v>
      </c>
      <c r="O325" s="54"/>
      <c r="P325" s="13"/>
      <c r="Q325" s="13"/>
      <c r="R325" s="90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5">
        <v>135</v>
      </c>
      <c r="B326" s="190">
        <v>43285</v>
      </c>
      <c r="C326" s="190"/>
      <c r="D326" s="193" t="s">
        <v>48</v>
      </c>
      <c r="E326" s="191" t="s">
        <v>580</v>
      </c>
      <c r="F326" s="189">
        <f>127.5-5.53</f>
        <v>121.97</v>
      </c>
      <c r="G326" s="191"/>
      <c r="H326" s="191"/>
      <c r="I326" s="213">
        <v>170</v>
      </c>
      <c r="J326" s="225" t="s">
        <v>558</v>
      </c>
      <c r="K326" s="215"/>
      <c r="L326" s="216"/>
      <c r="M326" s="214" t="s">
        <v>558</v>
      </c>
      <c r="N326" s="217"/>
      <c r="O326" s="54"/>
      <c r="P326" s="13"/>
      <c r="Q326" s="13"/>
      <c r="R326" s="14" t="s">
        <v>708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4">
        <v>136</v>
      </c>
      <c r="B327" s="160">
        <v>43294</v>
      </c>
      <c r="C327" s="160"/>
      <c r="D327" s="161" t="s">
        <v>239</v>
      </c>
      <c r="E327" s="162" t="s">
        <v>580</v>
      </c>
      <c r="F327" s="163">
        <v>46.5</v>
      </c>
      <c r="G327" s="162"/>
      <c r="H327" s="162">
        <v>17</v>
      </c>
      <c r="I327" s="182">
        <v>59</v>
      </c>
      <c r="J327" s="359" t="s">
        <v>802</v>
      </c>
      <c r="K327" s="130">
        <f t="shared" ref="K327" si="176">H327-F327</f>
        <v>-29.5</v>
      </c>
      <c r="L327" s="131">
        <f t="shared" ref="L327" si="177">K327/F327</f>
        <v>-0.63440860215053763</v>
      </c>
      <c r="M327" s="132" t="s">
        <v>620</v>
      </c>
      <c r="N327" s="133">
        <v>43887</v>
      </c>
      <c r="O327" s="54"/>
      <c r="P327" s="13"/>
      <c r="Q327" s="13"/>
      <c r="R327" s="14" t="s">
        <v>708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346">
        <v>137</v>
      </c>
      <c r="B328" s="188">
        <v>43396</v>
      </c>
      <c r="C328" s="188"/>
      <c r="D328" s="193" t="s">
        <v>404</v>
      </c>
      <c r="E328" s="191" t="s">
        <v>580</v>
      </c>
      <c r="F328" s="192">
        <v>156.5</v>
      </c>
      <c r="G328" s="191"/>
      <c r="H328" s="191"/>
      <c r="I328" s="213">
        <v>191</v>
      </c>
      <c r="J328" s="225" t="s">
        <v>558</v>
      </c>
      <c r="K328" s="215"/>
      <c r="L328" s="216"/>
      <c r="M328" s="214" t="s">
        <v>558</v>
      </c>
      <c r="N328" s="217"/>
      <c r="O328" s="54"/>
      <c r="P328" s="13"/>
      <c r="Q328" s="13"/>
      <c r="R328" s="14" t="s">
        <v>708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346">
        <v>138</v>
      </c>
      <c r="B329" s="188">
        <v>43439</v>
      </c>
      <c r="C329" s="188"/>
      <c r="D329" s="193" t="s">
        <v>321</v>
      </c>
      <c r="E329" s="191" t="s">
        <v>580</v>
      </c>
      <c r="F329" s="192">
        <v>259.5</v>
      </c>
      <c r="G329" s="191"/>
      <c r="H329" s="191"/>
      <c r="I329" s="213">
        <v>321</v>
      </c>
      <c r="J329" s="225" t="s">
        <v>558</v>
      </c>
      <c r="K329" s="215"/>
      <c r="L329" s="216"/>
      <c r="M329" s="214" t="s">
        <v>558</v>
      </c>
      <c r="N329" s="217"/>
      <c r="O329" s="13"/>
      <c r="P329" s="13"/>
      <c r="Q329" s="13"/>
      <c r="R329" s="1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44">
        <v>139</v>
      </c>
      <c r="B330" s="160">
        <v>43439</v>
      </c>
      <c r="C330" s="160"/>
      <c r="D330" s="161" t="s">
        <v>732</v>
      </c>
      <c r="E330" s="162" t="s">
        <v>580</v>
      </c>
      <c r="F330" s="162">
        <v>715</v>
      </c>
      <c r="G330" s="162"/>
      <c r="H330" s="162">
        <v>445</v>
      </c>
      <c r="I330" s="182">
        <v>840</v>
      </c>
      <c r="J330" s="134" t="s">
        <v>782</v>
      </c>
      <c r="K330" s="130">
        <f t="shared" ref="K330:K333" si="178">H330-F330</f>
        <v>-270</v>
      </c>
      <c r="L330" s="131">
        <f t="shared" ref="L330:L333" si="179">K330/F330</f>
        <v>-0.3776223776223776</v>
      </c>
      <c r="M330" s="132" t="s">
        <v>620</v>
      </c>
      <c r="N330" s="133">
        <v>43800</v>
      </c>
      <c r="O330" s="54"/>
      <c r="P330" s="13"/>
      <c r="Q330" s="13"/>
      <c r="R330" s="14" t="s">
        <v>708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140</v>
      </c>
      <c r="B331" s="198">
        <v>43469</v>
      </c>
      <c r="C331" s="198"/>
      <c r="D331" s="151" t="s">
        <v>143</v>
      </c>
      <c r="E331" s="199" t="s">
        <v>580</v>
      </c>
      <c r="F331" s="199">
        <v>875</v>
      </c>
      <c r="G331" s="199"/>
      <c r="H331" s="199">
        <v>1165</v>
      </c>
      <c r="I331" s="219">
        <v>1185</v>
      </c>
      <c r="J331" s="137" t="s">
        <v>808</v>
      </c>
      <c r="K331" s="124">
        <f t="shared" si="178"/>
        <v>290</v>
      </c>
      <c r="L331" s="125">
        <f t="shared" si="179"/>
        <v>0.33142857142857141</v>
      </c>
      <c r="M331" s="126" t="s">
        <v>556</v>
      </c>
      <c r="N331" s="338">
        <v>43847</v>
      </c>
      <c r="O331" s="54"/>
      <c r="P331" s="13"/>
      <c r="Q331" s="13"/>
      <c r="R331" s="324" t="s">
        <v>708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7">
        <v>141</v>
      </c>
      <c r="B332" s="198">
        <v>43559</v>
      </c>
      <c r="C332" s="198"/>
      <c r="D332" s="376" t="s">
        <v>336</v>
      </c>
      <c r="E332" s="199" t="s">
        <v>580</v>
      </c>
      <c r="F332" s="199">
        <f>387-14.63</f>
        <v>372.37</v>
      </c>
      <c r="G332" s="199"/>
      <c r="H332" s="199">
        <v>490</v>
      </c>
      <c r="I332" s="219">
        <v>490</v>
      </c>
      <c r="J332" s="137" t="s">
        <v>639</v>
      </c>
      <c r="K332" s="124">
        <f t="shared" si="178"/>
        <v>117.63</v>
      </c>
      <c r="L332" s="125">
        <f t="shared" si="179"/>
        <v>0.31589548030185027</v>
      </c>
      <c r="M332" s="126" t="s">
        <v>556</v>
      </c>
      <c r="N332" s="338">
        <v>43850</v>
      </c>
      <c r="O332" s="54"/>
      <c r="P332" s="13"/>
      <c r="Q332" s="13"/>
      <c r="R332" s="324" t="s">
        <v>708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4">
        <v>142</v>
      </c>
      <c r="B333" s="160">
        <v>43578</v>
      </c>
      <c r="C333" s="160"/>
      <c r="D333" s="161" t="s">
        <v>733</v>
      </c>
      <c r="E333" s="162" t="s">
        <v>557</v>
      </c>
      <c r="F333" s="162">
        <v>220</v>
      </c>
      <c r="G333" s="162"/>
      <c r="H333" s="162">
        <v>127.5</v>
      </c>
      <c r="I333" s="182">
        <v>284</v>
      </c>
      <c r="J333" s="359" t="s">
        <v>806</v>
      </c>
      <c r="K333" s="130">
        <f t="shared" si="178"/>
        <v>-92.5</v>
      </c>
      <c r="L333" s="131">
        <f t="shared" si="179"/>
        <v>-0.42045454545454547</v>
      </c>
      <c r="M333" s="132" t="s">
        <v>620</v>
      </c>
      <c r="N333" s="133">
        <v>43896</v>
      </c>
      <c r="O333" s="54"/>
      <c r="P333" s="13"/>
      <c r="Q333" s="13"/>
      <c r="R333" s="1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143</v>
      </c>
      <c r="B334" s="198">
        <v>43622</v>
      </c>
      <c r="C334" s="198"/>
      <c r="D334" s="376" t="s">
        <v>466</v>
      </c>
      <c r="E334" s="199" t="s">
        <v>557</v>
      </c>
      <c r="F334" s="199">
        <v>332.8</v>
      </c>
      <c r="G334" s="199"/>
      <c r="H334" s="199">
        <v>405</v>
      </c>
      <c r="I334" s="219">
        <v>419</v>
      </c>
      <c r="J334" s="137" t="s">
        <v>809</v>
      </c>
      <c r="K334" s="124">
        <f t="shared" ref="K334" si="180">H334-F334</f>
        <v>72.199999999999989</v>
      </c>
      <c r="L334" s="125">
        <f t="shared" ref="L334" si="181">K334/F334</f>
        <v>0.21694711538461534</v>
      </c>
      <c r="M334" s="126" t="s">
        <v>556</v>
      </c>
      <c r="N334" s="338">
        <v>43860</v>
      </c>
      <c r="O334" s="54"/>
      <c r="P334" s="13"/>
      <c r="Q334" s="13"/>
      <c r="R334" s="1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40">
        <v>144</v>
      </c>
      <c r="B335" s="139">
        <v>43641</v>
      </c>
      <c r="C335" s="139"/>
      <c r="D335" s="140" t="s">
        <v>137</v>
      </c>
      <c r="E335" s="141" t="s">
        <v>580</v>
      </c>
      <c r="F335" s="142">
        <v>386</v>
      </c>
      <c r="G335" s="143"/>
      <c r="H335" s="143">
        <v>395</v>
      </c>
      <c r="I335" s="143">
        <v>452</v>
      </c>
      <c r="J335" s="166" t="s">
        <v>799</v>
      </c>
      <c r="K335" s="167">
        <f t="shared" ref="K335" si="182">H335-F335</f>
        <v>9</v>
      </c>
      <c r="L335" s="168">
        <f t="shared" ref="L335" si="183">K335/F335</f>
        <v>2.3316062176165803E-2</v>
      </c>
      <c r="M335" s="169" t="s">
        <v>665</v>
      </c>
      <c r="N335" s="170">
        <v>43868</v>
      </c>
      <c r="O335" s="13"/>
      <c r="P335" s="13"/>
      <c r="Q335" s="13"/>
      <c r="R335" s="14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7">
        <v>145</v>
      </c>
      <c r="B336" s="188">
        <v>43707</v>
      </c>
      <c r="C336" s="188"/>
      <c r="D336" s="193" t="s">
        <v>255</v>
      </c>
      <c r="E336" s="191" t="s">
        <v>580</v>
      </c>
      <c r="F336" s="191" t="s">
        <v>712</v>
      </c>
      <c r="G336" s="191"/>
      <c r="H336" s="191"/>
      <c r="I336" s="213">
        <v>190</v>
      </c>
      <c r="J336" s="225" t="s">
        <v>558</v>
      </c>
      <c r="K336" s="215"/>
      <c r="L336" s="216"/>
      <c r="M336" s="335" t="s">
        <v>558</v>
      </c>
      <c r="N336" s="217"/>
      <c r="O336" s="13"/>
      <c r="P336" s="13"/>
      <c r="Q336" s="13"/>
      <c r="R336" s="32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146</v>
      </c>
      <c r="B337" s="198">
        <v>43731</v>
      </c>
      <c r="C337" s="198"/>
      <c r="D337" s="151" t="s">
        <v>418</v>
      </c>
      <c r="E337" s="199" t="s">
        <v>580</v>
      </c>
      <c r="F337" s="199">
        <v>235</v>
      </c>
      <c r="G337" s="199"/>
      <c r="H337" s="199">
        <v>295</v>
      </c>
      <c r="I337" s="219">
        <v>296</v>
      </c>
      <c r="J337" s="137" t="s">
        <v>787</v>
      </c>
      <c r="K337" s="124">
        <f t="shared" ref="K337" si="184">H337-F337</f>
        <v>60</v>
      </c>
      <c r="L337" s="125">
        <f t="shared" ref="L337" si="185">K337/F337</f>
        <v>0.25531914893617019</v>
      </c>
      <c r="M337" s="126" t="s">
        <v>556</v>
      </c>
      <c r="N337" s="338">
        <v>43844</v>
      </c>
      <c r="O337" s="54"/>
      <c r="P337" s="13"/>
      <c r="Q337" s="13"/>
      <c r="R337" s="1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147</v>
      </c>
      <c r="B338" s="198">
        <v>43752</v>
      </c>
      <c r="C338" s="198"/>
      <c r="D338" s="151" t="s">
        <v>778</v>
      </c>
      <c r="E338" s="199" t="s">
        <v>580</v>
      </c>
      <c r="F338" s="199">
        <v>277.5</v>
      </c>
      <c r="G338" s="199"/>
      <c r="H338" s="199">
        <v>333</v>
      </c>
      <c r="I338" s="219">
        <v>333</v>
      </c>
      <c r="J338" s="137" t="s">
        <v>788</v>
      </c>
      <c r="K338" s="124">
        <f t="shared" ref="K338" si="186">H338-F338</f>
        <v>55.5</v>
      </c>
      <c r="L338" s="125">
        <f t="shared" ref="L338" si="187">K338/F338</f>
        <v>0.2</v>
      </c>
      <c r="M338" s="126" t="s">
        <v>556</v>
      </c>
      <c r="N338" s="338">
        <v>43846</v>
      </c>
      <c r="O338" s="54"/>
      <c r="P338" s="13"/>
      <c r="Q338" s="13"/>
      <c r="R338" s="324" t="s">
        <v>708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7">
        <v>148</v>
      </c>
      <c r="B339" s="198">
        <v>43752</v>
      </c>
      <c r="C339" s="198"/>
      <c r="D339" s="151" t="s">
        <v>777</v>
      </c>
      <c r="E339" s="199" t="s">
        <v>580</v>
      </c>
      <c r="F339" s="199">
        <v>930</v>
      </c>
      <c r="G339" s="199"/>
      <c r="H339" s="199">
        <v>1165</v>
      </c>
      <c r="I339" s="219">
        <v>1200</v>
      </c>
      <c r="J339" s="137" t="s">
        <v>789</v>
      </c>
      <c r="K339" s="124">
        <f t="shared" ref="K339" si="188">H339-F339</f>
        <v>235</v>
      </c>
      <c r="L339" s="125">
        <f t="shared" ref="L339" si="189">K339/F339</f>
        <v>0.25268817204301075</v>
      </c>
      <c r="M339" s="126" t="s">
        <v>556</v>
      </c>
      <c r="N339" s="338">
        <v>43847</v>
      </c>
      <c r="O339" s="54"/>
      <c r="P339" s="13"/>
      <c r="Q339" s="13"/>
      <c r="R339" s="32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346">
        <v>149</v>
      </c>
      <c r="B340" s="327">
        <v>43753</v>
      </c>
      <c r="C340" s="202"/>
      <c r="D340" s="348" t="s">
        <v>776</v>
      </c>
      <c r="E340" s="329" t="s">
        <v>580</v>
      </c>
      <c r="F340" s="331">
        <v>111</v>
      </c>
      <c r="G340" s="329"/>
      <c r="H340" s="329"/>
      <c r="I340" s="333">
        <v>141</v>
      </c>
      <c r="J340" s="225" t="s">
        <v>558</v>
      </c>
      <c r="K340" s="225"/>
      <c r="L340" s="119"/>
      <c r="M340" s="337" t="s">
        <v>558</v>
      </c>
      <c r="N340" s="227"/>
      <c r="O340" s="13"/>
      <c r="P340" s="13"/>
      <c r="Q340" s="13"/>
      <c r="R340" s="324" t="s">
        <v>710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150</v>
      </c>
      <c r="B341" s="198">
        <v>43753</v>
      </c>
      <c r="C341" s="198"/>
      <c r="D341" s="151" t="s">
        <v>775</v>
      </c>
      <c r="E341" s="199" t="s">
        <v>580</v>
      </c>
      <c r="F341" s="200">
        <v>296</v>
      </c>
      <c r="G341" s="199"/>
      <c r="H341" s="199">
        <v>370</v>
      </c>
      <c r="I341" s="219">
        <v>370</v>
      </c>
      <c r="J341" s="137" t="s">
        <v>639</v>
      </c>
      <c r="K341" s="124">
        <f t="shared" ref="K341:K342" si="190">H341-F341</f>
        <v>74</v>
      </c>
      <c r="L341" s="125">
        <f t="shared" ref="L341:L342" si="191">K341/F341</f>
        <v>0.25</v>
      </c>
      <c r="M341" s="126" t="s">
        <v>556</v>
      </c>
      <c r="N341" s="338">
        <v>43853</v>
      </c>
      <c r="O341" s="54"/>
      <c r="P341" s="13"/>
      <c r="Q341" s="13"/>
      <c r="R341" s="324" t="s">
        <v>710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7">
        <v>151</v>
      </c>
      <c r="B342" s="198">
        <v>43754</v>
      </c>
      <c r="C342" s="198"/>
      <c r="D342" s="151" t="s">
        <v>774</v>
      </c>
      <c r="E342" s="199" t="s">
        <v>580</v>
      </c>
      <c r="F342" s="200">
        <v>300</v>
      </c>
      <c r="G342" s="199"/>
      <c r="H342" s="199">
        <v>382.5</v>
      </c>
      <c r="I342" s="219">
        <v>344</v>
      </c>
      <c r="J342" s="460" t="s">
        <v>840</v>
      </c>
      <c r="K342" s="124">
        <f t="shared" si="190"/>
        <v>82.5</v>
      </c>
      <c r="L342" s="125">
        <f t="shared" si="191"/>
        <v>0.27500000000000002</v>
      </c>
      <c r="M342" s="126" t="s">
        <v>556</v>
      </c>
      <c r="N342" s="338">
        <v>44238</v>
      </c>
      <c r="O342" s="13"/>
      <c r="P342" s="13"/>
      <c r="Q342" s="13"/>
      <c r="R342" s="324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26">
        <v>152</v>
      </c>
      <c r="B343" s="202">
        <v>43832</v>
      </c>
      <c r="C343" s="202"/>
      <c r="D343" s="206" t="s">
        <v>758</v>
      </c>
      <c r="E343" s="203" t="s">
        <v>580</v>
      </c>
      <c r="F343" s="204" t="s">
        <v>786</v>
      </c>
      <c r="G343" s="203"/>
      <c r="H343" s="203"/>
      <c r="I343" s="224">
        <v>590</v>
      </c>
      <c r="J343" s="225" t="s">
        <v>558</v>
      </c>
      <c r="K343" s="225"/>
      <c r="L343" s="119"/>
      <c r="M343" s="323" t="s">
        <v>558</v>
      </c>
      <c r="N343" s="227"/>
      <c r="O343" s="13"/>
      <c r="P343" s="13"/>
      <c r="Q343" s="13"/>
      <c r="R343" s="32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7">
        <v>153</v>
      </c>
      <c r="B344" s="198">
        <v>43966</v>
      </c>
      <c r="C344" s="198"/>
      <c r="D344" s="151" t="s">
        <v>64</v>
      </c>
      <c r="E344" s="199" t="s">
        <v>580</v>
      </c>
      <c r="F344" s="200">
        <v>67.5</v>
      </c>
      <c r="G344" s="199"/>
      <c r="H344" s="199">
        <v>86</v>
      </c>
      <c r="I344" s="219">
        <v>86</v>
      </c>
      <c r="J344" s="137" t="s">
        <v>817</v>
      </c>
      <c r="K344" s="124">
        <f t="shared" ref="K344" si="192">H344-F344</f>
        <v>18.5</v>
      </c>
      <c r="L344" s="125">
        <f t="shared" ref="L344" si="193">K344/F344</f>
        <v>0.27407407407407408</v>
      </c>
      <c r="M344" s="126" t="s">
        <v>556</v>
      </c>
      <c r="N344" s="338">
        <v>44008</v>
      </c>
      <c r="O344" s="54"/>
      <c r="P344" s="13"/>
      <c r="Q344" s="13"/>
      <c r="R344" s="32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1">
        <v>154</v>
      </c>
      <c r="B345" s="202">
        <v>44035</v>
      </c>
      <c r="C345" s="202"/>
      <c r="D345" s="206" t="s">
        <v>465</v>
      </c>
      <c r="E345" s="203" t="s">
        <v>580</v>
      </c>
      <c r="F345" s="204" t="s">
        <v>820</v>
      </c>
      <c r="G345" s="203"/>
      <c r="H345" s="203"/>
      <c r="I345" s="224">
        <v>296</v>
      </c>
      <c r="J345" s="225" t="s">
        <v>558</v>
      </c>
      <c r="K345" s="225"/>
      <c r="L345" s="119"/>
      <c r="M345" s="226"/>
      <c r="N345" s="227"/>
      <c r="O345" s="13"/>
      <c r="P345" s="13"/>
      <c r="Q345" s="13"/>
      <c r="R345" s="324" t="s">
        <v>710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155</v>
      </c>
      <c r="B346" s="198">
        <v>44092</v>
      </c>
      <c r="C346" s="198"/>
      <c r="D346" s="151" t="s">
        <v>398</v>
      </c>
      <c r="E346" s="199" t="s">
        <v>580</v>
      </c>
      <c r="F346" s="199">
        <v>206</v>
      </c>
      <c r="G346" s="199"/>
      <c r="H346" s="199">
        <v>248</v>
      </c>
      <c r="I346" s="219">
        <v>248</v>
      </c>
      <c r="J346" s="137" t="s">
        <v>639</v>
      </c>
      <c r="K346" s="124">
        <f t="shared" ref="K346:K347" si="194">H346-F346</f>
        <v>42</v>
      </c>
      <c r="L346" s="125">
        <f t="shared" ref="L346:L347" si="195">K346/F346</f>
        <v>0.20388349514563106</v>
      </c>
      <c r="M346" s="126" t="s">
        <v>556</v>
      </c>
      <c r="N346" s="338">
        <v>44214</v>
      </c>
      <c r="O346" s="54"/>
      <c r="P346" s="13"/>
      <c r="Q346" s="13"/>
      <c r="R346" s="324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156</v>
      </c>
      <c r="B347" s="198">
        <v>44140</v>
      </c>
      <c r="C347" s="198"/>
      <c r="D347" s="151" t="s">
        <v>398</v>
      </c>
      <c r="E347" s="199" t="s">
        <v>580</v>
      </c>
      <c r="F347" s="199">
        <v>182.5</v>
      </c>
      <c r="G347" s="199"/>
      <c r="H347" s="199">
        <v>248</v>
      </c>
      <c r="I347" s="219">
        <v>248</v>
      </c>
      <c r="J347" s="137" t="s">
        <v>639</v>
      </c>
      <c r="K347" s="124">
        <f t="shared" si="194"/>
        <v>65.5</v>
      </c>
      <c r="L347" s="125">
        <f t="shared" si="195"/>
        <v>0.35890410958904112</v>
      </c>
      <c r="M347" s="126" t="s">
        <v>556</v>
      </c>
      <c r="N347" s="338">
        <v>44214</v>
      </c>
      <c r="O347" s="54"/>
      <c r="P347" s="13"/>
      <c r="Q347" s="13"/>
      <c r="R347" s="324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201">
        <v>157</v>
      </c>
      <c r="B348" s="202">
        <v>44140</v>
      </c>
      <c r="C348" s="202"/>
      <c r="D348" s="206" t="s">
        <v>321</v>
      </c>
      <c r="E348" s="203" t="s">
        <v>580</v>
      </c>
      <c r="F348" s="204" t="s">
        <v>824</v>
      </c>
      <c r="G348" s="203"/>
      <c r="H348" s="203"/>
      <c r="I348" s="224">
        <v>320</v>
      </c>
      <c r="J348" s="225" t="s">
        <v>558</v>
      </c>
      <c r="K348" s="225"/>
      <c r="L348" s="119"/>
      <c r="M348" s="226"/>
      <c r="N348" s="227"/>
      <c r="O348" s="13"/>
      <c r="P348" s="13"/>
      <c r="Q348" s="13"/>
      <c r="R348" s="32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97">
        <v>158</v>
      </c>
      <c r="B349" s="198">
        <v>44140</v>
      </c>
      <c r="C349" s="198"/>
      <c r="D349" s="151" t="s">
        <v>461</v>
      </c>
      <c r="E349" s="199" t="s">
        <v>580</v>
      </c>
      <c r="F349" s="200">
        <v>925</v>
      </c>
      <c r="G349" s="199"/>
      <c r="H349" s="199">
        <v>1095</v>
      </c>
      <c r="I349" s="219">
        <v>1093</v>
      </c>
      <c r="J349" s="460" t="s">
        <v>828</v>
      </c>
      <c r="K349" s="124">
        <f t="shared" ref="K349" si="196">H349-F349</f>
        <v>170</v>
      </c>
      <c r="L349" s="125">
        <f t="shared" ref="L349" si="197">K349/F349</f>
        <v>0.18378378378378379</v>
      </c>
      <c r="M349" s="126" t="s">
        <v>556</v>
      </c>
      <c r="N349" s="338">
        <v>44201</v>
      </c>
      <c r="O349" s="13"/>
      <c r="P349" s="13"/>
      <c r="Q349" s="13"/>
      <c r="R349" s="324" t="s">
        <v>710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159</v>
      </c>
      <c r="B350" s="198">
        <v>44140</v>
      </c>
      <c r="C350" s="198"/>
      <c r="D350" s="151" t="s">
        <v>336</v>
      </c>
      <c r="E350" s="199" t="s">
        <v>580</v>
      </c>
      <c r="F350" s="200">
        <v>332.5</v>
      </c>
      <c r="G350" s="199"/>
      <c r="H350" s="199">
        <v>393</v>
      </c>
      <c r="I350" s="219">
        <v>406</v>
      </c>
      <c r="J350" s="460" t="s">
        <v>843</v>
      </c>
      <c r="K350" s="124">
        <f t="shared" ref="K350" si="198">H350-F350</f>
        <v>60.5</v>
      </c>
      <c r="L350" s="125">
        <f t="shared" ref="L350" si="199">K350/F350</f>
        <v>0.18195488721804512</v>
      </c>
      <c r="M350" s="126" t="s">
        <v>556</v>
      </c>
      <c r="N350" s="338">
        <v>44256</v>
      </c>
      <c r="O350" s="13"/>
      <c r="P350" s="13"/>
      <c r="Q350" s="13"/>
      <c r="R350" s="32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201">
        <v>160</v>
      </c>
      <c r="B351" s="202">
        <v>44141</v>
      </c>
      <c r="C351" s="202"/>
      <c r="D351" s="206" t="s">
        <v>465</v>
      </c>
      <c r="E351" s="203" t="s">
        <v>580</v>
      </c>
      <c r="F351" s="204" t="s">
        <v>825</v>
      </c>
      <c r="G351" s="203"/>
      <c r="H351" s="203"/>
      <c r="I351" s="224">
        <v>290</v>
      </c>
      <c r="J351" s="225" t="s">
        <v>558</v>
      </c>
      <c r="K351" s="225"/>
      <c r="L351" s="119"/>
      <c r="M351" s="226"/>
      <c r="N351" s="227"/>
      <c r="O351" s="13"/>
      <c r="P351" s="13"/>
      <c r="Q351" s="13"/>
      <c r="R351" s="324" t="s">
        <v>710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201">
        <v>161</v>
      </c>
      <c r="B352" s="202">
        <v>44187</v>
      </c>
      <c r="C352" s="202"/>
      <c r="D352" s="206" t="s">
        <v>754</v>
      </c>
      <c r="E352" s="203" t="s">
        <v>580</v>
      </c>
      <c r="F352" s="454" t="s">
        <v>827</v>
      </c>
      <c r="G352" s="203"/>
      <c r="H352" s="203"/>
      <c r="I352" s="224">
        <v>239</v>
      </c>
      <c r="J352" s="455" t="s">
        <v>558</v>
      </c>
      <c r="K352" s="225"/>
      <c r="L352" s="119"/>
      <c r="M352" s="226"/>
      <c r="N352" s="227"/>
      <c r="O352" s="13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18">
      <c r="A353" s="201">
        <v>162</v>
      </c>
      <c r="B353" s="202">
        <v>44258</v>
      </c>
      <c r="C353" s="202"/>
      <c r="D353" s="206" t="s">
        <v>758</v>
      </c>
      <c r="E353" s="203" t="s">
        <v>580</v>
      </c>
      <c r="F353" s="204" t="s">
        <v>786</v>
      </c>
      <c r="G353" s="203"/>
      <c r="H353" s="203"/>
      <c r="I353" s="224">
        <v>590</v>
      </c>
      <c r="J353" s="225" t="s">
        <v>558</v>
      </c>
      <c r="K353" s="225"/>
      <c r="L353" s="119"/>
      <c r="M353" s="323"/>
      <c r="N353" s="227"/>
      <c r="O353" s="13"/>
      <c r="P353" s="13"/>
      <c r="R353" s="324" t="s">
        <v>710</v>
      </c>
    </row>
    <row r="354" spans="1:18">
      <c r="A354" s="201">
        <v>163</v>
      </c>
      <c r="B354" s="202">
        <v>44274</v>
      </c>
      <c r="C354" s="202"/>
      <c r="D354" s="206" t="s">
        <v>336</v>
      </c>
      <c r="E354" s="502" t="s">
        <v>580</v>
      </c>
      <c r="F354" s="454" t="s">
        <v>848</v>
      </c>
      <c r="G354" s="203"/>
      <c r="H354" s="203"/>
      <c r="I354" s="224">
        <v>420</v>
      </c>
      <c r="J354" s="455" t="s">
        <v>558</v>
      </c>
      <c r="K354" s="225"/>
      <c r="L354" s="119"/>
      <c r="M354" s="226"/>
      <c r="N354" s="227"/>
      <c r="O354" s="13"/>
      <c r="R354" s="503" t="s">
        <v>710</v>
      </c>
    </row>
    <row r="355" spans="1:18">
      <c r="A355" s="201">
        <v>164</v>
      </c>
      <c r="B355" s="202">
        <v>44295</v>
      </c>
      <c r="C355" s="202"/>
      <c r="D355" s="206" t="s">
        <v>918</v>
      </c>
      <c r="E355" s="203" t="s">
        <v>580</v>
      </c>
      <c r="F355" s="204" t="s">
        <v>919</v>
      </c>
      <c r="G355" s="203"/>
      <c r="H355" s="203"/>
      <c r="I355" s="224">
        <v>663</v>
      </c>
      <c r="J355" s="455" t="s">
        <v>558</v>
      </c>
      <c r="K355" s="225"/>
      <c r="L355" s="119"/>
      <c r="M355" s="226"/>
      <c r="N355" s="227"/>
      <c r="O355" s="13"/>
      <c r="R355" s="228"/>
    </row>
    <row r="356" spans="1:18">
      <c r="A356" s="201">
        <v>165</v>
      </c>
      <c r="B356" s="202">
        <v>44308</v>
      </c>
      <c r="C356" s="202"/>
      <c r="D356" s="206" t="s">
        <v>369</v>
      </c>
      <c r="E356" s="502" t="s">
        <v>580</v>
      </c>
      <c r="F356" s="454" t="s">
        <v>1019</v>
      </c>
      <c r="G356" s="203"/>
      <c r="H356" s="203"/>
      <c r="I356" s="224">
        <v>155</v>
      </c>
      <c r="J356" s="455" t="s">
        <v>558</v>
      </c>
      <c r="K356" s="225"/>
      <c r="L356" s="119"/>
      <c r="M356" s="226"/>
      <c r="N356" s="227"/>
      <c r="O356" s="13"/>
      <c r="R356" s="228"/>
    </row>
    <row r="357" spans="1:18">
      <c r="O357" s="13"/>
      <c r="R357" s="228"/>
    </row>
    <row r="358" spans="1:18">
      <c r="R358" s="228"/>
    </row>
    <row r="359" spans="1:18">
      <c r="R359" s="228"/>
    </row>
    <row r="360" spans="1:18">
      <c r="R360" s="228"/>
    </row>
    <row r="361" spans="1:18">
      <c r="R361" s="228"/>
    </row>
    <row r="362" spans="1:18">
      <c r="R362" s="228"/>
    </row>
    <row r="363" spans="1:18">
      <c r="R363" s="228"/>
    </row>
    <row r="364" spans="1:18">
      <c r="A364" s="201"/>
      <c r="B364" s="192" t="s">
        <v>781</v>
      </c>
      <c r="R364" s="228"/>
    </row>
    <row r="374" spans="1:6">
      <c r="A374" s="207"/>
    </row>
    <row r="375" spans="1:6">
      <c r="A375" s="207"/>
      <c r="F375" s="456"/>
    </row>
    <row r="376" spans="1:6">
      <c r="A376" s="203"/>
    </row>
  </sheetData>
  <autoFilter ref="R1:R372"/>
  <mergeCells count="21">
    <mergeCell ref="O90:O91"/>
    <mergeCell ref="P90:P91"/>
    <mergeCell ref="A90:A91"/>
    <mergeCell ref="B90:B91"/>
    <mergeCell ref="J90:J91"/>
    <mergeCell ref="M90:M91"/>
    <mergeCell ref="N90:N91"/>
    <mergeCell ref="P86:P87"/>
    <mergeCell ref="A88:A89"/>
    <mergeCell ref="B88:B89"/>
    <mergeCell ref="J88:J89"/>
    <mergeCell ref="M88:M89"/>
    <mergeCell ref="N88:N89"/>
    <mergeCell ref="O88:O89"/>
    <mergeCell ref="P88:P89"/>
    <mergeCell ref="A86:A87"/>
    <mergeCell ref="B86:B87"/>
    <mergeCell ref="J86:J87"/>
    <mergeCell ref="M86:M87"/>
    <mergeCell ref="N86:N87"/>
    <mergeCell ref="O86:O8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2021-04-29T02:33:33Z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