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F&amp;O)'!$R$1:$R$407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M196" i="6"/>
  <c r="K196"/>
  <c r="M195"/>
  <c r="K195"/>
  <c r="L138"/>
  <c r="K138"/>
  <c r="L137"/>
  <c r="K137"/>
  <c r="L143"/>
  <c r="M143" s="1"/>
  <c r="K143"/>
  <c r="M194"/>
  <c r="K194"/>
  <c r="L66"/>
  <c r="M66" s="1"/>
  <c r="K66"/>
  <c r="L25"/>
  <c r="M25" s="1"/>
  <c r="K25"/>
  <c r="P28"/>
  <c r="P27"/>
  <c r="P24"/>
  <c r="P23"/>
  <c r="L141"/>
  <c r="K141"/>
  <c r="L140"/>
  <c r="K140"/>
  <c r="K186"/>
  <c r="M186" s="1"/>
  <c r="K193"/>
  <c r="M193" s="1"/>
  <c r="K192"/>
  <c r="M192" s="1"/>
  <c r="K191"/>
  <c r="M191" s="1"/>
  <c r="K190"/>
  <c r="M190" s="1"/>
  <c r="K188"/>
  <c r="M188" s="1"/>
  <c r="L135"/>
  <c r="K135"/>
  <c r="L134"/>
  <c r="K134"/>
  <c r="L136"/>
  <c r="K136"/>
  <c r="L67"/>
  <c r="L62"/>
  <c r="K67"/>
  <c r="K62"/>
  <c r="L26"/>
  <c r="K26"/>
  <c r="K187"/>
  <c r="M187" s="1"/>
  <c r="K179"/>
  <c r="M179" s="1"/>
  <c r="K185"/>
  <c r="M185" s="1"/>
  <c r="K184"/>
  <c r="M184" s="1"/>
  <c r="K183"/>
  <c r="M183" s="1"/>
  <c r="K181"/>
  <c r="M181" s="1"/>
  <c r="K180"/>
  <c r="M180" s="1"/>
  <c r="K182"/>
  <c r="M182" s="1"/>
  <c r="K178"/>
  <c r="M178" s="1"/>
  <c r="L131"/>
  <c r="M131" s="1"/>
  <c r="K131"/>
  <c r="L130"/>
  <c r="K130"/>
  <c r="L129"/>
  <c r="K129"/>
  <c r="L132"/>
  <c r="K132"/>
  <c r="L128"/>
  <c r="K128"/>
  <c r="L60"/>
  <c r="L64"/>
  <c r="K64"/>
  <c r="K174"/>
  <c r="M174" s="1"/>
  <c r="K173"/>
  <c r="M173" s="1"/>
  <c r="K172"/>
  <c r="M172" s="1"/>
  <c r="K177"/>
  <c r="M177" s="1"/>
  <c r="K176"/>
  <c r="M176" s="1"/>
  <c r="K175"/>
  <c r="M175" s="1"/>
  <c r="L127"/>
  <c r="K127"/>
  <c r="L63"/>
  <c r="K63"/>
  <c r="L126"/>
  <c r="K126"/>
  <c r="K165"/>
  <c r="M165" s="1"/>
  <c r="K60"/>
  <c r="L56"/>
  <c r="K56"/>
  <c r="L120"/>
  <c r="K120"/>
  <c r="K170"/>
  <c r="M170" s="1"/>
  <c r="K171"/>
  <c r="M171" s="1"/>
  <c r="K169"/>
  <c r="M169" s="1"/>
  <c r="K167"/>
  <c r="M167" s="1"/>
  <c r="K168"/>
  <c r="M168" s="1"/>
  <c r="L125"/>
  <c r="K125"/>
  <c r="L114"/>
  <c r="K114"/>
  <c r="L122"/>
  <c r="K122"/>
  <c r="L57"/>
  <c r="K57"/>
  <c r="L18"/>
  <c r="K18"/>
  <c r="K166"/>
  <c r="M166" s="1"/>
  <c r="L117"/>
  <c r="K117"/>
  <c r="L124"/>
  <c r="K124"/>
  <c r="L123"/>
  <c r="K123"/>
  <c r="L121"/>
  <c r="K121"/>
  <c r="L110"/>
  <c r="K110"/>
  <c r="L112"/>
  <c r="K112"/>
  <c r="M118"/>
  <c r="L118"/>
  <c r="K119"/>
  <c r="K118"/>
  <c r="L115"/>
  <c r="K115"/>
  <c r="L113"/>
  <c r="K113"/>
  <c r="L116"/>
  <c r="K116"/>
  <c r="L10"/>
  <c r="K10"/>
  <c r="K164"/>
  <c r="M164" s="1"/>
  <c r="L108"/>
  <c r="K108"/>
  <c r="L109"/>
  <c r="K109"/>
  <c r="L59"/>
  <c r="K59"/>
  <c r="K58"/>
  <c r="L58"/>
  <c r="P20"/>
  <c r="L111"/>
  <c r="K111"/>
  <c r="L22"/>
  <c r="K22"/>
  <c r="L21"/>
  <c r="K21"/>
  <c r="L20"/>
  <c r="K20"/>
  <c r="L51"/>
  <c r="K51"/>
  <c r="L50"/>
  <c r="K50"/>
  <c r="L49"/>
  <c r="K49"/>
  <c r="K163"/>
  <c r="M163" s="1"/>
  <c r="K162"/>
  <c r="M162" s="1"/>
  <c r="K161"/>
  <c r="M161" s="1"/>
  <c r="L107"/>
  <c r="K107"/>
  <c r="L106"/>
  <c r="K106"/>
  <c r="L17"/>
  <c r="K17"/>
  <c r="L19"/>
  <c r="K19"/>
  <c r="L55"/>
  <c r="K55"/>
  <c r="L54"/>
  <c r="K54"/>
  <c r="L53"/>
  <c r="K53"/>
  <c r="L52"/>
  <c r="K52"/>
  <c r="L105"/>
  <c r="K105"/>
  <c r="L104"/>
  <c r="K104"/>
  <c r="L103"/>
  <c r="K103"/>
  <c r="L99"/>
  <c r="K99"/>
  <c r="L101"/>
  <c r="K101"/>
  <c r="L102"/>
  <c r="K102"/>
  <c r="L98"/>
  <c r="K98"/>
  <c r="K100"/>
  <c r="L100"/>
  <c r="K160"/>
  <c r="M160" s="1"/>
  <c r="L97"/>
  <c r="K97"/>
  <c r="L39"/>
  <c r="K39"/>
  <c r="L15"/>
  <c r="H15"/>
  <c r="M138" l="1"/>
  <c r="M137"/>
  <c r="M135"/>
  <c r="M141"/>
  <c r="M129"/>
  <c r="M26"/>
  <c r="M136"/>
  <c r="M67"/>
  <c r="M140"/>
  <c r="M134"/>
  <c r="M62"/>
  <c r="M130"/>
  <c r="M132"/>
  <c r="M64"/>
  <c r="M128"/>
  <c r="M59"/>
  <c r="M121"/>
  <c r="M60"/>
  <c r="M51"/>
  <c r="M123"/>
  <c r="M127"/>
  <c r="M63"/>
  <c r="M126"/>
  <c r="M56"/>
  <c r="M57"/>
  <c r="M108"/>
  <c r="M115"/>
  <c r="M122"/>
  <c r="M120"/>
  <c r="M125"/>
  <c r="M114"/>
  <c r="M109"/>
  <c r="M55"/>
  <c r="M112"/>
  <c r="M18"/>
  <c r="M117"/>
  <c r="M124"/>
  <c r="M110"/>
  <c r="M10"/>
  <c r="M50"/>
  <c r="M20"/>
  <c r="M22"/>
  <c r="M102"/>
  <c r="M113"/>
  <c r="M116"/>
  <c r="M58"/>
  <c r="M99"/>
  <c r="M21"/>
  <c r="M17"/>
  <c r="M107"/>
  <c r="M52"/>
  <c r="M54"/>
  <c r="M49"/>
  <c r="M111"/>
  <c r="M53"/>
  <c r="M101"/>
  <c r="M19"/>
  <c r="M104"/>
  <c r="M106"/>
  <c r="M105"/>
  <c r="M103"/>
  <c r="M100"/>
  <c r="M98"/>
  <c r="M97"/>
  <c r="L47"/>
  <c r="K47"/>
  <c r="L46"/>
  <c r="K46"/>
  <c r="L42"/>
  <c r="K42"/>
  <c r="L48"/>
  <c r="K48"/>
  <c r="K159"/>
  <c r="M159" s="1"/>
  <c r="K157"/>
  <c r="M157" s="1"/>
  <c r="L95"/>
  <c r="K95"/>
  <c r="L96"/>
  <c r="K96"/>
  <c r="M48" l="1"/>
  <c r="M42"/>
  <c r="M47"/>
  <c r="M46"/>
  <c r="M95"/>
  <c r="M96"/>
  <c r="K156"/>
  <c r="M156" s="1"/>
  <c r="L94"/>
  <c r="K94"/>
  <c r="L93"/>
  <c r="K93"/>
  <c r="L92"/>
  <c r="K92"/>
  <c r="L89"/>
  <c r="K89"/>
  <c r="L90"/>
  <c r="K90"/>
  <c r="L43"/>
  <c r="K43"/>
  <c r="L41"/>
  <c r="K41"/>
  <c r="L44"/>
  <c r="K44"/>
  <c r="L45"/>
  <c r="K45"/>
  <c r="L16"/>
  <c r="K16"/>
  <c r="L14"/>
  <c r="K14"/>
  <c r="L91"/>
  <c r="K91"/>
  <c r="M16" l="1"/>
  <c r="M43"/>
  <c r="M44"/>
  <c r="M45"/>
  <c r="M94"/>
  <c r="M41"/>
  <c r="M14"/>
  <c r="M93"/>
  <c r="M89"/>
  <c r="M90"/>
  <c r="M92"/>
  <c r="M91"/>
  <c r="K155" l="1"/>
  <c r="M155" s="1"/>
  <c r="L40" l="1"/>
  <c r="L12"/>
  <c r="K12"/>
  <c r="L13"/>
  <c r="K40"/>
  <c r="L85"/>
  <c r="K85"/>
  <c r="L88"/>
  <c r="K88"/>
  <c r="L87"/>
  <c r="K87"/>
  <c r="L86"/>
  <c r="K86"/>
  <c r="K154"/>
  <c r="M154" s="1"/>
  <c r="K158"/>
  <c r="M158" s="1"/>
  <c r="L202"/>
  <c r="L84"/>
  <c r="K84"/>
  <c r="L83"/>
  <c r="K83"/>
  <c r="K202"/>
  <c r="L11"/>
  <c r="K11"/>
  <c r="K15"/>
  <c r="K13"/>
  <c r="K153"/>
  <c r="M153" s="1"/>
  <c r="M12" l="1"/>
  <c r="M40"/>
  <c r="M84"/>
  <c r="M85"/>
  <c r="M83"/>
  <c r="M86"/>
  <c r="M87"/>
  <c r="M88"/>
  <c r="M202"/>
  <c r="M11"/>
  <c r="M15"/>
  <c r="M13"/>
  <c r="K395" l="1"/>
  <c r="L395" s="1"/>
  <c r="K384"/>
  <c r="L384" s="1"/>
  <c r="K374"/>
  <c r="L374" s="1"/>
  <c r="K390" l="1"/>
  <c r="L390" s="1"/>
  <c r="K391" l="1"/>
  <c r="L391" s="1"/>
  <c r="K388" l="1"/>
  <c r="L388" s="1"/>
  <c r="K367"/>
  <c r="L367" s="1"/>
  <c r="K387"/>
  <c r="L387" s="1"/>
  <c r="K386"/>
  <c r="L386" s="1"/>
  <c r="K385"/>
  <c r="L385" s="1"/>
  <c r="K382"/>
  <c r="L382" s="1"/>
  <c r="K381"/>
  <c r="L381" s="1"/>
  <c r="K380"/>
  <c r="L380" s="1"/>
  <c r="K379"/>
  <c r="L379" s="1"/>
  <c r="K378"/>
  <c r="L378" s="1"/>
  <c r="K377"/>
  <c r="L377" s="1"/>
  <c r="K376"/>
  <c r="L376" s="1"/>
  <c r="K375"/>
  <c r="L375" s="1"/>
  <c r="K373"/>
  <c r="L373" s="1"/>
  <c r="K372"/>
  <c r="L372" s="1"/>
  <c r="K371"/>
  <c r="L371" s="1"/>
  <c r="K370"/>
  <c r="L370" s="1"/>
  <c r="K369"/>
  <c r="L369" s="1"/>
  <c r="K368"/>
  <c r="L368" s="1"/>
  <c r="K366"/>
  <c r="L366" s="1"/>
  <c r="K365"/>
  <c r="L365" s="1"/>
  <c r="K364"/>
  <c r="L364" s="1"/>
  <c r="F363"/>
  <c r="K363" s="1"/>
  <c r="L363" s="1"/>
  <c r="K362"/>
  <c r="L362" s="1"/>
  <c r="K361"/>
  <c r="L361" s="1"/>
  <c r="K360"/>
  <c r="L360" s="1"/>
  <c r="K359"/>
  <c r="L359" s="1"/>
  <c r="K358"/>
  <c r="L358" s="1"/>
  <c r="F357"/>
  <c r="K357" s="1"/>
  <c r="L357" s="1"/>
  <c r="F356"/>
  <c r="K356" s="1"/>
  <c r="L356" s="1"/>
  <c r="K355"/>
  <c r="L355" s="1"/>
  <c r="F354"/>
  <c r="K354" s="1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6"/>
  <c r="L336" s="1"/>
  <c r="K335"/>
  <c r="L335" s="1"/>
  <c r="F334"/>
  <c r="K334" s="1"/>
  <c r="L334" s="1"/>
  <c r="K333"/>
  <c r="L333" s="1"/>
  <c r="K330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4"/>
  <c r="L304" s="1"/>
  <c r="K302"/>
  <c r="L302" s="1"/>
  <c r="K301"/>
  <c r="L301" s="1"/>
  <c r="K300"/>
  <c r="L300" s="1"/>
  <c r="K298"/>
  <c r="L298" s="1"/>
  <c r="K297"/>
  <c r="L297" s="1"/>
  <c r="K296"/>
  <c r="L296" s="1"/>
  <c r="K295"/>
  <c r="K294"/>
  <c r="L294" s="1"/>
  <c r="K293"/>
  <c r="L293" s="1"/>
  <c r="K291"/>
  <c r="L291" s="1"/>
  <c r="K290"/>
  <c r="L290" s="1"/>
  <c r="K289"/>
  <c r="L289" s="1"/>
  <c r="K288"/>
  <c r="L288" s="1"/>
  <c r="K287"/>
  <c r="L287" s="1"/>
  <c r="F286"/>
  <c r="K286" s="1"/>
  <c r="L286" s="1"/>
  <c r="H285"/>
  <c r="K285" s="1"/>
  <c r="L285" s="1"/>
  <c r="K282"/>
  <c r="L282" s="1"/>
  <c r="K281"/>
  <c r="L281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M7"/>
  <c r="D7" i="5"/>
  <c r="K6" i="4"/>
  <c r="K6" i="3"/>
  <c r="L6" i="2"/>
</calcChain>
</file>

<file path=xl/sharedStrings.xml><?xml version="1.0" encoding="utf-8"?>
<sst xmlns="http://schemas.openxmlformats.org/spreadsheetml/2006/main" count="4034" uniqueCount="1444">
  <si>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</si>
  <si>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</si>
  <si>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</si>
  <si>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</si>
  <si>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</si>
  <si>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</si>
  <si>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</si>
  <si>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</si>
  <si>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</si>
  <si>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</si>
  <si>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</si>
  <si>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</si>
  <si>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</si>
  <si>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</si>
  <si>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</si>
  <si>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</si>
  <si>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</si>
  <si>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</si>
  <si>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</si>
  <si>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</si>
  <si>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</si>
  <si>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</si>
  <si>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</si>
  <si>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</si>
  <si>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</si>
  <si>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</si>
  <si>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</si>
  <si>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</si>
  <si>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</si>
  <si>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</si>
  <si>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</si>
  <si>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</si>
  <si>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</si>
  <si>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</si>
  <si>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</si>
  <si>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</si>
  <si>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</si>
  <si>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</si>
  <si>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</si>
  <si>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</si>
  <si>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</si>
  <si>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</si>
  <si>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</si>
  <si>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</si>
  <si>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</si>
  <si>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</si>
  <si>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</si>
  <si>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</si>
  <si>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</si>
  <si>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</si>
  <si>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</si>
  <si>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</si>
  <si>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</si>
  <si>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</si>
  <si>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</si>
  <si>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</si>
  <si>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</si>
  <si>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</si>
  <si>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</si>
  <si>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</si>
  <si>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</si>
  <si>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</si>
  <si>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</si>
  <si>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</si>
  <si>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</si>
  <si>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</si>
  <si>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</si>
  <si>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</si>
  <si>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</si>
  <si>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</si>
  <si>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</si>
  <si>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</si>
  <si>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</si>
  <si>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</si>
  <si>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</si>
  <si>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</si>
  <si>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</si>
  <si>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</si>
  <si>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</si>
  <si>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</si>
  <si>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</si>
  <si>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</si>
  <si>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</si>
  <si>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</si>
  <si>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</si>
  <si>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</si>
  <si>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</si>
  <si>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</si>
  <si>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</si>
  <si>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</si>
  <si>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</si>
  <si>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</si>
  <si>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</si>
  <si>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</si>
  <si>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</si>
  <si>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</si>
  <si>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</si>
  <si>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</si>
  <si>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</si>
  <si>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</si>
  <si>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</si>
  <si>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</si>
  <si>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</si>
  <si>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</si>
  <si>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</si>
  <si>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</si>
  <si>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</si>
  <si>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</si>
  <si>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</si>
  <si>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</si>
  <si>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</si>
  <si>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</si>
  <si>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</si>
  <si>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</si>
  <si>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</si>
  <si>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</si>
  <si>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</si>
  <si>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</si>
  <si>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</si>
  <si>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</si>
  <si>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</si>
  <si>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</si>
  <si>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</si>
  <si>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</si>
  <si>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</si>
  <si>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</si>
  <si>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</si>
  <si>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</si>
  <si>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</si>
  <si>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</si>
  <si>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</si>
  <si>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</si>
  <si>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</si>
  <si>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</si>
  <si>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</si>
  <si>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</si>
  <si>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</si>
  <si>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</si>
  <si>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</si>
  <si>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</si>
  <si>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</si>
  <si>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</si>
  <si>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</si>
  <si>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</si>
  <si>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</si>
  <si>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</si>
  <si>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</si>
  <si>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</si>
  <si>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</si>
  <si>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</si>
  <si>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</si>
  <si>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</si>
  <si>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</si>
  <si>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</si>
  <si>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</si>
  <si>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</si>
  <si>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</si>
  <si>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</si>
  <si>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</si>
  <si>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</si>
  <si>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</si>
  <si>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</si>
  <si>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</si>
  <si>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</si>
  <si>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</si>
  <si>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</si>
  <si>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</si>
  <si>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</si>
  <si>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</si>
  <si>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</si>
  <si>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</si>
  <si>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</si>
  <si>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</si>
  <si>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</si>
  <si>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</si>
  <si>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</si>
  <si>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</si>
  <si>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</si>
  <si>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</si>
  <si>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</si>
  <si>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</si>
  <si>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</si>
  <si>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</si>
  <si>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</si>
  <si>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</si>
  <si>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</si>
  <si>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</si>
  <si>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</si>
  <si>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</si>
  <si>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</si>
  <si>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</si>
  <si>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</si>
  <si>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</si>
  <si>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</si>
  <si>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</si>
  <si>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</si>
  <si>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</si>
  <si>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</si>
  <si>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</si>
  <si>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</si>
  <si>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</si>
  <si>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</si>
  <si>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</si>
  <si>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</si>
  <si>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</si>
  <si>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</si>
  <si>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</si>
  <si>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</si>
  <si>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</si>
  <si>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</si>
  <si>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</si>
  <si>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</si>
  <si>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</si>
  <si>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</si>
  <si>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</si>
  <si>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</si>
  <si>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</si>
  <si>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</si>
  <si>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</si>
  <si>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</si>
  <si>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</si>
  <si>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</si>
  <si>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</si>
  <si>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</si>
  <si>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</si>
  <si>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</si>
  <si>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</si>
  <si>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</si>
  <si>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</si>
  <si>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</si>
  <si>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</si>
  <si>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</si>
  <si>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</si>
  <si>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</si>
  <si>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</si>
  <si>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</si>
  <si>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</si>
  <si>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</si>
  <si>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</si>
  <si>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</si>
  <si>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</si>
  <si>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</si>
  <si>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</si>
  <si>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</si>
  <si>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</si>
  <si>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</si>
  <si>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</si>
  <si>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</si>
  <si>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</si>
  <si>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</si>
  <si>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</si>
  <si>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</si>
  <si>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</si>
  <si>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</si>
  <si>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</si>
  <si>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</si>
  <si>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</si>
  <si>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</si>
  <si>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</si>
  <si>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</si>
  <si>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</si>
  <si>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</si>
  <si>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</si>
  <si>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</si>
  <si>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</si>
  <si>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</si>
  <si>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</si>
  <si>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</si>
  <si>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</si>
  <si>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</si>
  <si>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</si>
  <si>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</si>
  <si>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</si>
  <si>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</si>
  <si>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</si>
  <si>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</si>
  <si>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</si>
  <si>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</si>
  <si>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</si>
  <si>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</si>
  <si>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</si>
  <si>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</si>
  <si>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</si>
  <si>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</si>
  <si>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</si>
  <si>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</si>
  <si>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</si>
  <si>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</si>
  <si>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</si>
  <si>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</si>
  <si>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</si>
  <si>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</si>
  <si>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</si>
  <si>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</si>
  <si>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</si>
  <si>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</si>
  <si>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</si>
  <si>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</si>
  <si>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</si>
  <si>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</si>
  <si>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</si>
  <si>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</si>
  <si>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</si>
  <si>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</si>
  <si>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</si>
  <si>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</si>
  <si>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</si>
  <si>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</si>
  <si>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</si>
  <si>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</si>
  <si>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</si>
  <si>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</si>
  <si>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</si>
  <si>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</si>
  <si>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</si>
  <si>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</si>
  <si>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</si>
  <si>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</si>
  <si>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</si>
  <si>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</si>
  <si>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</si>
  <si>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</si>
  <si>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</si>
  <si>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</si>
  <si>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</si>
  <si>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</si>
  <si>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</si>
  <si>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</si>
  <si>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</si>
  <si>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</si>
  <si>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</si>
  <si>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</si>
  <si>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</si>
  <si>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</si>
  <si>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</si>
  <si>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</si>
  <si>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</si>
  <si>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</si>
  <si>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</si>
  <si>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</si>
  <si>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</si>
  <si>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</si>
  <si>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</si>
  <si>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</si>
  <si>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</si>
  <si>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</si>
  <si>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</si>
  <si>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</si>
  <si>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</si>
  <si>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</si>
  <si>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</si>
  <si>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</si>
  <si>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</si>
  <si>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</si>
  <si>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</si>
  <si>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</si>
  <si>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</si>
  <si>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</si>
  <si>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</si>
  <si>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</si>
  <si>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</si>
  <si>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</si>
  <si>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</si>
  <si>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</si>
  <si>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</si>
  <si>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</si>
  <si>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</si>
  <si>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</si>
  <si>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</si>
  <si>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</si>
  <si>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</si>
  <si>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</si>
  <si>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</si>
  <si>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</si>
  <si>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</si>
  <si>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</si>
  <si>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</si>
  <si>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</si>
  <si>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</si>
  <si>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</si>
  <si>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</si>
  <si>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</si>
  <si>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</si>
  <si>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</si>
  <si>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</si>
  <si>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</si>
  <si>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</si>
  <si>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</si>
  <si>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</si>
  <si>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</si>
  <si>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</si>
  <si>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</si>
  <si>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</si>
  <si>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</si>
  <si>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</si>
  <si>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</si>
  <si>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</si>
  <si>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</si>
  <si>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</si>
  <si>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</si>
  <si>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</si>
  <si>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</si>
  <si>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</si>
  <si>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</si>
  <si>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</si>
  <si>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</si>
  <si>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</si>
  <si>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</si>
  <si>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</si>
  <si>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</si>
  <si>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</si>
  <si>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</si>
  <si>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</si>
  <si>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</si>
  <si>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</si>
  <si>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</si>
  <si>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</si>
  <si>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</si>
  <si>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</si>
  <si>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</si>
  <si>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</si>
  <si>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</si>
  <si>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</si>
  <si>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</si>
  <si>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</si>
  <si>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</si>
  <si>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</si>
  <si>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</si>
  <si>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</si>
  <si>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</si>
  <si>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</si>
  <si>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</si>
  <si>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</si>
  <si>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</si>
  <si>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</si>
  <si>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</si>
  <si>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</si>
  <si>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</si>
  <si>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</si>
  <si>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</si>
  <si>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</si>
  <si>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</si>
  <si>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</si>
  <si>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</si>
  <si>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</si>
  <si>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</si>
  <si>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</si>
  <si>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</si>
  <si>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</si>
  <si>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</si>
  <si>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</si>
  <si>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</si>
  <si>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</si>
  <si>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</si>
  <si>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</si>
  <si>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</si>
  <si>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</si>
  <si>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</si>
  <si>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</si>
  <si>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</si>
  <si>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</si>
  <si>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</si>
  <si>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</si>
  <si>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</si>
  <si>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</si>
  <si>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</si>
  <si>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</si>
  <si>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</si>
  <si>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</si>
  <si>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</si>
  <si>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</si>
  <si>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</si>
  <si>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</si>
  <si>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</si>
  <si>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</si>
  <si>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</si>
  <si>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</si>
  <si>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</si>
  <si>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</si>
  <si>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</si>
  <si>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</si>
  <si>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</si>
  <si>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</si>
  <si>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</si>
  <si>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</si>
  <si>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</si>
  <si>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</si>
  <si>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</si>
  <si>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</si>
  <si>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</si>
  <si>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</si>
  <si>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</si>
  <si>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</si>
  <si>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</si>
  <si>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</si>
  <si>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</si>
  <si>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</si>
  <si>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</si>
  <si>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</si>
  <si>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</si>
  <si>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</si>
  <si>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</si>
  <si>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</si>
  <si>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</si>
  <si>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</si>
  <si>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</si>
  <si>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</si>
  <si>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</si>
  <si>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</si>
  <si>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</si>
  <si>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</si>
  <si>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</si>
  <si>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</si>
  <si>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</si>
  <si>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</si>
  <si>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</si>
  <si>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</si>
  <si>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</si>
  <si>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</si>
  <si>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</si>
  <si>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</si>
  <si>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</si>
  <si>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</si>
  <si>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</si>
  <si>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</si>
  <si>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</si>
  <si>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</si>
  <si>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</si>
  <si>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</si>
  <si>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</si>
  <si>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</si>
  <si>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</si>
  <si>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</si>
  <si>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</si>
  <si>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</si>
  <si>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</si>
  <si>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</si>
  <si>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</si>
  <si>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</si>
  <si>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</si>
  <si>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</si>
  <si>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</si>
  <si>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</si>
  <si>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</si>
  <si>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</si>
  <si>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</si>
  <si>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</si>
  <si>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</si>
  <si>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</si>
  <si>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</si>
  <si>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</si>
  <si>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</si>
  <si>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</si>
  <si>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</si>
  <si>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</si>
  <si>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</si>
  <si>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</si>
  <si>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</si>
  <si>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</si>
  <si>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</si>
  <si>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</si>
  <si>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</si>
  <si>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</si>
  <si>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</si>
  <si>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</si>
  <si>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</si>
  <si>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</si>
  <si>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</si>
  <si>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</si>
  <si>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</si>
  <si>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</si>
  <si>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</si>
  <si>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</si>
  <si>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</si>
  <si>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</si>
  <si>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</si>
  <si>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</si>
  <si>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</si>
  <si>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</si>
  <si>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</si>
  <si>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</si>
  <si>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</si>
  <si>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</si>
  <si>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</si>
  <si>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</si>
  <si>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</si>
  <si>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</si>
  <si>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</si>
  <si>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</si>
  <si>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</si>
  <si>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</si>
  <si>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</si>
  <si>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</si>
  <si>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</si>
  <si>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</si>
  <si>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</si>
  <si>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</si>
  <si>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</si>
  <si>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</si>
  <si>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</si>
  <si>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</si>
  <si>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</si>
  <si>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</si>
  <si>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</si>
  <si>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</si>
  <si>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</si>
  <si>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</si>
  <si>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</si>
  <si>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</si>
  <si>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</si>
  <si>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</si>
  <si>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</si>
  <si>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</si>
  <si>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</si>
  <si>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</si>
  <si>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</si>
  <si>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</si>
  <si>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</si>
  <si>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</si>
  <si>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</si>
  <si>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</si>
  <si>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</si>
  <si>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</si>
  <si>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</si>
  <si>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</si>
  <si>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</si>
  <si>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</si>
  <si>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</si>
  <si>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</si>
  <si>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</si>
  <si>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</si>
  <si>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</si>
  <si>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</si>
  <si>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</si>
  <si>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</si>
  <si>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</si>
  <si>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</si>
  <si>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</si>
  <si>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</si>
  <si>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</si>
  <si>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</si>
  <si>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</si>
  <si>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</si>
  <si>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</si>
  <si>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</si>
  <si>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</si>
  <si>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</si>
  <si>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</si>
  <si>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</si>
  <si>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</si>
  <si>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</si>
  <si>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</si>
  <si>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</si>
  <si>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</si>
  <si>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</si>
  <si>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</si>
  <si>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</si>
  <si>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</si>
  <si>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</si>
  <si>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</si>
  <si>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</si>
  <si>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</si>
  <si>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</si>
  <si>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</si>
  <si>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</si>
  <si>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</si>
  <si>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</si>
  <si>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</si>
  <si>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</si>
  <si>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</si>
  <si>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</si>
  <si>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</si>
  <si>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</si>
  <si>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</si>
  <si>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</si>
  <si>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</si>
  <si>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</si>
  <si>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</si>
  <si>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</si>
  <si>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</si>
  <si>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</si>
  <si>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</si>
  <si>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</si>
  <si>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</si>
  <si>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</si>
  <si>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</si>
  <si>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</si>
  <si>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</si>
  <si>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</si>
  <si>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</si>
  <si>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</si>
  <si>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</si>
  <si>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</si>
  <si>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</si>
  <si>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</si>
  <si>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</si>
  <si>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</si>
  <si>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</si>
  <si>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</si>
  <si>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</si>
  <si>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</si>
  <si>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</si>
  <si>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</si>
  <si>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</si>
  <si>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</si>
  <si>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</si>
  <si>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</si>
  <si>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</si>
  <si>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</si>
  <si>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</si>
  <si>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</si>
  <si>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</si>
  <si>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</si>
  <si>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</si>
  <si>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</si>
  <si>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</si>
  <si>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</si>
  <si>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</si>
  <si>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</si>
  <si>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</si>
  <si>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</si>
  <si>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</si>
  <si>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</si>
  <si>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</si>
  <si>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</si>
  <si>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</si>
  <si>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</si>
  <si>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</si>
  <si>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</si>
  <si>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</si>
  <si>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</si>
  <si>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</si>
  <si>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</si>
  <si>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</si>
  <si>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</si>
  <si>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</si>
  <si>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</si>
  <si>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</si>
  <si>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</si>
  <si>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</si>
  <si>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</si>
  <si>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</si>
  <si>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</si>
  <si>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</si>
  <si>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</si>
  <si>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</si>
  <si>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</si>
  <si>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</si>
  <si>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</si>
  <si>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</si>
  <si>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</si>
  <si>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</si>
  <si>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</si>
  <si>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</si>
  <si>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</si>
  <si>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</si>
  <si>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</si>
  <si>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</si>
  <si>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</si>
  <si>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</si>
  <si>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</si>
  <si>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</si>
  <si>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</si>
  <si>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</si>
  <si>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</si>
  <si>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</si>
  <si>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</si>
  <si>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</si>
  <si>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</si>
  <si>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</si>
  <si>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</si>
  <si>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</si>
  <si>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</si>
  <si>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</si>
  <si>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</si>
  <si>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</si>
  <si>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</si>
  <si>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</si>
  <si>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</si>
  <si>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</si>
  <si>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</si>
  <si>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</si>
  <si>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</si>
  <si>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</si>
  <si>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</si>
  <si>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</si>
  <si>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</si>
  <si>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</si>
  <si>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</si>
  <si>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</si>
  <si>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</si>
  <si>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</si>
  <si>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</si>
  <si>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</si>
  <si>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</si>
  <si>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</si>
  <si>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</si>
  <si>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</si>
  <si>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</si>
  <si>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</si>
  <si>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</si>
  <si>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</si>
  <si>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</si>
  <si>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</si>
  <si>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</si>
  <si>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</si>
  <si>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</si>
  <si>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</si>
  <si>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</si>
  <si>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</si>
  <si>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</si>
  <si>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</si>
  <si>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</si>
  <si>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</si>
  <si>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</si>
  <si>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</si>
  <si>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</si>
  <si>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</si>
  <si>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</si>
  <si>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</si>
  <si>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</si>
  <si>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</si>
  <si>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</si>
  <si>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</si>
  <si>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</si>
  <si>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</si>
  <si>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</si>
  <si>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</si>
  <si>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</si>
  <si>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</si>
  <si>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</si>
  <si>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</si>
  <si>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</si>
  <si>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</si>
  <si>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</si>
  <si>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</si>
  <si>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</si>
  <si>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</si>
  <si>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</si>
  <si>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</si>
  <si>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</si>
  <si>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</si>
  <si>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</si>
  <si>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</si>
  <si>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</si>
  <si>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</si>
  <si>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</si>
  <si>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</si>
  <si>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</si>
  <si>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</si>
  <si>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</si>
  <si>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</si>
  <si>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</si>
  <si>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</si>
  <si>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</si>
  <si>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</si>
  <si>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</si>
  <si>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</si>
  <si>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</si>
  <si>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</si>
  <si>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</si>
  <si>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</si>
  <si>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</si>
  <si>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</si>
  <si>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</si>
  <si>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</si>
  <si>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</si>
  <si>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</si>
  <si>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</si>
  <si>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</si>
  <si>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</si>
  <si>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</si>
  <si>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</si>
  <si>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</si>
  <si>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</si>
  <si>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</si>
  <si>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</si>
  <si>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</si>
  <si>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</si>
  <si>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</si>
  <si>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</si>
  <si>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</si>
  <si>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</si>
  <si>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</si>
  <si>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</si>
  <si>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</si>
  <si>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</si>
  <si>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</si>
  <si>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</si>
  <si>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</si>
  <si>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</si>
  <si>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</si>
  <si>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</si>
  <si>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</si>
  <si>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</si>
  <si>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</si>
  <si>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</si>
  <si>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</si>
  <si>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</si>
  <si>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</si>
  <si>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</si>
  <si>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</si>
  <si>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</si>
  <si>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</si>
  <si>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</si>
  <si>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</si>
  <si>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</si>
  <si>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</si>
  <si>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</si>
  <si>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</si>
  <si>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</si>
  <si>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</si>
  <si>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</si>
  <si>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</si>
  <si>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</si>
  <si>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</si>
  <si>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</si>
  <si>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</si>
  <si>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</si>
  <si>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</si>
  <si>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</si>
  <si>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</si>
  <si>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</si>
  <si>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</si>
  <si>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</si>
  <si>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</si>
  <si>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</si>
  <si>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</si>
  <si>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</si>
  <si>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</si>
  <si>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</si>
  <si>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</si>
  <si>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</si>
  <si>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</si>
  <si>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</si>
  <si>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</si>
  <si>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</si>
  <si>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</si>
  <si>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</si>
  <si>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</si>
  <si>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</si>
  <si>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</si>
  <si>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</si>
  <si>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</si>
  <si>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</si>
  <si>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</si>
  <si>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</si>
  <si>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</si>
  <si>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</si>
  <si>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</si>
  <si>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</si>
  <si>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</si>
  <si>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</si>
  <si>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</si>
  <si>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</si>
  <si>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</si>
  <si>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</si>
  <si>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</si>
  <si>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</si>
  <si>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</si>
  <si>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</si>
  <si>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</si>
  <si>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</si>
  <si>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</si>
  <si>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</si>
  <si>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</si>
  <si>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</si>
  <si>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</si>
  <si>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</si>
  <si>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</si>
  <si>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</si>
  <si>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</si>
  <si>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</si>
  <si>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</si>
  <si>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</si>
  <si>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</si>
  <si>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</si>
  <si>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</si>
  <si>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</si>
  <si>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</si>
  <si>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</si>
  <si>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</si>
  <si>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</si>
  <si>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</si>
  <si>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</si>
  <si>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</si>
  <si>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</si>
  <si>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</si>
  <si>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</si>
  <si>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</si>
  <si>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</si>
  <si>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</si>
  <si>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</si>
  <si>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</si>
  <si>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</si>
  <si>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</si>
  <si>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</si>
  <si>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</si>
  <si>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</si>
  <si>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</si>
  <si>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</si>
  <si>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</si>
  <si>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</si>
  <si>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</si>
  <si>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</si>
  <si>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</si>
  <si>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</si>
  <si>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</si>
  <si>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</si>
  <si>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</si>
  <si>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</si>
  <si>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</si>
  <si>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</si>
  <si>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</si>
  <si>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</si>
  <si>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</si>
  <si>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</si>
  <si>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</si>
  <si>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</si>
  <si>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</si>
  <si>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</si>
  <si>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</si>
  <si>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</si>
  <si>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</si>
  <si>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</si>
  <si>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</si>
  <si>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</si>
  <si>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</si>
  <si>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</si>
  <si>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</si>
  <si>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</si>
  <si>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</si>
  <si>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</si>
  <si>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</si>
  <si>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</si>
  <si>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</si>
  <si>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</si>
  <si>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</si>
  <si>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</si>
  <si>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</si>
  <si>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</si>
  <si>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</si>
  <si>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</si>
  <si>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</si>
  <si>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</si>
  <si>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</si>
  <si>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</si>
  <si>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</si>
  <si>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</si>
  <si>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</si>
  <si>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</si>
  <si>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</si>
  <si>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</si>
  <si>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</si>
  <si>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</si>
  <si>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</si>
  <si>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</si>
  <si>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</si>
  <si>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</si>
  <si>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</si>
  <si>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</si>
  <si>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</si>
  <si>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</si>
  <si>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</si>
  <si>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</si>
  <si>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</si>
  <si>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</si>
  <si>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</si>
  <si>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</si>
  <si>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</si>
  <si>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</si>
  <si>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</si>
  <si>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</si>
  <si>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</si>
  <si>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</si>
  <si>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</si>
  <si>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</si>
  <si>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</si>
  <si>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</si>
  <si>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</si>
  <si>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</si>
  <si>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</si>
  <si>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</si>
  <si>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</si>
  <si>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</si>
  <si>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</si>
  <si>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</si>
  <si>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</si>
  <si>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</si>
  <si>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</si>
  <si>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</si>
  <si>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</si>
  <si>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</si>
  <si>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</si>
  <si>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</si>
  <si>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</si>
  <si>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</si>
  <si>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</si>
  <si>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</si>
  <si>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</si>
  <si>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</si>
  <si>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</si>
  <si>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</si>
  <si>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</si>
  <si>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</si>
  <si>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</si>
  <si>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</si>
  <si>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</si>
  <si>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</si>
  <si>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</si>
  <si>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</si>
  <si>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</si>
  <si>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</si>
  <si>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</si>
  <si>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</si>
  <si>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</si>
  <si>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</si>
  <si>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</si>
  <si>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</si>
  <si>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</si>
  <si>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</si>
  <si>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</si>
  <si>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</si>
  <si>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</si>
  <si>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</si>
  <si>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12.0-14.0</t>
  </si>
  <si>
    <t>MANISH NITIN THAKUR</t>
  </si>
  <si>
    <t>SECURCRED</t>
  </si>
  <si>
    <t>SecUR Credentials Limited</t>
  </si>
  <si>
    <t>SPRL</t>
  </si>
  <si>
    <t>SP Refractories Limited</t>
  </si>
  <si>
    <t>Profit of Rs.15.5/-</t>
  </si>
  <si>
    <t>Loss of Rs.15.5/-</t>
  </si>
  <si>
    <t>Profit of Rs.24.5/-</t>
  </si>
  <si>
    <t>LUPIN  MAR FUT</t>
  </si>
  <si>
    <t>780-790</t>
  </si>
  <si>
    <t>CUB 120 PE MAR</t>
  </si>
  <si>
    <t>1-1.20</t>
  </si>
  <si>
    <t>2.0-3.0</t>
  </si>
  <si>
    <t xml:space="preserve">JSWSTEEL  MAR FUT </t>
  </si>
  <si>
    <t>725-730</t>
  </si>
  <si>
    <t>ASHISHPO</t>
  </si>
  <si>
    <t>GGENG</t>
  </si>
  <si>
    <t>ANUSTUP TRADING PRIVATE LIMITED</t>
  </si>
  <si>
    <t>KAUSHIK MAHESH WAGHELA</t>
  </si>
  <si>
    <t>MAHESHWARI</t>
  </si>
  <si>
    <t>Maheshwari Logistics Limi</t>
  </si>
  <si>
    <t>ANANT WEALTH CONSULTANTS PRIVATE LIMITED</t>
  </si>
  <si>
    <t>Loss of Rs.20.5/-</t>
  </si>
  <si>
    <t>Profit of Rs.10/-</t>
  </si>
  <si>
    <t xml:space="preserve">HDFCAMC MAR FUT 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</si>
  <si>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</si>
  <si>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</si>
  <si>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</si>
  <si>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</si>
  <si>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</si>
  <si>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</si>
  <si>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</si>
  <si>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</si>
  <si>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Rs.105/-</t>
  </si>
  <si>
    <t>ASIANPAINT 3020 CE MAR</t>
  </si>
  <si>
    <t>Loss of Rs.3.70/-</t>
  </si>
  <si>
    <t>2360-2400</t>
  </si>
  <si>
    <t>291-292</t>
  </si>
  <si>
    <t>300-308</t>
  </si>
  <si>
    <t xml:space="preserve">SBIN </t>
  </si>
  <si>
    <t>490-493</t>
  </si>
  <si>
    <t>510-520</t>
  </si>
  <si>
    <t>1250-1260</t>
  </si>
  <si>
    <t>1300-1330</t>
  </si>
  <si>
    <t>134-135</t>
  </si>
  <si>
    <t>150-160</t>
  </si>
  <si>
    <t>1540-1570</t>
  </si>
  <si>
    <t>17350-17450</t>
  </si>
  <si>
    <t>1178-1180</t>
  </si>
  <si>
    <t>2040-2060</t>
  </si>
  <si>
    <t>2300-2400</t>
  </si>
  <si>
    <t>RELIANCE 2580 CE MAR</t>
  </si>
  <si>
    <t>NIFTY 16800 CE 17-MAR</t>
  </si>
  <si>
    <t>AGOL</t>
  </si>
  <si>
    <t>ACHINTYA SECURITIES PVT. LTD.</t>
  </si>
  <si>
    <t>TANISHA GOEL</t>
  </si>
  <si>
    <t>ATAM</t>
  </si>
  <si>
    <t>AAMLA JAIN</t>
  </si>
  <si>
    <t>INANI</t>
  </si>
  <si>
    <t>INANI SECURITIES AND INVESTMENTS LIMITED</t>
  </si>
  <si>
    <t>JANUSCORP</t>
  </si>
  <si>
    <t>MTARTECH</t>
  </si>
  <si>
    <t>FABMOHUR ADVISORS LLP</t>
  </si>
  <si>
    <t>RLFL</t>
  </si>
  <si>
    <t>XCESS SECURITIES PRIVATE LIMITED</t>
  </si>
  <si>
    <t>VIKRAM JAYANTILAL LODHA</t>
  </si>
  <si>
    <t>THINKINK</t>
  </si>
  <si>
    <t>WORL</t>
  </si>
  <si>
    <t>ATALREAL</t>
  </si>
  <si>
    <t>Atal Realtech Limited</t>
  </si>
  <si>
    <t>MV TRADING CO</t>
  </si>
  <si>
    <t>BUTTERFLY</t>
  </si>
  <si>
    <t>Btrfly Gandhi Appl Ltd</t>
  </si>
  <si>
    <t>COOLCAPS</t>
  </si>
  <si>
    <t>Cool Caps Industries Ltd</t>
  </si>
  <si>
    <t>STATSOL RESEARCH LLP</t>
  </si>
  <si>
    <t>GOACARBON</t>
  </si>
  <si>
    <t>Goa Carbon Ltd</t>
  </si>
  <si>
    <t>NK SECURITIES RESEARCH PRIVATE LIMITED</t>
  </si>
  <si>
    <t>GRAVITON RESEARCH CAPITAL LLP</t>
  </si>
  <si>
    <t>QE SECURITIES</t>
  </si>
  <si>
    <t>GOLDTECH</t>
  </si>
  <si>
    <t>Goldstone Tech Ltd.</t>
  </si>
  <si>
    <t>LAKSHMI GUTTIKONDA VARA</t>
  </si>
  <si>
    <t>NDL</t>
  </si>
  <si>
    <t>ANUSTUP TRADING  PRIVATE LIMITED</t>
  </si>
  <si>
    <t>SILGO</t>
  </si>
  <si>
    <t>Silgo Retail Limited</t>
  </si>
  <si>
    <t>NIRBHAY FANCY VASSA</t>
  </si>
  <si>
    <t>LLM APPLIANCES PRIVATE LIMITED</t>
  </si>
  <si>
    <t>GUTTIKONDA RAJASEKHAR</t>
  </si>
  <si>
    <t>NITIN JAIN</t>
  </si>
  <si>
    <t>Loss of Rs.100/-</t>
  </si>
  <si>
    <t>Profit of Rs.80/-</t>
  </si>
  <si>
    <t>259.5-260.5</t>
  </si>
  <si>
    <t>270-275</t>
  </si>
  <si>
    <t>LT APR FUT</t>
  </si>
  <si>
    <t>1745-1747</t>
  </si>
  <si>
    <t>1770-1790</t>
  </si>
  <si>
    <t>AARTIIND APR FUT</t>
  </si>
  <si>
    <t>915-917</t>
  </si>
  <si>
    <t>932-935</t>
  </si>
  <si>
    <t>1980-1990</t>
  </si>
  <si>
    <t>2050-2100</t>
  </si>
  <si>
    <t>1950-1960</t>
  </si>
  <si>
    <t>2030-2070</t>
  </si>
  <si>
    <t>NIFTY 17200 CE MAR</t>
  </si>
  <si>
    <t>130-160</t>
  </si>
  <si>
    <t>BANKNIFTY 35500 CE MAR</t>
  </si>
  <si>
    <t>500-550</t>
  </si>
  <si>
    <t>Profit of Rs.22/-</t>
  </si>
  <si>
    <t>ACEMEN</t>
  </si>
  <si>
    <t>DEVANG MUKUNDBHAI PATEL</t>
  </si>
  <si>
    <t>L7 HITECH PRIVATE LIMITED</t>
  </si>
  <si>
    <t>MANJU GUPTA</t>
  </si>
  <si>
    <t>ARCFIN</t>
  </si>
  <si>
    <t>K.K. AGRO TRADE VENTURES PRIVATE LIMITED .</t>
  </si>
  <si>
    <t>JAJODIA FINANCE LIMITED</t>
  </si>
  <si>
    <t>GOLDEN GOENKA COMMERCE PVT. LTD.</t>
  </si>
  <si>
    <t>EMRALD COMMERCIAL LIMITED</t>
  </si>
  <si>
    <t>FRANKLIN LEASING AND FINANCE LIMITED</t>
  </si>
  <si>
    <t>ARL</t>
  </si>
  <si>
    <t>KAPASHI COMMERCIAL LTD</t>
  </si>
  <si>
    <t>SWETSAM STOCK HOLDING PRIVATE LIMITED</t>
  </si>
  <si>
    <t>RAMKAMAL BHAGAVATULA</t>
  </si>
  <si>
    <t>SWATI SATISH SWAMY</t>
  </si>
  <si>
    <t>BAZELINTER</t>
  </si>
  <si>
    <t>MINAL VIMAL SHAH</t>
  </si>
  <si>
    <t>SANDHIL CONSULTANCY SERVICES PRIVATE LIMITED .</t>
  </si>
  <si>
    <t>BCLENTERPR</t>
  </si>
  <si>
    <t>VIKI JAYESHKUMAR SHAH</t>
  </si>
  <si>
    <t>DHRUV PRADIPKUMAR SHAH</t>
  </si>
  <si>
    <t>GHANSHYAMBHAI MANSUKHBHAI KHAMBHAYATA</t>
  </si>
  <si>
    <t>PURVESH DEVDATT MAJMUDAR</t>
  </si>
  <si>
    <t>SIDHARTH GUPTA</t>
  </si>
  <si>
    <t>BITL</t>
  </si>
  <si>
    <t>PRAKASH GILLA</t>
  </si>
  <si>
    <t>BLFL</t>
  </si>
  <si>
    <t>LINABEN JITENDRA BODAR</t>
  </si>
  <si>
    <t>AMIT HARIVADAN PARIKH</t>
  </si>
  <si>
    <t>KALPANA AMIT PARIKH</t>
  </si>
  <si>
    <t>CHOTHANI</t>
  </si>
  <si>
    <t>PANKAJ DHANJI CHHEDA HUF</t>
  </si>
  <si>
    <t>AVIRAT ENTERPRISE</t>
  </si>
  <si>
    <t>COMSYN</t>
  </si>
  <si>
    <t>NIRAJ RAJNIKANT SHAH</t>
  </si>
  <si>
    <t>HARSH SHAILESH JHAVERI</t>
  </si>
  <si>
    <t>MINAKSHI RAJENDRA SARAF</t>
  </si>
  <si>
    <t>CONTAINER</t>
  </si>
  <si>
    <t>N L RUNGTA HUF</t>
  </si>
  <si>
    <t>DANUBE</t>
  </si>
  <si>
    <t>FARHAN MOIZ MITHIBORWALA</t>
  </si>
  <si>
    <t>DML</t>
  </si>
  <si>
    <t>RIKHAV SECURITIES LIMITED</t>
  </si>
  <si>
    <t>SANGEETA HARIPRASAD NAIDU</t>
  </si>
  <si>
    <t>SIMPLURIS TECHNOLOGIES PVT LTD .</t>
  </si>
  <si>
    <t>STUTIMANISHSHARMA</t>
  </si>
  <si>
    <t>SRIKANT SOWMYANARAYANAN</t>
  </si>
  <si>
    <t>ESARIND</t>
  </si>
  <si>
    <t>BHARATI ARVIND SHAH</t>
  </si>
  <si>
    <t>VISHWAMANI MATAMANI TIWARI</t>
  </si>
  <si>
    <t>GEMSI</t>
  </si>
  <si>
    <t>GENESYS</t>
  </si>
  <si>
    <t>GANAPATHY VISWHANATHAN VEEMBIL</t>
  </si>
  <si>
    <t>GFIL</t>
  </si>
  <si>
    <t>SANJAY POPATLAL JAIN</t>
  </si>
  <si>
    <t>INVESTINO VENTURE LLP .</t>
  </si>
  <si>
    <t>GIANLIFE</t>
  </si>
  <si>
    <t>SHAKUNTALASURESHKAKARIA</t>
  </si>
  <si>
    <t>GOYALASS</t>
  </si>
  <si>
    <t>VINAY AGRAWAL</t>
  </si>
  <si>
    <t>IFINSER</t>
  </si>
  <si>
    <t>UDAYAN KANUBHAI MANDAVIA</t>
  </si>
  <si>
    <t>DIVYA KANDA</t>
  </si>
  <si>
    <t>MIKER FINANCIAL CONSULTANTS PRIVATE LIMITED</t>
  </si>
  <si>
    <t>IFL</t>
  </si>
  <si>
    <t>HIRWANI JAYANTIBHAI VAGHELA</t>
  </si>
  <si>
    <t>AMARBHAI PANCHAL</t>
  </si>
  <si>
    <t>VIMLA DEVI INANI</t>
  </si>
  <si>
    <t>JAIMATAG</t>
  </si>
  <si>
    <t>IDBI BANK LTD - LONG TERM PORTFOLIO (CUSTODIAL TRADE )</t>
  </si>
  <si>
    <t>MADHU RATHI</t>
  </si>
  <si>
    <t>RAMJIBHAI HALABHAI DESAI</t>
  </si>
  <si>
    <t>NIKHIL BADRINARAYAN ZAWAR .</t>
  </si>
  <si>
    <t>MANISH RAMESHBHAI PATEL</t>
  </si>
  <si>
    <t>DISHANT BHARATBHAI SHAH</t>
  </si>
  <si>
    <t>KDLL</t>
  </si>
  <si>
    <t>HARLEEN KAUR</t>
  </si>
  <si>
    <t>MANDEEP SINGH THUKRAL</t>
  </si>
  <si>
    <t>KOCL</t>
  </si>
  <si>
    <t>SHAILESHRAJARAMPUNEKAR</t>
  </si>
  <si>
    <t>NITIN VADODARIA</t>
  </si>
  <si>
    <t>PUNJIBEN BABUBHAI RATHOD</t>
  </si>
  <si>
    <t>NAYAN MAHENDRABHAI THAKKAR</t>
  </si>
  <si>
    <t>MANOJ RAMESHBHAI SOLANKI</t>
  </si>
  <si>
    <t>MANJULABEN PARMAR</t>
  </si>
  <si>
    <t>BHAUMIK PARMAR</t>
  </si>
  <si>
    <t>HARDIK HIMMATBHAI MUNJPARA</t>
  </si>
  <si>
    <t>RATHOD MAHENDRKUMAR</t>
  </si>
  <si>
    <t>LAXMIPATI</t>
  </si>
  <si>
    <t>NIKUNJ</t>
  </si>
  <si>
    <t>BRAINNATION BUSINESS ADVISORY SERVICES PRIVATE LIMITED</t>
  </si>
  <si>
    <t>PRITEE AGARWALA</t>
  </si>
  <si>
    <t>MFLINDIA</t>
  </si>
  <si>
    <t>MOHOTAIND</t>
  </si>
  <si>
    <t>MANOJ KUMAR CHHALANI</t>
  </si>
  <si>
    <t>SUMAN CHHALANI</t>
  </si>
  <si>
    <t>NAVKAR</t>
  </si>
  <si>
    <t>PARIMAL JASWANTRAI MEHTA</t>
  </si>
  <si>
    <t>SATHISH SRINIVAS NAYAK</t>
  </si>
  <si>
    <t>ORTEL</t>
  </si>
  <si>
    <t>VANIJ TRADING LLP</t>
  </si>
  <si>
    <t>SONA BISCUITS LIMITED</t>
  </si>
  <si>
    <t>POLYCHEM</t>
  </si>
  <si>
    <t>GINNERS &amp; PRESSERS LTD</t>
  </si>
  <si>
    <t>QFSL</t>
  </si>
  <si>
    <t>PEARS MARCANTILES PRIVATE LIMITED</t>
  </si>
  <si>
    <t>RAJATH</t>
  </si>
  <si>
    <t>SAMRUDDHI FINSTOCK LIMITED</t>
  </si>
  <si>
    <t>SHARADBHAI POPATBHAI KAKADIA</t>
  </si>
  <si>
    <t>ROJL</t>
  </si>
  <si>
    <t>MITALI MUKESHKUMAR SURANI</t>
  </si>
  <si>
    <t>SAGARSOFT</t>
  </si>
  <si>
    <t>GUTTIKONDA VARA LAKSHMI</t>
  </si>
  <si>
    <t>RAJASEKHAR GUTTIKONDA</t>
  </si>
  <si>
    <t>SICLTD</t>
  </si>
  <si>
    <t>IMTIAZ ALI MOHAMMED</t>
  </si>
  <si>
    <t>SUJALA</t>
  </si>
  <si>
    <t>GLASSEYE TRADERS PRIVATE LIMITED</t>
  </si>
  <si>
    <t>SUPRBPA</t>
  </si>
  <si>
    <t>GHANSHYAM JASHBHAI PATEL</t>
  </si>
  <si>
    <t>SHAILI VIJAYBHAI PATEL</t>
  </si>
  <si>
    <t>NAVLIKA VIJAYBHAI PATEL</t>
  </si>
  <si>
    <t>JAYANTILAL HANSRAJ HUF</t>
  </si>
  <si>
    <t>TIRSARJ</t>
  </si>
  <si>
    <t>MAYANK PAHUJA</t>
  </si>
  <si>
    <t>SANJEEV GORWARA</t>
  </si>
  <si>
    <t>TOYAMIND</t>
  </si>
  <si>
    <t>KESAR TRACOM INDIA LLP</t>
  </si>
  <si>
    <t>NOVARATHANMAL PRAVEENKUMAR</t>
  </si>
  <si>
    <t>VKJINFRA</t>
  </si>
  <si>
    <t>ADITYA SONI</t>
  </si>
  <si>
    <t>BMETRICS</t>
  </si>
  <si>
    <t>Bombay Metrics S C Ltd</t>
  </si>
  <si>
    <t>KRISHNA AWTAR KABRA</t>
  </si>
  <si>
    <t>RAJASTHAN GLOBAL SECURITIES PVT LTD</t>
  </si>
  <si>
    <t>HOLANI CONSULTANTS PRIVATE LIMITED</t>
  </si>
  <si>
    <t>CYBERMEDIA</t>
  </si>
  <si>
    <t>Cyber Media (India) Ltd.</t>
  </si>
  <si>
    <t>AGARWAL RAVINDER KUMAR</t>
  </si>
  <si>
    <t>GLOBE</t>
  </si>
  <si>
    <t>Globe Textiles (I) Ltd.</t>
  </si>
  <si>
    <t>BHAYLALBHAI SHAMJIBHAI VAGHELA</t>
  </si>
  <si>
    <t>Gujarat Alkalies &amp; Chem</t>
  </si>
  <si>
    <t>INOX Leisure Limited</t>
  </si>
  <si>
    <t>VAIBHAV STOCK AND DERIVATIVES BROKING PRIVATE LIMITED</t>
  </si>
  <si>
    <t>Lemon Tree Hotels Ltd</t>
  </si>
  <si>
    <t>LIBAS</t>
  </si>
  <si>
    <t>Libas Consu Products Ltd</t>
  </si>
  <si>
    <t>RAMESH CHEPURI</t>
  </si>
  <si>
    <t>PERFECT</t>
  </si>
  <si>
    <t>Perfect Infraengineer Ltd</t>
  </si>
  <si>
    <t>PVR Limited</t>
  </si>
  <si>
    <t>XTX MARKETS LLP</t>
  </si>
  <si>
    <t>RUCHIRA</t>
  </si>
  <si>
    <t>Ruchira Papers Limited</t>
  </si>
  <si>
    <t>SHANTI</t>
  </si>
  <si>
    <t>Shanti Overseas (Ind) Ltd</t>
  </si>
  <si>
    <t>NOVA PLASMOLD PRIVATE LTD</t>
  </si>
  <si>
    <t>VIKAS KUMAR MITTAL</t>
  </si>
  <si>
    <t>SANDEEP GOLE</t>
  </si>
  <si>
    <t>DHRUV NEEMA</t>
  </si>
  <si>
    <t>SAURABH JUGALKISHOR AGRAWAL</t>
  </si>
  <si>
    <t>VINITSUREKA</t>
  </si>
  <si>
    <t>SHYAMCENT</t>
  </si>
  <si>
    <t>Shyam Century Ferrous Ltd</t>
  </si>
  <si>
    <t>RAMLAL KANWARLAL JAIN</t>
  </si>
  <si>
    <t>AMISHA  CHORDIA</t>
  </si>
  <si>
    <t>SUPREMEENG</t>
  </si>
  <si>
    <t>Supreme Engineering Ltd</t>
  </si>
  <si>
    <t>TOTAL HOLDING ANDFINVESTPVTLTD</t>
  </si>
  <si>
    <t>PJS SECURITIES LLP</t>
  </si>
  <si>
    <t>SWARAJ</t>
  </si>
  <si>
    <t>Swaraj Suiting Limited</t>
  </si>
  <si>
    <t>SANTA GHOSH</t>
  </si>
  <si>
    <t>VSCL</t>
  </si>
  <si>
    <t>Vadivarhe Spclty Chem Ltd</t>
  </si>
  <si>
    <t>RAMESH SHRICHAND DAMANI</t>
  </si>
  <si>
    <t>AKG</t>
  </si>
  <si>
    <t>AKG Exim Limited</t>
  </si>
  <si>
    <t>MAHIMA GOEL</t>
  </si>
  <si>
    <t>NOPEA CAPITAL SERVICES PRIVATE LIMITED</t>
  </si>
  <si>
    <t>SANJAY N BANSAL HUF</t>
  </si>
  <si>
    <t>KABRA KAILASH</t>
  </si>
  <si>
    <t>ARIHANT SHARE CONSULTANCY</t>
  </si>
  <si>
    <t>KNAGRI</t>
  </si>
  <si>
    <t>KN Agri Resources Limited</t>
  </si>
  <si>
    <t>MONEYWISE FINANCIAL SERVICES PRIVATE LTD</t>
  </si>
  <si>
    <t>SUMANCHEPURI</t>
  </si>
  <si>
    <t>MTAR Technologies Limited</t>
  </si>
  <si>
    <t>PALLADIUM FINSERVE PRIVATE LIMITED</t>
  </si>
  <si>
    <t>SBC</t>
  </si>
  <si>
    <t>SBC Exports Limited</t>
  </si>
  <si>
    <t>SBC FINMART LIMITED</t>
  </si>
  <si>
    <t>VAISHALI PANKAJ VYAS</t>
  </si>
  <si>
    <t>NAMRATA KACHOLIA</t>
  </si>
  <si>
    <t>KACHOLIA ROHAN</t>
  </si>
  <si>
    <t>PRITAM KUMAR</t>
  </si>
  <si>
    <t>PAPITA  NANDI</t>
  </si>
  <si>
    <t>SANJAY R CHOWDHARI</t>
  </si>
  <si>
    <t>NIKUNJ STOCK BROKERS LTD</t>
  </si>
  <si>
    <t>UNIVASTU</t>
  </si>
  <si>
    <t>Univastu India Limited</t>
  </si>
  <si>
    <t>VIKASECO</t>
  </si>
  <si>
    <t>Vikas EcoTech Limited</t>
  </si>
  <si>
    <t>RAMESH S DAMANI HUF</t>
  </si>
  <si>
    <t>Loss of Rs.70/-</t>
  </si>
  <si>
    <t>Loss of Rs.38/-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</si>
</sst>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1" fontId="31" fillId="16" borderId="23" xfId="0" applyNumberFormat="1" applyFont="1" applyFill="1" applyBorder="1" applyAlignment="1">
      <alignment horizontal="center" vertical="center"/>
    </xf>
    <xf numFmtId="16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left"/>
    </xf>
    <xf numFmtId="0" fontId="32" fillId="15" borderId="2" xfId="0" applyFont="1" applyFill="1" applyBorder="1" applyAlignment="1">
      <alignment horizontal="center" vertical="center"/>
    </xf>
    <xf numFmtId="10" fontId="32" fillId="15" borderId="2" xfId="0" applyNumberFormat="1" applyFont="1" applyFill="1" applyBorder="1" applyAlignment="1">
      <alignment horizontal="center" vertical="center" wrapText="1"/>
    </xf>
    <xf numFmtId="16" fontId="32" fillId="15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38" sqref="D3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7" sqref="C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4" t="s">
        <v>16</v>
      </c>
      <c r="B9" s="486" t="s">
        <v>17</v>
      </c>
      <c r="C9" s="486" t="s">
        <v>18</v>
      </c>
      <c r="D9" s="486" t="s">
        <v>19</v>
      </c>
      <c r="E9" s="23" t="s">
        <v>20</v>
      </c>
      <c r="F9" s="23" t="s">
        <v>21</v>
      </c>
      <c r="G9" s="481" t="s">
        <v>22</v>
      </c>
      <c r="H9" s="482"/>
      <c r="I9" s="483"/>
      <c r="J9" s="481" t="s">
        <v>23</v>
      </c>
      <c r="K9" s="482"/>
      <c r="L9" s="483"/>
      <c r="M9" s="23"/>
      <c r="N9" s="24"/>
      <c r="O9" s="24"/>
      <c r="P9" s="24"/>
    </row>
    <row r="10" spans="1:16" ht="59.25" customHeight="1">
      <c r="A10" s="485"/>
      <c r="B10" s="487"/>
      <c r="C10" s="487"/>
      <c r="D10" s="4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17268.95</v>
      </c>
      <c r="F11" s="32">
        <v>17192.433333333331</v>
      </c>
      <c r="G11" s="33">
        <v>17101.866666666661</v>
      </c>
      <c r="H11" s="33">
        <v>16934.783333333329</v>
      </c>
      <c r="I11" s="33">
        <v>16844.21666666666</v>
      </c>
      <c r="J11" s="33">
        <v>17359.516666666663</v>
      </c>
      <c r="K11" s="33">
        <v>17450.083333333336</v>
      </c>
      <c r="L11" s="33">
        <v>17617.166666666664</v>
      </c>
      <c r="M11" s="34">
        <v>17283</v>
      </c>
      <c r="N11" s="34">
        <v>17025.349999999999</v>
      </c>
      <c r="O11" s="35">
        <v>16510600</v>
      </c>
      <c r="P11" s="36">
        <v>1.4214457712909726E-2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35848.199999999997</v>
      </c>
      <c r="F12" s="37">
        <v>35612.75</v>
      </c>
      <c r="G12" s="38">
        <v>35315.5</v>
      </c>
      <c r="H12" s="38">
        <v>34782.800000000003</v>
      </c>
      <c r="I12" s="38">
        <v>34485.550000000003</v>
      </c>
      <c r="J12" s="38">
        <v>36145.449999999997</v>
      </c>
      <c r="K12" s="38">
        <v>36442.699999999997</v>
      </c>
      <c r="L12" s="38">
        <v>36975.399999999994</v>
      </c>
      <c r="M12" s="28">
        <v>35910</v>
      </c>
      <c r="N12" s="28">
        <v>35080.050000000003</v>
      </c>
      <c r="O12" s="39">
        <v>6699375</v>
      </c>
      <c r="P12" s="40">
        <v>1.9168235495464658E-2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16706.8</v>
      </c>
      <c r="F13" s="37">
        <v>16602.316666666669</v>
      </c>
      <c r="G13" s="38">
        <v>16464.633333333339</v>
      </c>
      <c r="H13" s="38">
        <v>16222.466666666669</v>
      </c>
      <c r="I13" s="38">
        <v>16084.783333333338</v>
      </c>
      <c r="J13" s="38">
        <v>16844.483333333337</v>
      </c>
      <c r="K13" s="38">
        <v>16982.166666666664</v>
      </c>
      <c r="L13" s="38">
        <v>17224.333333333339</v>
      </c>
      <c r="M13" s="28">
        <v>16740</v>
      </c>
      <c r="N13" s="28">
        <v>16360.15</v>
      </c>
      <c r="O13" s="39">
        <v>4400</v>
      </c>
      <c r="P13" s="40">
        <v>-0.14728682170542637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7186.25</v>
      </c>
      <c r="F14" s="37">
        <v>7181.5</v>
      </c>
      <c r="G14" s="38">
        <v>7138</v>
      </c>
      <c r="H14" s="38">
        <v>7089.75</v>
      </c>
      <c r="I14" s="38">
        <v>7046.25</v>
      </c>
      <c r="J14" s="38">
        <v>7229.75</v>
      </c>
      <c r="K14" s="38">
        <v>7273.25</v>
      </c>
      <c r="L14" s="38">
        <v>7321.5</v>
      </c>
      <c r="M14" s="28">
        <v>7225</v>
      </c>
      <c r="N14" s="28">
        <v>7133.25</v>
      </c>
      <c r="O14" s="39">
        <v>2250</v>
      </c>
      <c r="P14" s="40">
        <v>-9.0909090909090912E-2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911.65</v>
      </c>
      <c r="F15" s="37">
        <v>917.9666666666667</v>
      </c>
      <c r="G15" s="38">
        <v>901.28333333333342</v>
      </c>
      <c r="H15" s="38">
        <v>890.91666666666674</v>
      </c>
      <c r="I15" s="38">
        <v>874.23333333333346</v>
      </c>
      <c r="J15" s="38">
        <v>928.33333333333337</v>
      </c>
      <c r="K15" s="38">
        <v>945.01666666666677</v>
      </c>
      <c r="L15" s="38">
        <v>955.38333333333333</v>
      </c>
      <c r="M15" s="28">
        <v>934.65</v>
      </c>
      <c r="N15" s="28">
        <v>907.6</v>
      </c>
      <c r="O15" s="39">
        <v>2711500</v>
      </c>
      <c r="P15" s="40">
        <v>6.404269513008673E-2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2006.1</v>
      </c>
      <c r="F16" s="37">
        <v>1991.7166666666665</v>
      </c>
      <c r="G16" s="38">
        <v>1964.4833333333329</v>
      </c>
      <c r="H16" s="38">
        <v>1922.8666666666663</v>
      </c>
      <c r="I16" s="38">
        <v>1895.6333333333328</v>
      </c>
      <c r="J16" s="38">
        <v>2033.333333333333</v>
      </c>
      <c r="K16" s="38">
        <v>2060.5666666666666</v>
      </c>
      <c r="L16" s="38">
        <v>2102.1833333333334</v>
      </c>
      <c r="M16" s="28">
        <v>2018.95</v>
      </c>
      <c r="N16" s="28">
        <v>1950.1</v>
      </c>
      <c r="O16" s="39">
        <v>260250</v>
      </c>
      <c r="P16" s="40">
        <v>2.967359050445104E-2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16220.7</v>
      </c>
      <c r="F17" s="37">
        <v>16137.933333333334</v>
      </c>
      <c r="G17" s="38">
        <v>15958.916666666668</v>
      </c>
      <c r="H17" s="38">
        <v>15697.133333333333</v>
      </c>
      <c r="I17" s="38">
        <v>15518.116666666667</v>
      </c>
      <c r="J17" s="38">
        <v>16399.716666666667</v>
      </c>
      <c r="K17" s="38">
        <v>16578.733333333337</v>
      </c>
      <c r="L17" s="38">
        <v>16840.51666666667</v>
      </c>
      <c r="M17" s="28">
        <v>16316.95</v>
      </c>
      <c r="N17" s="28">
        <v>15876.15</v>
      </c>
      <c r="O17" s="39">
        <v>40150</v>
      </c>
      <c r="P17" s="40">
        <v>-8.6461888509670085E-2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107.6</v>
      </c>
      <c r="F18" s="37">
        <v>107.63333333333333</v>
      </c>
      <c r="G18" s="38">
        <v>105.71666666666665</v>
      </c>
      <c r="H18" s="38">
        <v>103.83333333333333</v>
      </c>
      <c r="I18" s="38">
        <v>101.91666666666666</v>
      </c>
      <c r="J18" s="38">
        <v>109.51666666666665</v>
      </c>
      <c r="K18" s="38">
        <v>111.43333333333334</v>
      </c>
      <c r="L18" s="38">
        <v>113.31666666666665</v>
      </c>
      <c r="M18" s="28">
        <v>109.55</v>
      </c>
      <c r="N18" s="28">
        <v>105.75</v>
      </c>
      <c r="O18" s="39">
        <v>18286400</v>
      </c>
      <c r="P18" s="40">
        <v>-9.2967818831942786E-3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299.55</v>
      </c>
      <c r="F19" s="37">
        <v>296.7</v>
      </c>
      <c r="G19" s="38">
        <v>291.89999999999998</v>
      </c>
      <c r="H19" s="38">
        <v>284.25</v>
      </c>
      <c r="I19" s="38">
        <v>279.45</v>
      </c>
      <c r="J19" s="38">
        <v>304.34999999999997</v>
      </c>
      <c r="K19" s="38">
        <v>309.15000000000003</v>
      </c>
      <c r="L19" s="38">
        <v>316.79999999999995</v>
      </c>
      <c r="M19" s="28">
        <v>301.5</v>
      </c>
      <c r="N19" s="28">
        <v>289.05</v>
      </c>
      <c r="O19" s="39">
        <v>12035400</v>
      </c>
      <c r="P19" s="40">
        <v>-3.9626556016597508E-2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2066.65</v>
      </c>
      <c r="F20" s="37">
        <v>2062.8833333333332</v>
      </c>
      <c r="G20" s="38">
        <v>2043.7666666666664</v>
      </c>
      <c r="H20" s="38">
        <v>2020.8833333333332</v>
      </c>
      <c r="I20" s="38">
        <v>2001.7666666666664</v>
      </c>
      <c r="J20" s="38">
        <v>2085.7666666666664</v>
      </c>
      <c r="K20" s="38">
        <v>2104.8833333333332</v>
      </c>
      <c r="L20" s="38">
        <v>2127.7666666666664</v>
      </c>
      <c r="M20" s="28">
        <v>2082</v>
      </c>
      <c r="N20" s="28">
        <v>2040</v>
      </c>
      <c r="O20" s="39">
        <v>2652250</v>
      </c>
      <c r="P20" s="40">
        <v>2.5024154589371982E-2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1914.6</v>
      </c>
      <c r="F21" s="37">
        <v>1898.0833333333333</v>
      </c>
      <c r="G21" s="38">
        <v>1870.2666666666664</v>
      </c>
      <c r="H21" s="38">
        <v>1825.9333333333332</v>
      </c>
      <c r="I21" s="38">
        <v>1798.1166666666663</v>
      </c>
      <c r="J21" s="38">
        <v>1942.4166666666665</v>
      </c>
      <c r="K21" s="38">
        <v>1970.2333333333336</v>
      </c>
      <c r="L21" s="38">
        <v>2014.5666666666666</v>
      </c>
      <c r="M21" s="28">
        <v>1925.9</v>
      </c>
      <c r="N21" s="28">
        <v>1853.75</v>
      </c>
      <c r="O21" s="39">
        <v>20876500</v>
      </c>
      <c r="P21" s="40">
        <v>7.5581545119657895E-2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738.15</v>
      </c>
      <c r="F22" s="37">
        <v>739.05000000000007</v>
      </c>
      <c r="G22" s="38">
        <v>726.10000000000014</v>
      </c>
      <c r="H22" s="38">
        <v>714.05000000000007</v>
      </c>
      <c r="I22" s="38">
        <v>701.10000000000014</v>
      </c>
      <c r="J22" s="38">
        <v>751.10000000000014</v>
      </c>
      <c r="K22" s="38">
        <v>764.05000000000018</v>
      </c>
      <c r="L22" s="38">
        <v>776.10000000000014</v>
      </c>
      <c r="M22" s="28">
        <v>752</v>
      </c>
      <c r="N22" s="28">
        <v>727</v>
      </c>
      <c r="O22" s="39">
        <v>88818750</v>
      </c>
      <c r="P22" s="40">
        <v>1.5187449994285061E-2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3612.95</v>
      </c>
      <c r="F23" s="37">
        <v>3630.0166666666664</v>
      </c>
      <c r="G23" s="38">
        <v>3556.9333333333329</v>
      </c>
      <c r="H23" s="38">
        <v>3500.9166666666665</v>
      </c>
      <c r="I23" s="38">
        <v>3427.833333333333</v>
      </c>
      <c r="J23" s="38">
        <v>3686.0333333333328</v>
      </c>
      <c r="K23" s="38">
        <v>3759.1166666666668</v>
      </c>
      <c r="L23" s="38">
        <v>3815.1333333333328</v>
      </c>
      <c r="M23" s="28">
        <v>3703.1</v>
      </c>
      <c r="N23" s="28">
        <v>3574</v>
      </c>
      <c r="O23" s="39">
        <v>160000</v>
      </c>
      <c r="P23" s="40">
        <v>9.8901098901098897E-2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544.6</v>
      </c>
      <c r="F24" s="37">
        <v>547.58333333333337</v>
      </c>
      <c r="G24" s="38">
        <v>539.36666666666679</v>
      </c>
      <c r="H24" s="38">
        <v>534.13333333333344</v>
      </c>
      <c r="I24" s="38">
        <v>525.91666666666686</v>
      </c>
      <c r="J24" s="38">
        <v>552.81666666666672</v>
      </c>
      <c r="K24" s="38">
        <v>561.03333333333319</v>
      </c>
      <c r="L24" s="38">
        <v>566.26666666666665</v>
      </c>
      <c r="M24" s="28">
        <v>555.79999999999995</v>
      </c>
      <c r="N24" s="28">
        <v>542.35</v>
      </c>
      <c r="O24" s="39">
        <v>7388000</v>
      </c>
      <c r="P24" s="40">
        <v>-5.5189123704401672E-3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286.55</v>
      </c>
      <c r="F25" s="37">
        <v>287.3</v>
      </c>
      <c r="G25" s="38">
        <v>281.95000000000005</v>
      </c>
      <c r="H25" s="38">
        <v>277.35000000000002</v>
      </c>
      <c r="I25" s="38">
        <v>272.00000000000006</v>
      </c>
      <c r="J25" s="38">
        <v>291.90000000000003</v>
      </c>
      <c r="K25" s="38">
        <v>297.25000000000006</v>
      </c>
      <c r="L25" s="38">
        <v>301.85000000000002</v>
      </c>
      <c r="M25" s="28">
        <v>292.64999999999998</v>
      </c>
      <c r="N25" s="28">
        <v>282.7</v>
      </c>
      <c r="O25" s="39">
        <v>29965500</v>
      </c>
      <c r="P25" s="40">
        <v>2.0953646445546072E-2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762.9</v>
      </c>
      <c r="F26" s="37">
        <v>758.75</v>
      </c>
      <c r="G26" s="38">
        <v>751.5</v>
      </c>
      <c r="H26" s="38">
        <v>740.1</v>
      </c>
      <c r="I26" s="38">
        <v>732.85</v>
      </c>
      <c r="J26" s="38">
        <v>770.15</v>
      </c>
      <c r="K26" s="38">
        <v>777.4</v>
      </c>
      <c r="L26" s="38">
        <v>788.8</v>
      </c>
      <c r="M26" s="28">
        <v>766</v>
      </c>
      <c r="N26" s="28">
        <v>747.35</v>
      </c>
      <c r="O26" s="39">
        <v>2704100</v>
      </c>
      <c r="P26" s="40">
        <v>0.27407651715039577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4656.3</v>
      </c>
      <c r="F27" s="37">
        <v>4663.3833333333341</v>
      </c>
      <c r="G27" s="38">
        <v>4591.3666666666686</v>
      </c>
      <c r="H27" s="38">
        <v>4526.4333333333343</v>
      </c>
      <c r="I27" s="38">
        <v>4454.4166666666688</v>
      </c>
      <c r="J27" s="38">
        <v>4728.3166666666684</v>
      </c>
      <c r="K27" s="38">
        <v>4800.333333333333</v>
      </c>
      <c r="L27" s="38">
        <v>4865.2666666666682</v>
      </c>
      <c r="M27" s="28">
        <v>4735.3999999999996</v>
      </c>
      <c r="N27" s="28">
        <v>4598.45</v>
      </c>
      <c r="O27" s="39">
        <v>2261875</v>
      </c>
      <c r="P27" s="40">
        <v>-2.918611513493213E-2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189.1</v>
      </c>
      <c r="F28" s="37">
        <v>187.68333333333331</v>
      </c>
      <c r="G28" s="38">
        <v>185.66666666666663</v>
      </c>
      <c r="H28" s="38">
        <v>182.23333333333332</v>
      </c>
      <c r="I28" s="38">
        <v>180.21666666666664</v>
      </c>
      <c r="J28" s="38">
        <v>191.11666666666662</v>
      </c>
      <c r="K28" s="38">
        <v>193.13333333333333</v>
      </c>
      <c r="L28" s="38">
        <v>196.56666666666661</v>
      </c>
      <c r="M28" s="28">
        <v>189.7</v>
      </c>
      <c r="N28" s="28">
        <v>184.25</v>
      </c>
      <c r="O28" s="39">
        <v>14200000</v>
      </c>
      <c r="P28" s="40">
        <v>-7.4013694163677868E-2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114.45</v>
      </c>
      <c r="F29" s="37">
        <v>113.66666666666667</v>
      </c>
      <c r="G29" s="38">
        <v>112.53333333333335</v>
      </c>
      <c r="H29" s="38">
        <v>110.61666666666667</v>
      </c>
      <c r="I29" s="38">
        <v>109.48333333333335</v>
      </c>
      <c r="J29" s="38">
        <v>115.58333333333334</v>
      </c>
      <c r="K29" s="38">
        <v>116.71666666666667</v>
      </c>
      <c r="L29" s="38">
        <v>118.63333333333334</v>
      </c>
      <c r="M29" s="28">
        <v>114.8</v>
      </c>
      <c r="N29" s="28">
        <v>111.75</v>
      </c>
      <c r="O29" s="39">
        <v>44352000</v>
      </c>
      <c r="P29" s="40">
        <v>1.4304826592569724E-2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3033.6</v>
      </c>
      <c r="F30" s="37">
        <v>3031.9333333333329</v>
      </c>
      <c r="G30" s="38">
        <v>2998.8666666666659</v>
      </c>
      <c r="H30" s="38">
        <v>2964.1333333333328</v>
      </c>
      <c r="I30" s="38">
        <v>2931.0666666666657</v>
      </c>
      <c r="J30" s="38">
        <v>3066.6666666666661</v>
      </c>
      <c r="K30" s="38">
        <v>3099.7333333333327</v>
      </c>
      <c r="L30" s="38">
        <v>3134.4666666666662</v>
      </c>
      <c r="M30" s="28">
        <v>3065</v>
      </c>
      <c r="N30" s="28">
        <v>2997.2</v>
      </c>
      <c r="O30" s="39">
        <v>5385750</v>
      </c>
      <c r="P30" s="40">
        <v>1.6879549123452943E-2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2001.6</v>
      </c>
      <c r="F31" s="37">
        <v>1985.4166666666667</v>
      </c>
      <c r="G31" s="38">
        <v>1958.8333333333335</v>
      </c>
      <c r="H31" s="38">
        <v>1916.0666666666668</v>
      </c>
      <c r="I31" s="38">
        <v>1889.4833333333336</v>
      </c>
      <c r="J31" s="38">
        <v>2028.1833333333334</v>
      </c>
      <c r="K31" s="38">
        <v>2054.7666666666669</v>
      </c>
      <c r="L31" s="38">
        <v>2097.5333333333333</v>
      </c>
      <c r="M31" s="28">
        <v>2012</v>
      </c>
      <c r="N31" s="28">
        <v>1942.65</v>
      </c>
      <c r="O31" s="39">
        <v>773025</v>
      </c>
      <c r="P31" s="40">
        <v>-8.49609375E-2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10253.85</v>
      </c>
      <c r="F32" s="37">
        <v>10180.933333333334</v>
      </c>
      <c r="G32" s="38">
        <v>9882.9166666666679</v>
      </c>
      <c r="H32" s="38">
        <v>9511.9833333333336</v>
      </c>
      <c r="I32" s="38">
        <v>9213.9666666666672</v>
      </c>
      <c r="J32" s="38">
        <v>10551.866666666669</v>
      </c>
      <c r="K32" s="38">
        <v>10849.883333333335</v>
      </c>
      <c r="L32" s="38">
        <v>11220.816666666669</v>
      </c>
      <c r="M32" s="28">
        <v>10478.950000000001</v>
      </c>
      <c r="N32" s="28">
        <v>9810</v>
      </c>
      <c r="O32" s="39">
        <v>193350</v>
      </c>
      <c r="P32" s="40">
        <v>0.25328147788040833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1220.4000000000001</v>
      </c>
      <c r="F33" s="37">
        <v>1217.9833333333333</v>
      </c>
      <c r="G33" s="38">
        <v>1207.8666666666668</v>
      </c>
      <c r="H33" s="38">
        <v>1195.3333333333335</v>
      </c>
      <c r="I33" s="38">
        <v>1185.2166666666669</v>
      </c>
      <c r="J33" s="38">
        <v>1230.5166666666667</v>
      </c>
      <c r="K33" s="38">
        <v>1240.633333333333</v>
      </c>
      <c r="L33" s="38">
        <v>1253.1666666666665</v>
      </c>
      <c r="M33" s="28">
        <v>1228.0999999999999</v>
      </c>
      <c r="N33" s="28">
        <v>1205.45</v>
      </c>
      <c r="O33" s="39">
        <v>2395000</v>
      </c>
      <c r="P33" s="40">
        <v>-1.2510425354462051E-3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709.25</v>
      </c>
      <c r="F34" s="37">
        <v>714.0333333333333</v>
      </c>
      <c r="G34" s="38">
        <v>699.76666666666665</v>
      </c>
      <c r="H34" s="38">
        <v>690.2833333333333</v>
      </c>
      <c r="I34" s="38">
        <v>676.01666666666665</v>
      </c>
      <c r="J34" s="38">
        <v>723.51666666666665</v>
      </c>
      <c r="K34" s="38">
        <v>737.7833333333333</v>
      </c>
      <c r="L34" s="38">
        <v>747.26666666666665</v>
      </c>
      <c r="M34" s="28">
        <v>728.3</v>
      </c>
      <c r="N34" s="28">
        <v>704.55</v>
      </c>
      <c r="O34" s="39">
        <v>14768250</v>
      </c>
      <c r="P34" s="40">
        <v>1.8517560647597374E-2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736.8</v>
      </c>
      <c r="F35" s="37">
        <v>730.7166666666667</v>
      </c>
      <c r="G35" s="38">
        <v>722.73333333333335</v>
      </c>
      <c r="H35" s="38">
        <v>708.66666666666663</v>
      </c>
      <c r="I35" s="38">
        <v>700.68333333333328</v>
      </c>
      <c r="J35" s="38">
        <v>744.78333333333342</v>
      </c>
      <c r="K35" s="38">
        <v>752.76666666666677</v>
      </c>
      <c r="L35" s="38">
        <v>766.83333333333348</v>
      </c>
      <c r="M35" s="28">
        <v>738.7</v>
      </c>
      <c r="N35" s="28">
        <v>716.65</v>
      </c>
      <c r="O35" s="39">
        <v>46878000</v>
      </c>
      <c r="P35" s="40">
        <v>1.6470649458784348E-2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3683.3</v>
      </c>
      <c r="F36" s="37">
        <v>3677.0833333333335</v>
      </c>
      <c r="G36" s="38">
        <v>3625.0666666666671</v>
      </c>
      <c r="H36" s="38">
        <v>3566.8333333333335</v>
      </c>
      <c r="I36" s="38">
        <v>3514.8166666666671</v>
      </c>
      <c r="J36" s="38">
        <v>3735.3166666666671</v>
      </c>
      <c r="K36" s="38">
        <v>3787.3333333333335</v>
      </c>
      <c r="L36" s="38">
        <v>3845.5666666666671</v>
      </c>
      <c r="M36" s="28">
        <v>3729.1</v>
      </c>
      <c r="N36" s="28">
        <v>3618.85</v>
      </c>
      <c r="O36" s="39">
        <v>2088250</v>
      </c>
      <c r="P36" s="40">
        <v>-4.6243434574103674E-2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16556.25</v>
      </c>
      <c r="F37" s="37">
        <v>16427.850000000002</v>
      </c>
      <c r="G37" s="38">
        <v>16248.400000000005</v>
      </c>
      <c r="H37" s="38">
        <v>15940.550000000003</v>
      </c>
      <c r="I37" s="38">
        <v>15761.100000000006</v>
      </c>
      <c r="J37" s="38">
        <v>16735.700000000004</v>
      </c>
      <c r="K37" s="38">
        <v>16915.150000000001</v>
      </c>
      <c r="L37" s="38">
        <v>17223.000000000004</v>
      </c>
      <c r="M37" s="28">
        <v>16607.3</v>
      </c>
      <c r="N37" s="28">
        <v>16120</v>
      </c>
      <c r="O37" s="39">
        <v>607300</v>
      </c>
      <c r="P37" s="40">
        <v>8.4689471936233805E-3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7024.6</v>
      </c>
      <c r="F38" s="37">
        <v>6983.1166666666659</v>
      </c>
      <c r="G38" s="38">
        <v>6912.6333333333314</v>
      </c>
      <c r="H38" s="38">
        <v>6800.6666666666652</v>
      </c>
      <c r="I38" s="38">
        <v>6730.1833333333307</v>
      </c>
      <c r="J38" s="38">
        <v>7095.0833333333321</v>
      </c>
      <c r="K38" s="38">
        <v>7165.5666666666675</v>
      </c>
      <c r="L38" s="38">
        <v>7277.5333333333328</v>
      </c>
      <c r="M38" s="28">
        <v>7053.6</v>
      </c>
      <c r="N38" s="28">
        <v>6871.15</v>
      </c>
      <c r="O38" s="39">
        <v>4103125</v>
      </c>
      <c r="P38" s="40">
        <v>4.3852954270813455E-2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2054.15</v>
      </c>
      <c r="F39" s="37">
        <v>2051.0833333333335</v>
      </c>
      <c r="G39" s="38">
        <v>2036.2666666666669</v>
      </c>
      <c r="H39" s="38">
        <v>2018.3833333333334</v>
      </c>
      <c r="I39" s="38">
        <v>2003.5666666666668</v>
      </c>
      <c r="J39" s="38">
        <v>2068.9666666666672</v>
      </c>
      <c r="K39" s="38">
        <v>2083.7833333333338</v>
      </c>
      <c r="L39" s="38">
        <v>2101.666666666667</v>
      </c>
      <c r="M39" s="28">
        <v>2065.9</v>
      </c>
      <c r="N39" s="28">
        <v>2033.2</v>
      </c>
      <c r="O39" s="39">
        <v>1250200</v>
      </c>
      <c r="P39" s="40">
        <v>-2.2346368715083797E-3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480.7</v>
      </c>
      <c r="F40" s="37">
        <v>482.33333333333331</v>
      </c>
      <c r="G40" s="38">
        <v>472.76666666666665</v>
      </c>
      <c r="H40" s="38">
        <v>464.83333333333331</v>
      </c>
      <c r="I40" s="38">
        <v>455.26666666666665</v>
      </c>
      <c r="J40" s="38">
        <v>490.26666666666665</v>
      </c>
      <c r="K40" s="38">
        <v>499.83333333333337</v>
      </c>
      <c r="L40" s="38">
        <v>507.76666666666665</v>
      </c>
      <c r="M40" s="28">
        <v>491.9</v>
      </c>
      <c r="N40" s="28">
        <v>474.4</v>
      </c>
      <c r="O40" s="39">
        <v>6905600</v>
      </c>
      <c r="P40" s="40">
        <v>3.1055900621118012E-2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297.95</v>
      </c>
      <c r="F41" s="37">
        <v>298.31666666666666</v>
      </c>
      <c r="G41" s="38">
        <v>294.63333333333333</v>
      </c>
      <c r="H41" s="38">
        <v>291.31666666666666</v>
      </c>
      <c r="I41" s="38">
        <v>287.63333333333333</v>
      </c>
      <c r="J41" s="38">
        <v>301.63333333333333</v>
      </c>
      <c r="K41" s="38">
        <v>305.31666666666661</v>
      </c>
      <c r="L41" s="38">
        <v>308.63333333333333</v>
      </c>
      <c r="M41" s="28">
        <v>302</v>
      </c>
      <c r="N41" s="28">
        <v>295</v>
      </c>
      <c r="O41" s="39">
        <v>31199400</v>
      </c>
      <c r="P41" s="40">
        <v>1.9888202412474257E-2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112.15</v>
      </c>
      <c r="F42" s="37">
        <v>110.64999999999999</v>
      </c>
      <c r="G42" s="38">
        <v>108.79999999999998</v>
      </c>
      <c r="H42" s="38">
        <v>105.44999999999999</v>
      </c>
      <c r="I42" s="38">
        <v>103.59999999999998</v>
      </c>
      <c r="J42" s="38">
        <v>113.99999999999999</v>
      </c>
      <c r="K42" s="38">
        <v>115.84999999999998</v>
      </c>
      <c r="L42" s="38">
        <v>119.19999999999999</v>
      </c>
      <c r="M42" s="28">
        <v>112.5</v>
      </c>
      <c r="N42" s="28">
        <v>107.3</v>
      </c>
      <c r="O42" s="39">
        <v>120123900</v>
      </c>
      <c r="P42" s="40">
        <v>2.465069860279441E-2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1928.55</v>
      </c>
      <c r="F43" s="37">
        <v>1927.2833333333335</v>
      </c>
      <c r="G43" s="38">
        <v>1901.666666666667</v>
      </c>
      <c r="H43" s="38">
        <v>1874.7833333333335</v>
      </c>
      <c r="I43" s="38">
        <v>1849.166666666667</v>
      </c>
      <c r="J43" s="38">
        <v>1954.166666666667</v>
      </c>
      <c r="K43" s="38">
        <v>1979.7833333333333</v>
      </c>
      <c r="L43" s="38">
        <v>2006.666666666667</v>
      </c>
      <c r="M43" s="28">
        <v>1952.9</v>
      </c>
      <c r="N43" s="28">
        <v>1900.4</v>
      </c>
      <c r="O43" s="39">
        <v>1530100</v>
      </c>
      <c r="P43" s="40">
        <v>2.6947212993724622E-2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205.45</v>
      </c>
      <c r="F44" s="37">
        <v>205.48333333333335</v>
      </c>
      <c r="G44" s="38">
        <v>203.76666666666671</v>
      </c>
      <c r="H44" s="38">
        <v>202.08333333333337</v>
      </c>
      <c r="I44" s="38">
        <v>200.36666666666673</v>
      </c>
      <c r="J44" s="38">
        <v>207.16666666666669</v>
      </c>
      <c r="K44" s="38">
        <v>208.88333333333333</v>
      </c>
      <c r="L44" s="38">
        <v>210.56666666666666</v>
      </c>
      <c r="M44" s="28">
        <v>207.2</v>
      </c>
      <c r="N44" s="28">
        <v>203.8</v>
      </c>
      <c r="O44" s="39">
        <v>35222200</v>
      </c>
      <c r="P44" s="40">
        <v>-4.0774086722549931E-2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682.15</v>
      </c>
      <c r="F45" s="37">
        <v>683.26666666666654</v>
      </c>
      <c r="G45" s="38">
        <v>673.48333333333312</v>
      </c>
      <c r="H45" s="38">
        <v>664.81666666666661</v>
      </c>
      <c r="I45" s="38">
        <v>655.03333333333319</v>
      </c>
      <c r="J45" s="38">
        <v>691.93333333333305</v>
      </c>
      <c r="K45" s="38">
        <v>701.71666666666658</v>
      </c>
      <c r="L45" s="38">
        <v>710.38333333333298</v>
      </c>
      <c r="M45" s="28">
        <v>693.05</v>
      </c>
      <c r="N45" s="28">
        <v>674.6</v>
      </c>
      <c r="O45" s="39">
        <v>4606800</v>
      </c>
      <c r="P45" s="40">
        <v>-1.4356319133913862E-2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701.75</v>
      </c>
      <c r="F46" s="37">
        <v>695.51666666666677</v>
      </c>
      <c r="G46" s="38">
        <v>685.68333333333351</v>
      </c>
      <c r="H46" s="38">
        <v>669.61666666666679</v>
      </c>
      <c r="I46" s="38">
        <v>659.78333333333353</v>
      </c>
      <c r="J46" s="38">
        <v>711.58333333333348</v>
      </c>
      <c r="K46" s="38">
        <v>721.41666666666674</v>
      </c>
      <c r="L46" s="38">
        <v>737.48333333333346</v>
      </c>
      <c r="M46" s="28">
        <v>705.35</v>
      </c>
      <c r="N46" s="28">
        <v>679.45</v>
      </c>
      <c r="O46" s="39">
        <v>5928000</v>
      </c>
      <c r="P46" s="40">
        <v>-5.2856783287188519E-3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733.2</v>
      </c>
      <c r="F47" s="37">
        <v>727.0333333333333</v>
      </c>
      <c r="G47" s="38">
        <v>717.06666666666661</v>
      </c>
      <c r="H47" s="38">
        <v>700.93333333333328</v>
      </c>
      <c r="I47" s="38">
        <v>690.96666666666658</v>
      </c>
      <c r="J47" s="38">
        <v>743.16666666666663</v>
      </c>
      <c r="K47" s="38">
        <v>753.13333333333333</v>
      </c>
      <c r="L47" s="38">
        <v>769.26666666666665</v>
      </c>
      <c r="M47" s="28">
        <v>737</v>
      </c>
      <c r="N47" s="28">
        <v>710.9</v>
      </c>
      <c r="O47" s="39">
        <v>55101900</v>
      </c>
      <c r="P47" s="40">
        <v>5.3069227836380468E-2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</v>
      </c>
      <c r="F48" s="37">
        <v>50.550000000000004</v>
      </c>
      <c r="G48" s="38">
        <v>49.150000000000006</v>
      </c>
      <c r="H48" s="38">
        <v>48.300000000000004</v>
      </c>
      <c r="I48" s="38">
        <v>46.900000000000006</v>
      </c>
      <c r="J48" s="38">
        <v>51.400000000000006</v>
      </c>
      <c r="K48" s="38">
        <v>52.8</v>
      </c>
      <c r="L48" s="38">
        <v>53.650000000000006</v>
      </c>
      <c r="M48" s="28">
        <v>51.95</v>
      </c>
      <c r="N48" s="28">
        <v>49.7</v>
      </c>
      <c r="O48" s="39">
        <v>119227500</v>
      </c>
      <c r="P48" s="40">
        <v>7.9372623574144485E-2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346</v>
      </c>
      <c r="F49" s="37">
        <v>345.7</v>
      </c>
      <c r="G49" s="38">
        <v>340.04999999999995</v>
      </c>
      <c r="H49" s="38">
        <v>334.09999999999997</v>
      </c>
      <c r="I49" s="38">
        <v>328.44999999999993</v>
      </c>
      <c r="J49" s="38">
        <v>351.65</v>
      </c>
      <c r="K49" s="38">
        <v>357.29999999999995</v>
      </c>
      <c r="L49" s="38">
        <v>363.25</v>
      </c>
      <c r="M49" s="28">
        <v>351.35</v>
      </c>
      <c r="N49" s="28">
        <v>339.75</v>
      </c>
      <c r="O49" s="39">
        <v>18142400</v>
      </c>
      <c r="P49" s="40">
        <v>-2.8332101502833211E-2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14040.45</v>
      </c>
      <c r="F50" s="37">
        <v>14024.150000000001</v>
      </c>
      <c r="G50" s="38">
        <v>13925.200000000003</v>
      </c>
      <c r="H50" s="38">
        <v>13809.95</v>
      </c>
      <c r="I50" s="38">
        <v>13711.000000000002</v>
      </c>
      <c r="J50" s="38">
        <v>14139.400000000003</v>
      </c>
      <c r="K50" s="38">
        <v>14238.35</v>
      </c>
      <c r="L50" s="38">
        <v>14353.600000000004</v>
      </c>
      <c r="M50" s="28">
        <v>14123.1</v>
      </c>
      <c r="N50" s="28">
        <v>13908.9</v>
      </c>
      <c r="O50" s="39">
        <v>208850</v>
      </c>
      <c r="P50" s="40">
        <v>-6.1348314606741575E-2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360.2</v>
      </c>
      <c r="F51" s="37">
        <v>359.95</v>
      </c>
      <c r="G51" s="38">
        <v>357.04999999999995</v>
      </c>
      <c r="H51" s="38">
        <v>353.9</v>
      </c>
      <c r="I51" s="38">
        <v>350.99999999999994</v>
      </c>
      <c r="J51" s="38">
        <v>363.09999999999997</v>
      </c>
      <c r="K51" s="38">
        <v>365.99999999999994</v>
      </c>
      <c r="L51" s="38">
        <v>369.15</v>
      </c>
      <c r="M51" s="28">
        <v>362.85</v>
      </c>
      <c r="N51" s="28">
        <v>356.8</v>
      </c>
      <c r="O51" s="39">
        <v>23259600</v>
      </c>
      <c r="P51" s="40">
        <v>2.7022730885391831E-2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3102.4</v>
      </c>
      <c r="F52" s="37">
        <v>3096.4500000000003</v>
      </c>
      <c r="G52" s="38">
        <v>3069.7000000000007</v>
      </c>
      <c r="H52" s="38">
        <v>3037.0000000000005</v>
      </c>
      <c r="I52" s="38">
        <v>3010.2500000000009</v>
      </c>
      <c r="J52" s="38">
        <v>3129.1500000000005</v>
      </c>
      <c r="K52" s="38">
        <v>3155.8999999999996</v>
      </c>
      <c r="L52" s="38">
        <v>3188.6000000000004</v>
      </c>
      <c r="M52" s="28">
        <v>3123.2</v>
      </c>
      <c r="N52" s="28">
        <v>3063.75</v>
      </c>
      <c r="O52" s="39">
        <v>1877800</v>
      </c>
      <c r="P52" s="40">
        <v>-6.8366739432427062E-2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455.4</v>
      </c>
      <c r="F53" s="37">
        <v>459.23333333333335</v>
      </c>
      <c r="G53" s="38">
        <v>450.4666666666667</v>
      </c>
      <c r="H53" s="38">
        <v>445.53333333333336</v>
      </c>
      <c r="I53" s="38">
        <v>436.76666666666671</v>
      </c>
      <c r="J53" s="38">
        <v>464.16666666666669</v>
      </c>
      <c r="K53" s="38">
        <v>472.93333333333334</v>
      </c>
      <c r="L53" s="38">
        <v>477.86666666666667</v>
      </c>
      <c r="M53" s="28">
        <v>468</v>
      </c>
      <c r="N53" s="28">
        <v>454.3</v>
      </c>
      <c r="O53" s="39">
        <v>4481100</v>
      </c>
      <c r="P53" s="40">
        <v>-2.9002320185614848E-4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229.3</v>
      </c>
      <c r="F54" s="37">
        <v>227.54999999999998</v>
      </c>
      <c r="G54" s="38">
        <v>224.24999999999997</v>
      </c>
      <c r="H54" s="38">
        <v>219.2</v>
      </c>
      <c r="I54" s="38">
        <v>215.89999999999998</v>
      </c>
      <c r="J54" s="38">
        <v>232.59999999999997</v>
      </c>
      <c r="K54" s="38">
        <v>235.89999999999998</v>
      </c>
      <c r="L54" s="38">
        <v>240.94999999999996</v>
      </c>
      <c r="M54" s="28">
        <v>230.85</v>
      </c>
      <c r="N54" s="28">
        <v>222.5</v>
      </c>
      <c r="O54" s="39">
        <v>44145000</v>
      </c>
      <c r="P54" s="40">
        <v>2.447081854888046E-4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600.15</v>
      </c>
      <c r="F55" s="37">
        <v>598.04999999999995</v>
      </c>
      <c r="G55" s="38">
        <v>591.54999999999995</v>
      </c>
      <c r="H55" s="38">
        <v>582.95000000000005</v>
      </c>
      <c r="I55" s="38">
        <v>576.45000000000005</v>
      </c>
      <c r="J55" s="38">
        <v>606.64999999999986</v>
      </c>
      <c r="K55" s="38">
        <v>613.14999999999986</v>
      </c>
      <c r="L55" s="38">
        <v>621.74999999999977</v>
      </c>
      <c r="M55" s="28">
        <v>604.54999999999995</v>
      </c>
      <c r="N55" s="28">
        <v>589.45000000000005</v>
      </c>
      <c r="O55" s="39">
        <v>3138525</v>
      </c>
      <c r="P55" s="40">
        <v>-3.1055900621118014E-4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416.6</v>
      </c>
      <c r="F56" s="37">
        <v>414.90000000000003</v>
      </c>
      <c r="G56" s="38">
        <v>405.20000000000005</v>
      </c>
      <c r="H56" s="38">
        <v>393.8</v>
      </c>
      <c r="I56" s="38">
        <v>384.1</v>
      </c>
      <c r="J56" s="38">
        <v>426.30000000000007</v>
      </c>
      <c r="K56" s="38">
        <v>436</v>
      </c>
      <c r="L56" s="38">
        <v>447.40000000000009</v>
      </c>
      <c r="M56" s="28">
        <v>424.6</v>
      </c>
      <c r="N56" s="28">
        <v>403.5</v>
      </c>
      <c r="O56" s="39">
        <v>3042000</v>
      </c>
      <c r="P56" s="40">
        <v>5.2413077322262587E-2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729.3</v>
      </c>
      <c r="F57" s="37">
        <v>729.85</v>
      </c>
      <c r="G57" s="38">
        <v>722.45</v>
      </c>
      <c r="H57" s="38">
        <v>715.6</v>
      </c>
      <c r="I57" s="38">
        <v>708.2</v>
      </c>
      <c r="J57" s="38">
        <v>736.7</v>
      </c>
      <c r="K57" s="38">
        <v>744.09999999999991</v>
      </c>
      <c r="L57" s="38">
        <v>750.95</v>
      </c>
      <c r="M57" s="28">
        <v>737.25</v>
      </c>
      <c r="N57" s="28">
        <v>723</v>
      </c>
      <c r="O57" s="39">
        <v>9291250</v>
      </c>
      <c r="P57" s="40">
        <v>1.1843179961884019E-2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1021.05</v>
      </c>
      <c r="F58" s="37">
        <v>1026.7</v>
      </c>
      <c r="G58" s="38">
        <v>1006.3500000000001</v>
      </c>
      <c r="H58" s="38">
        <v>991.65000000000009</v>
      </c>
      <c r="I58" s="38">
        <v>971.30000000000018</v>
      </c>
      <c r="J58" s="38">
        <v>1041.4000000000001</v>
      </c>
      <c r="K58" s="38">
        <v>1061.75</v>
      </c>
      <c r="L58" s="38">
        <v>1076.45</v>
      </c>
      <c r="M58" s="28">
        <v>1047.05</v>
      </c>
      <c r="N58" s="28">
        <v>1012</v>
      </c>
      <c r="O58" s="39">
        <v>9560850</v>
      </c>
      <c r="P58" s="40">
        <v>4.1640110473762482E-2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191.6</v>
      </c>
      <c r="F59" s="37">
        <v>190.51666666666665</v>
      </c>
      <c r="G59" s="38">
        <v>186.73333333333329</v>
      </c>
      <c r="H59" s="38">
        <v>181.86666666666665</v>
      </c>
      <c r="I59" s="38">
        <v>178.08333333333329</v>
      </c>
      <c r="J59" s="38">
        <v>195.3833333333333</v>
      </c>
      <c r="K59" s="38">
        <v>199.16666666666666</v>
      </c>
      <c r="L59" s="38">
        <v>204.0333333333333</v>
      </c>
      <c r="M59" s="28">
        <v>194.3</v>
      </c>
      <c r="N59" s="28">
        <v>185.65</v>
      </c>
      <c r="O59" s="39">
        <v>43113000</v>
      </c>
      <c r="P59" s="40">
        <v>8.3720439189189186E-2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4337.8</v>
      </c>
      <c r="F60" s="37">
        <v>4362.1333333333332</v>
      </c>
      <c r="G60" s="38">
        <v>4289.3166666666666</v>
      </c>
      <c r="H60" s="38">
        <v>4240.833333333333</v>
      </c>
      <c r="I60" s="38">
        <v>4168.0166666666664</v>
      </c>
      <c r="J60" s="38">
        <v>4410.6166666666668</v>
      </c>
      <c r="K60" s="38">
        <v>4483.4333333333325</v>
      </c>
      <c r="L60" s="38">
        <v>4531.916666666667</v>
      </c>
      <c r="M60" s="28">
        <v>4434.95</v>
      </c>
      <c r="N60" s="28">
        <v>4313.6499999999996</v>
      </c>
      <c r="O60" s="39">
        <v>1322200</v>
      </c>
      <c r="P60" s="40">
        <v>3.9483675018982534E-3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1515.7</v>
      </c>
      <c r="F61" s="37">
        <v>1513.7</v>
      </c>
      <c r="G61" s="38">
        <v>1502</v>
      </c>
      <c r="H61" s="38">
        <v>1488.3</v>
      </c>
      <c r="I61" s="38">
        <v>1476.6</v>
      </c>
      <c r="J61" s="38">
        <v>1527.4</v>
      </c>
      <c r="K61" s="38">
        <v>1539.1000000000004</v>
      </c>
      <c r="L61" s="38">
        <v>1552.8000000000002</v>
      </c>
      <c r="M61" s="28">
        <v>1525.4</v>
      </c>
      <c r="N61" s="28">
        <v>1500</v>
      </c>
      <c r="O61" s="39">
        <v>2497600</v>
      </c>
      <c r="P61" s="40">
        <v>-3.2013022246337494E-2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662</v>
      </c>
      <c r="F62" s="37">
        <v>668.38333333333333</v>
      </c>
      <c r="G62" s="38">
        <v>649.2166666666667</v>
      </c>
      <c r="H62" s="38">
        <v>636.43333333333339</v>
      </c>
      <c r="I62" s="38">
        <v>617.26666666666677</v>
      </c>
      <c r="J62" s="38">
        <v>681.16666666666663</v>
      </c>
      <c r="K62" s="38">
        <v>700.33333333333337</v>
      </c>
      <c r="L62" s="38">
        <v>713.11666666666656</v>
      </c>
      <c r="M62" s="28">
        <v>687.55</v>
      </c>
      <c r="N62" s="28">
        <v>655.6</v>
      </c>
      <c r="O62" s="39">
        <v>6832800</v>
      </c>
      <c r="P62" s="40">
        <v>1.1846937566639024E-2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800.3</v>
      </c>
      <c r="F63" s="37">
        <v>795.13333333333333</v>
      </c>
      <c r="G63" s="38">
        <v>787.66666666666663</v>
      </c>
      <c r="H63" s="38">
        <v>775.0333333333333</v>
      </c>
      <c r="I63" s="38">
        <v>767.56666666666661</v>
      </c>
      <c r="J63" s="38">
        <v>807.76666666666665</v>
      </c>
      <c r="K63" s="38">
        <v>815.23333333333335</v>
      </c>
      <c r="L63" s="38">
        <v>827.86666666666667</v>
      </c>
      <c r="M63" s="28">
        <v>802.6</v>
      </c>
      <c r="N63" s="28">
        <v>782.5</v>
      </c>
      <c r="O63" s="39">
        <v>1353750</v>
      </c>
      <c r="P63" s="40">
        <v>5.2989790957705396E-2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368.55</v>
      </c>
      <c r="F64" s="37">
        <v>371.64999999999992</v>
      </c>
      <c r="G64" s="38">
        <v>364.79999999999984</v>
      </c>
      <c r="H64" s="38">
        <v>361.0499999999999</v>
      </c>
      <c r="I64" s="38">
        <v>354.19999999999982</v>
      </c>
      <c r="J64" s="38">
        <v>375.39999999999986</v>
      </c>
      <c r="K64" s="38">
        <v>382.24999999999989</v>
      </c>
      <c r="L64" s="38">
        <v>385.99999999999989</v>
      </c>
      <c r="M64" s="28">
        <v>378.5</v>
      </c>
      <c r="N64" s="28">
        <v>367.9</v>
      </c>
      <c r="O64" s="39">
        <v>6033500</v>
      </c>
      <c r="P64" s="40">
        <v>-5.6200145032632345E-3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124.9</v>
      </c>
      <c r="F65" s="37">
        <v>125.11666666666667</v>
      </c>
      <c r="G65" s="38">
        <v>123.53333333333335</v>
      </c>
      <c r="H65" s="38">
        <v>122.16666666666667</v>
      </c>
      <c r="I65" s="38">
        <v>120.58333333333334</v>
      </c>
      <c r="J65" s="38">
        <v>126.48333333333335</v>
      </c>
      <c r="K65" s="38">
        <v>128.06666666666666</v>
      </c>
      <c r="L65" s="38">
        <v>129.43333333333334</v>
      </c>
      <c r="M65" s="28">
        <v>126.7</v>
      </c>
      <c r="N65" s="28">
        <v>123.75</v>
      </c>
      <c r="O65" s="39">
        <v>14912400</v>
      </c>
      <c r="P65" s="40">
        <v>1.7161410018552876E-2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1104.1500000000001</v>
      </c>
      <c r="F66" s="37">
        <v>1097.45</v>
      </c>
      <c r="G66" s="38">
        <v>1083.7</v>
      </c>
      <c r="H66" s="38">
        <v>1063.25</v>
      </c>
      <c r="I66" s="38">
        <v>1049.5</v>
      </c>
      <c r="J66" s="38">
        <v>1117.9000000000001</v>
      </c>
      <c r="K66" s="38">
        <v>1131.6500000000001</v>
      </c>
      <c r="L66" s="38">
        <v>1152.1000000000001</v>
      </c>
      <c r="M66" s="28">
        <v>1111.2</v>
      </c>
      <c r="N66" s="28">
        <v>1077</v>
      </c>
      <c r="O66" s="39">
        <v>2397000</v>
      </c>
      <c r="P66" s="40">
        <v>6.1652936486845604E-2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516.70000000000005</v>
      </c>
      <c r="F67" s="37">
        <v>517.88333333333333</v>
      </c>
      <c r="G67" s="38">
        <v>511.76666666666665</v>
      </c>
      <c r="H67" s="38">
        <v>506.83333333333337</v>
      </c>
      <c r="I67" s="38">
        <v>500.7166666666667</v>
      </c>
      <c r="J67" s="38">
        <v>522.81666666666661</v>
      </c>
      <c r="K67" s="38">
        <v>528.93333333333317</v>
      </c>
      <c r="L67" s="38">
        <v>533.86666666666656</v>
      </c>
      <c r="M67" s="28">
        <v>524</v>
      </c>
      <c r="N67" s="28">
        <v>512.95000000000005</v>
      </c>
      <c r="O67" s="39">
        <v>13421250</v>
      </c>
      <c r="P67" s="40">
        <v>5.9964396139792001E-3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1389.45</v>
      </c>
      <c r="F68" s="37">
        <v>1379.5333333333335</v>
      </c>
      <c r="G68" s="38">
        <v>1356.5166666666671</v>
      </c>
      <c r="H68" s="38">
        <v>1323.5833333333335</v>
      </c>
      <c r="I68" s="38">
        <v>1300.5666666666671</v>
      </c>
      <c r="J68" s="38">
        <v>1412.4666666666672</v>
      </c>
      <c r="K68" s="38">
        <v>1435.4833333333336</v>
      </c>
      <c r="L68" s="38">
        <v>1468.4166666666672</v>
      </c>
      <c r="M68" s="28">
        <v>1402.55</v>
      </c>
      <c r="N68" s="28">
        <v>1346.6</v>
      </c>
      <c r="O68" s="39">
        <v>1303500</v>
      </c>
      <c r="P68" s="40">
        <v>0.10232558139534884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2180.6999999999998</v>
      </c>
      <c r="F69" s="37">
        <v>2195.7666666666664</v>
      </c>
      <c r="G69" s="38">
        <v>2135.0333333333328</v>
      </c>
      <c r="H69" s="38">
        <v>2089.3666666666663</v>
      </c>
      <c r="I69" s="38">
        <v>2028.6333333333328</v>
      </c>
      <c r="J69" s="38">
        <v>2241.4333333333329</v>
      </c>
      <c r="K69" s="38">
        <v>2302.1666666666665</v>
      </c>
      <c r="L69" s="38">
        <v>2347.833333333333</v>
      </c>
      <c r="M69" s="28">
        <v>2256.5</v>
      </c>
      <c r="N69" s="28">
        <v>2150.1</v>
      </c>
      <c r="O69" s="39">
        <v>1782500</v>
      </c>
      <c r="P69" s="40">
        <v>1.2065294535131299E-2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321.10000000000002</v>
      </c>
      <c r="F70" s="37">
        <v>322.73333333333329</v>
      </c>
      <c r="G70" s="38">
        <v>314.76666666666659</v>
      </c>
      <c r="H70" s="38">
        <v>308.43333333333328</v>
      </c>
      <c r="I70" s="38">
        <v>300.46666666666658</v>
      </c>
      <c r="J70" s="38">
        <v>329.06666666666661</v>
      </c>
      <c r="K70" s="38">
        <v>337.0333333333333</v>
      </c>
      <c r="L70" s="38">
        <v>343.36666666666662</v>
      </c>
      <c r="M70" s="28">
        <v>330.7</v>
      </c>
      <c r="N70" s="28">
        <v>316.39999999999998</v>
      </c>
      <c r="O70" s="39">
        <v>14384200</v>
      </c>
      <c r="P70" s="40">
        <v>7.9765193370165743E-2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4428.5</v>
      </c>
      <c r="F71" s="37">
        <v>4430.7666666666664</v>
      </c>
      <c r="G71" s="38">
        <v>4389.2333333333327</v>
      </c>
      <c r="H71" s="38">
        <v>4349.9666666666662</v>
      </c>
      <c r="I71" s="38">
        <v>4308.4333333333325</v>
      </c>
      <c r="J71" s="38">
        <v>4470.0333333333328</v>
      </c>
      <c r="K71" s="38">
        <v>4511.5666666666657</v>
      </c>
      <c r="L71" s="38">
        <v>4550.833333333333</v>
      </c>
      <c r="M71" s="28">
        <v>4472.3</v>
      </c>
      <c r="N71" s="28">
        <v>4391.5</v>
      </c>
      <c r="O71" s="39">
        <v>2229100</v>
      </c>
      <c r="P71" s="40">
        <v>-6.5513860415366788E-3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4172.2</v>
      </c>
      <c r="F72" s="37">
        <v>4161.833333333333</v>
      </c>
      <c r="G72" s="38">
        <v>4051.2166666666662</v>
      </c>
      <c r="H72" s="38">
        <v>3930.2333333333331</v>
      </c>
      <c r="I72" s="38">
        <v>3819.6166666666663</v>
      </c>
      <c r="J72" s="38">
        <v>4282.8166666666657</v>
      </c>
      <c r="K72" s="38">
        <v>4393.4333333333325</v>
      </c>
      <c r="L72" s="38">
        <v>4514.4166666666661</v>
      </c>
      <c r="M72" s="28">
        <v>4272.45</v>
      </c>
      <c r="N72" s="28">
        <v>4040.85</v>
      </c>
      <c r="O72" s="39">
        <v>664625</v>
      </c>
      <c r="P72" s="40">
        <v>-6.6537921348314613E-2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364.85</v>
      </c>
      <c r="F73" s="37">
        <v>363.23333333333335</v>
      </c>
      <c r="G73" s="38">
        <v>357.81666666666672</v>
      </c>
      <c r="H73" s="38">
        <v>350.78333333333336</v>
      </c>
      <c r="I73" s="38">
        <v>345.36666666666673</v>
      </c>
      <c r="J73" s="38">
        <v>370.26666666666671</v>
      </c>
      <c r="K73" s="38">
        <v>375.68333333333334</v>
      </c>
      <c r="L73" s="38">
        <v>382.7166666666667</v>
      </c>
      <c r="M73" s="28">
        <v>368.65</v>
      </c>
      <c r="N73" s="28">
        <v>356.2</v>
      </c>
      <c r="O73" s="39">
        <v>39860700</v>
      </c>
      <c r="P73" s="40">
        <v>-3.9581100024738188E-3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4282.5</v>
      </c>
      <c r="F74" s="37">
        <v>4294.3499999999995</v>
      </c>
      <c r="G74" s="38">
        <v>4229.1999999999989</v>
      </c>
      <c r="H74" s="38">
        <v>4175.8999999999996</v>
      </c>
      <c r="I74" s="38">
        <v>4110.7499999999991</v>
      </c>
      <c r="J74" s="38">
        <v>4347.6499999999987</v>
      </c>
      <c r="K74" s="38">
        <v>4412.7999999999984</v>
      </c>
      <c r="L74" s="38">
        <v>4466.0999999999985</v>
      </c>
      <c r="M74" s="28">
        <v>4359.5</v>
      </c>
      <c r="N74" s="28">
        <v>4241.05</v>
      </c>
      <c r="O74" s="39">
        <v>2886125</v>
      </c>
      <c r="P74" s="40">
        <v>-1.627540368965958E-2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2388.0500000000002</v>
      </c>
      <c r="F75" s="37">
        <v>2368</v>
      </c>
      <c r="G75" s="38">
        <v>2343.0500000000002</v>
      </c>
      <c r="H75" s="38">
        <v>2298.0500000000002</v>
      </c>
      <c r="I75" s="38">
        <v>2273.1000000000004</v>
      </c>
      <c r="J75" s="38">
        <v>2413</v>
      </c>
      <c r="K75" s="38">
        <v>2437.9499999999998</v>
      </c>
      <c r="L75" s="38">
        <v>2482.9499999999998</v>
      </c>
      <c r="M75" s="28">
        <v>2392.9499999999998</v>
      </c>
      <c r="N75" s="28">
        <v>2323</v>
      </c>
      <c r="O75" s="39">
        <v>3439800</v>
      </c>
      <c r="P75" s="40">
        <v>1.2569544611580465E-2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1634</v>
      </c>
      <c r="F76" s="37">
        <v>1638.5999999999997</v>
      </c>
      <c r="G76" s="38">
        <v>1588.9999999999993</v>
      </c>
      <c r="H76" s="38">
        <v>1543.9999999999995</v>
      </c>
      <c r="I76" s="38">
        <v>1494.3999999999992</v>
      </c>
      <c r="J76" s="38">
        <v>1683.5999999999995</v>
      </c>
      <c r="K76" s="38">
        <v>1733.1999999999998</v>
      </c>
      <c r="L76" s="38">
        <v>1778.1999999999996</v>
      </c>
      <c r="M76" s="28">
        <v>1688.2</v>
      </c>
      <c r="N76" s="28">
        <v>1593.6</v>
      </c>
      <c r="O76" s="39">
        <v>6290350</v>
      </c>
      <c r="P76" s="40">
        <v>7.7336096458176337E-2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152.30000000000001</v>
      </c>
      <c r="F77" s="37">
        <v>152.38333333333335</v>
      </c>
      <c r="G77" s="38">
        <v>150.3666666666667</v>
      </c>
      <c r="H77" s="38">
        <v>148.43333333333334</v>
      </c>
      <c r="I77" s="38">
        <v>146.41666666666669</v>
      </c>
      <c r="J77" s="38">
        <v>154.31666666666672</v>
      </c>
      <c r="K77" s="38">
        <v>156.33333333333337</v>
      </c>
      <c r="L77" s="38">
        <v>158.26666666666674</v>
      </c>
      <c r="M77" s="28">
        <v>154.4</v>
      </c>
      <c r="N77" s="28">
        <v>150.44999999999999</v>
      </c>
      <c r="O77" s="39">
        <v>21409200</v>
      </c>
      <c r="P77" s="40">
        <v>-1.3600928843921048E-2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98.65</v>
      </c>
      <c r="F78" s="37">
        <v>97.966666666666654</v>
      </c>
      <c r="G78" s="38">
        <v>97.033333333333303</v>
      </c>
      <c r="H78" s="38">
        <v>95.416666666666643</v>
      </c>
      <c r="I78" s="38">
        <v>94.483333333333292</v>
      </c>
      <c r="J78" s="38">
        <v>99.583333333333314</v>
      </c>
      <c r="K78" s="38">
        <v>100.51666666666668</v>
      </c>
      <c r="L78" s="38">
        <v>102.13333333333333</v>
      </c>
      <c r="M78" s="28">
        <v>98.9</v>
      </c>
      <c r="N78" s="28">
        <v>96.35</v>
      </c>
      <c r="O78" s="39">
        <v>63940000</v>
      </c>
      <c r="P78" s="40">
        <v>2.0590582601755787E-2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127.95</v>
      </c>
      <c r="F79" s="37">
        <v>128.63333333333333</v>
      </c>
      <c r="G79" s="38">
        <v>125.41666666666666</v>
      </c>
      <c r="H79" s="38">
        <v>122.88333333333333</v>
      </c>
      <c r="I79" s="38">
        <v>119.66666666666666</v>
      </c>
      <c r="J79" s="38">
        <v>131.16666666666666</v>
      </c>
      <c r="K79" s="38">
        <v>134.38333333333335</v>
      </c>
      <c r="L79" s="38">
        <v>136.91666666666666</v>
      </c>
      <c r="M79" s="28">
        <v>131.85</v>
      </c>
      <c r="N79" s="28">
        <v>126.1</v>
      </c>
      <c r="O79" s="39">
        <v>14703000</v>
      </c>
      <c r="P79" s="40">
        <v>-4.2499153403318661E-2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152.69999999999999</v>
      </c>
      <c r="F80" s="37">
        <v>152.16666666666666</v>
      </c>
      <c r="G80" s="38">
        <v>150.5333333333333</v>
      </c>
      <c r="H80" s="38">
        <v>148.36666666666665</v>
      </c>
      <c r="I80" s="38">
        <v>146.73333333333329</v>
      </c>
      <c r="J80" s="38">
        <v>154.33333333333331</v>
      </c>
      <c r="K80" s="38">
        <v>155.9666666666667</v>
      </c>
      <c r="L80" s="38">
        <v>158.13333333333333</v>
      </c>
      <c r="M80" s="28">
        <v>153.80000000000001</v>
      </c>
      <c r="N80" s="28">
        <v>150</v>
      </c>
      <c r="O80" s="39">
        <v>38308000</v>
      </c>
      <c r="P80" s="40">
        <v>4.4925124792013313E-2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448.05</v>
      </c>
      <c r="F81" s="37">
        <v>452.36666666666662</v>
      </c>
      <c r="G81" s="38">
        <v>440.93333333333322</v>
      </c>
      <c r="H81" s="38">
        <v>433.81666666666661</v>
      </c>
      <c r="I81" s="38">
        <v>422.38333333333321</v>
      </c>
      <c r="J81" s="38">
        <v>459.48333333333323</v>
      </c>
      <c r="K81" s="38">
        <v>470.91666666666663</v>
      </c>
      <c r="L81" s="38">
        <v>478.03333333333325</v>
      </c>
      <c r="M81" s="28">
        <v>463.8</v>
      </c>
      <c r="N81" s="28">
        <v>445.25</v>
      </c>
      <c r="O81" s="39">
        <v>8321400</v>
      </c>
      <c r="P81" s="40">
        <v>6.0997067448680352E-2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36</v>
      </c>
      <c r="F82" s="37">
        <v>36.300000000000004</v>
      </c>
      <c r="G82" s="38">
        <v>35.550000000000011</v>
      </c>
      <c r="H82" s="38">
        <v>35.100000000000009</v>
      </c>
      <c r="I82" s="38">
        <v>34.350000000000016</v>
      </c>
      <c r="J82" s="38">
        <v>36.750000000000007</v>
      </c>
      <c r="K82" s="38">
        <v>37.499999999999993</v>
      </c>
      <c r="L82" s="38">
        <v>37.950000000000003</v>
      </c>
      <c r="M82" s="28">
        <v>37.049999999999997</v>
      </c>
      <c r="N82" s="28">
        <v>35.85</v>
      </c>
      <c r="O82" s="39">
        <v>125640000</v>
      </c>
      <c r="P82" s="40">
        <v>9.1264412741840925E-2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813.75</v>
      </c>
      <c r="F83" s="37">
        <v>800.0333333333333</v>
      </c>
      <c r="G83" s="38">
        <v>783.71666666666658</v>
      </c>
      <c r="H83" s="38">
        <v>753.68333333333328</v>
      </c>
      <c r="I83" s="38">
        <v>737.36666666666656</v>
      </c>
      <c r="J83" s="38">
        <v>830.06666666666661</v>
      </c>
      <c r="K83" s="38">
        <v>846.38333333333321</v>
      </c>
      <c r="L83" s="38">
        <v>876.41666666666663</v>
      </c>
      <c r="M83" s="28">
        <v>816.35</v>
      </c>
      <c r="N83" s="28">
        <v>770</v>
      </c>
      <c r="O83" s="39">
        <v>3559400</v>
      </c>
      <c r="P83" s="40">
        <v>1.5202076381164257E-2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689.05</v>
      </c>
      <c r="F84" s="37">
        <v>683.19999999999993</v>
      </c>
      <c r="G84" s="38">
        <v>672.89999999999986</v>
      </c>
      <c r="H84" s="38">
        <v>656.74999999999989</v>
      </c>
      <c r="I84" s="38">
        <v>646.44999999999982</v>
      </c>
      <c r="J84" s="38">
        <v>699.34999999999991</v>
      </c>
      <c r="K84" s="38">
        <v>709.64999999999986</v>
      </c>
      <c r="L84" s="38">
        <v>725.8</v>
      </c>
      <c r="M84" s="28">
        <v>693.5</v>
      </c>
      <c r="N84" s="28">
        <v>667.05</v>
      </c>
      <c r="O84" s="39">
        <v>9650500</v>
      </c>
      <c r="P84" s="40">
        <v>-4.0658084397832896E-2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1630.45</v>
      </c>
      <c r="F85" s="37">
        <v>1627.2333333333336</v>
      </c>
      <c r="G85" s="38">
        <v>1601.8666666666672</v>
      </c>
      <c r="H85" s="38">
        <v>1573.2833333333338</v>
      </c>
      <c r="I85" s="38">
        <v>1547.9166666666674</v>
      </c>
      <c r="J85" s="38">
        <v>1655.8166666666671</v>
      </c>
      <c r="K85" s="38">
        <v>1681.1833333333334</v>
      </c>
      <c r="L85" s="38">
        <v>1709.7666666666669</v>
      </c>
      <c r="M85" s="28">
        <v>1652.6</v>
      </c>
      <c r="N85" s="28">
        <v>1598.65</v>
      </c>
      <c r="O85" s="39">
        <v>4857125</v>
      </c>
      <c r="P85" s="40">
        <v>-2.6638009639181972E-2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312.89999999999998</v>
      </c>
      <c r="F86" s="37">
        <v>316.40000000000003</v>
      </c>
      <c r="G86" s="38">
        <v>308.50000000000006</v>
      </c>
      <c r="H86" s="38">
        <v>304.10000000000002</v>
      </c>
      <c r="I86" s="38">
        <v>296.20000000000005</v>
      </c>
      <c r="J86" s="38">
        <v>320.80000000000007</v>
      </c>
      <c r="K86" s="38">
        <v>328.70000000000005</v>
      </c>
      <c r="L86" s="38">
        <v>333.10000000000008</v>
      </c>
      <c r="M86" s="28">
        <v>324.3</v>
      </c>
      <c r="N86" s="28">
        <v>312</v>
      </c>
      <c r="O86" s="39">
        <v>12162850</v>
      </c>
      <c r="P86" s="40">
        <v>3.1278748850046001E-2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1614</v>
      </c>
      <c r="F87" s="37">
        <v>1603.1500000000003</v>
      </c>
      <c r="G87" s="38">
        <v>1587.5000000000007</v>
      </c>
      <c r="H87" s="38">
        <v>1561.0000000000005</v>
      </c>
      <c r="I87" s="38">
        <v>1545.3500000000008</v>
      </c>
      <c r="J87" s="38">
        <v>1629.6500000000005</v>
      </c>
      <c r="K87" s="38">
        <v>1645.3000000000002</v>
      </c>
      <c r="L87" s="38">
        <v>1671.8000000000004</v>
      </c>
      <c r="M87" s="28">
        <v>1618.8</v>
      </c>
      <c r="N87" s="28">
        <v>1576.65</v>
      </c>
      <c r="O87" s="39">
        <v>10461875</v>
      </c>
      <c r="P87" s="40">
        <v>5.4323016525152923E-3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259.45</v>
      </c>
      <c r="F88" s="37">
        <v>260.63333333333333</v>
      </c>
      <c r="G88" s="38">
        <v>256.21666666666664</v>
      </c>
      <c r="H88" s="38">
        <v>252.98333333333329</v>
      </c>
      <c r="I88" s="38">
        <v>248.56666666666661</v>
      </c>
      <c r="J88" s="38">
        <v>263.86666666666667</v>
      </c>
      <c r="K88" s="38">
        <v>268.28333333333342</v>
      </c>
      <c r="L88" s="38">
        <v>271.51666666666671</v>
      </c>
      <c r="M88" s="28">
        <v>265.05</v>
      </c>
      <c r="N88" s="28">
        <v>257.39999999999998</v>
      </c>
      <c r="O88" s="39">
        <v>2879800</v>
      </c>
      <c r="P88" s="40">
        <v>-7.0339976553341153E-3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484.15</v>
      </c>
      <c r="F89" s="37">
        <v>485.95</v>
      </c>
      <c r="G89" s="38">
        <v>476.7</v>
      </c>
      <c r="H89" s="38">
        <v>469.25</v>
      </c>
      <c r="I89" s="38">
        <v>460</v>
      </c>
      <c r="J89" s="38">
        <v>493.4</v>
      </c>
      <c r="K89" s="38">
        <v>502.65</v>
      </c>
      <c r="L89" s="38">
        <v>510.09999999999997</v>
      </c>
      <c r="M89" s="28">
        <v>495.2</v>
      </c>
      <c r="N89" s="28">
        <v>478.5</v>
      </c>
      <c r="O89" s="39">
        <v>5661250</v>
      </c>
      <c r="P89" s="40">
        <v>-3.739551253849538E-3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1402.4</v>
      </c>
      <c r="F90" s="37">
        <v>1397.4833333333336</v>
      </c>
      <c r="G90" s="38">
        <v>1385.5666666666671</v>
      </c>
      <c r="H90" s="38">
        <v>1368.7333333333336</v>
      </c>
      <c r="I90" s="38">
        <v>1356.8166666666671</v>
      </c>
      <c r="J90" s="38">
        <v>1414.3166666666671</v>
      </c>
      <c r="K90" s="38">
        <v>1426.2333333333336</v>
      </c>
      <c r="L90" s="38">
        <v>1443.0666666666671</v>
      </c>
      <c r="M90" s="28">
        <v>1409.4</v>
      </c>
      <c r="N90" s="28">
        <v>1380.65</v>
      </c>
      <c r="O90" s="39">
        <v>2386875</v>
      </c>
      <c r="P90" s="40">
        <v>1.968344155844156E-2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1130.6500000000001</v>
      </c>
      <c r="F91" s="37">
        <v>1132.7</v>
      </c>
      <c r="G91" s="38">
        <v>1113.4000000000001</v>
      </c>
      <c r="H91" s="38">
        <v>1096.1500000000001</v>
      </c>
      <c r="I91" s="38">
        <v>1076.8500000000001</v>
      </c>
      <c r="J91" s="38">
        <v>1149.95</v>
      </c>
      <c r="K91" s="38">
        <v>1169.2499999999998</v>
      </c>
      <c r="L91" s="38">
        <v>1186.5</v>
      </c>
      <c r="M91" s="28">
        <v>1152</v>
      </c>
      <c r="N91" s="28">
        <v>1115.45</v>
      </c>
      <c r="O91" s="39">
        <v>4660000</v>
      </c>
      <c r="P91" s="40">
        <v>-1.0405606285835634E-2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1167</v>
      </c>
      <c r="F92" s="37">
        <v>1173</v>
      </c>
      <c r="G92" s="38">
        <v>1155.9000000000001</v>
      </c>
      <c r="H92" s="38">
        <v>1144.8000000000002</v>
      </c>
      <c r="I92" s="38">
        <v>1127.7000000000003</v>
      </c>
      <c r="J92" s="38">
        <v>1184.0999999999999</v>
      </c>
      <c r="K92" s="38">
        <v>1201.1999999999998</v>
      </c>
      <c r="L92" s="38">
        <v>1212.2999999999997</v>
      </c>
      <c r="M92" s="28">
        <v>1190.0999999999999</v>
      </c>
      <c r="N92" s="28">
        <v>1161.9000000000001</v>
      </c>
      <c r="O92" s="39">
        <v>21976500</v>
      </c>
      <c r="P92" s="40">
        <v>1.7831090938563787E-2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2275.4499999999998</v>
      </c>
      <c r="F93" s="37">
        <v>2277.4833333333331</v>
      </c>
      <c r="G93" s="38">
        <v>2238.9666666666662</v>
      </c>
      <c r="H93" s="38">
        <v>2202.4833333333331</v>
      </c>
      <c r="I93" s="38">
        <v>2163.9666666666662</v>
      </c>
      <c r="J93" s="38">
        <v>2313.9666666666662</v>
      </c>
      <c r="K93" s="38">
        <v>2352.4833333333336</v>
      </c>
      <c r="L93" s="38">
        <v>2388.9666666666662</v>
      </c>
      <c r="M93" s="28">
        <v>2316</v>
      </c>
      <c r="N93" s="28">
        <v>2241</v>
      </c>
      <c r="O93" s="39">
        <v>26007600</v>
      </c>
      <c r="P93" s="40">
        <v>4.7726091633129089E-2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2078.0500000000002</v>
      </c>
      <c r="F94" s="37">
        <v>2096.15</v>
      </c>
      <c r="G94" s="38">
        <v>2042.75</v>
      </c>
      <c r="H94" s="38">
        <v>2007.4499999999998</v>
      </c>
      <c r="I94" s="38">
        <v>1954.0499999999997</v>
      </c>
      <c r="J94" s="38">
        <v>2131.4500000000003</v>
      </c>
      <c r="K94" s="38">
        <v>2184.8500000000008</v>
      </c>
      <c r="L94" s="38">
        <v>2220.1500000000005</v>
      </c>
      <c r="M94" s="28">
        <v>2149.5500000000002</v>
      </c>
      <c r="N94" s="28">
        <v>2060.85</v>
      </c>
      <c r="O94" s="39">
        <v>3044200</v>
      </c>
      <c r="P94" s="40">
        <v>-1.6604212430546581E-2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1437.2</v>
      </c>
      <c r="F95" s="37">
        <v>1427.5333333333335</v>
      </c>
      <c r="G95" s="38">
        <v>1414.2166666666672</v>
      </c>
      <c r="H95" s="38">
        <v>1391.2333333333336</v>
      </c>
      <c r="I95" s="38">
        <v>1377.9166666666672</v>
      </c>
      <c r="J95" s="38">
        <v>1450.5166666666671</v>
      </c>
      <c r="K95" s="38">
        <v>1463.8333333333333</v>
      </c>
      <c r="L95" s="38">
        <v>1486.8166666666671</v>
      </c>
      <c r="M95" s="28">
        <v>1440.85</v>
      </c>
      <c r="N95" s="28">
        <v>1404.55</v>
      </c>
      <c r="O95" s="39">
        <v>49953750</v>
      </c>
      <c r="P95" s="40">
        <v>2.4084159253120456E-2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514.15</v>
      </c>
      <c r="F96" s="37">
        <v>513.88333333333333</v>
      </c>
      <c r="G96" s="38">
        <v>505.41666666666663</v>
      </c>
      <c r="H96" s="38">
        <v>496.68333333333328</v>
      </c>
      <c r="I96" s="38">
        <v>488.21666666666658</v>
      </c>
      <c r="J96" s="38">
        <v>522.61666666666667</v>
      </c>
      <c r="K96" s="38">
        <v>531.08333333333337</v>
      </c>
      <c r="L96" s="38">
        <v>539.81666666666672</v>
      </c>
      <c r="M96" s="28">
        <v>522.35</v>
      </c>
      <c r="N96" s="28">
        <v>505.15</v>
      </c>
      <c r="O96" s="39">
        <v>35829200</v>
      </c>
      <c r="P96" s="40">
        <v>-5.5565732429626912E-3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2387.25</v>
      </c>
      <c r="F97" s="37">
        <v>2384.0333333333333</v>
      </c>
      <c r="G97" s="38">
        <v>2360.7166666666667</v>
      </c>
      <c r="H97" s="38">
        <v>2334.1833333333334</v>
      </c>
      <c r="I97" s="38">
        <v>2310.8666666666668</v>
      </c>
      <c r="J97" s="38">
        <v>2410.5666666666666</v>
      </c>
      <c r="K97" s="38">
        <v>2433.8833333333332</v>
      </c>
      <c r="L97" s="38">
        <v>2460.4166666666665</v>
      </c>
      <c r="M97" s="28">
        <v>2407.35</v>
      </c>
      <c r="N97" s="28">
        <v>2357.5</v>
      </c>
      <c r="O97" s="39">
        <v>3191400</v>
      </c>
      <c r="P97" s="40">
        <v>8.4368186557967576E-3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628.65</v>
      </c>
      <c r="F98" s="37">
        <v>626.36666666666667</v>
      </c>
      <c r="G98" s="38">
        <v>619.13333333333333</v>
      </c>
      <c r="H98" s="38">
        <v>609.61666666666667</v>
      </c>
      <c r="I98" s="38">
        <v>602.38333333333333</v>
      </c>
      <c r="J98" s="38">
        <v>635.88333333333333</v>
      </c>
      <c r="K98" s="38">
        <v>643.11666666666667</v>
      </c>
      <c r="L98" s="38">
        <v>652.63333333333333</v>
      </c>
      <c r="M98" s="28">
        <v>633.6</v>
      </c>
      <c r="N98" s="28">
        <v>616.85</v>
      </c>
      <c r="O98" s="39">
        <v>37744325</v>
      </c>
      <c r="P98" s="40">
        <v>5.5620696912299691E-2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114</v>
      </c>
      <c r="F99" s="37">
        <v>114.41666666666667</v>
      </c>
      <c r="G99" s="38">
        <v>112.88333333333334</v>
      </c>
      <c r="H99" s="38">
        <v>111.76666666666667</v>
      </c>
      <c r="I99" s="38">
        <v>110.23333333333333</v>
      </c>
      <c r="J99" s="38">
        <v>115.53333333333335</v>
      </c>
      <c r="K99" s="38">
        <v>117.06666666666668</v>
      </c>
      <c r="L99" s="38">
        <v>118.18333333333335</v>
      </c>
      <c r="M99" s="28">
        <v>115.95</v>
      </c>
      <c r="N99" s="28">
        <v>113.3</v>
      </c>
      <c r="O99" s="39">
        <v>19681100</v>
      </c>
      <c r="P99" s="40">
        <v>-1.1660548477650615E-2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267.14999999999998</v>
      </c>
      <c r="F100" s="37">
        <v>269.66666666666663</v>
      </c>
      <c r="G100" s="38">
        <v>263.63333333333327</v>
      </c>
      <c r="H100" s="38">
        <v>260.11666666666662</v>
      </c>
      <c r="I100" s="38">
        <v>254.08333333333326</v>
      </c>
      <c r="J100" s="38">
        <v>273.18333333333328</v>
      </c>
      <c r="K100" s="38">
        <v>279.21666666666658</v>
      </c>
      <c r="L100" s="38">
        <v>282.73333333333329</v>
      </c>
      <c r="M100" s="28">
        <v>275.7</v>
      </c>
      <c r="N100" s="28">
        <v>266.14999999999998</v>
      </c>
      <c r="O100" s="39">
        <v>17536500</v>
      </c>
      <c r="P100" s="40">
        <v>0.11713106295149639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1977.4</v>
      </c>
      <c r="F101" s="37">
        <v>1964.8333333333333</v>
      </c>
      <c r="G101" s="38">
        <v>1947.7166666666665</v>
      </c>
      <c r="H101" s="38">
        <v>1918.0333333333333</v>
      </c>
      <c r="I101" s="38">
        <v>1900.9166666666665</v>
      </c>
      <c r="J101" s="38">
        <v>1994.5166666666664</v>
      </c>
      <c r="K101" s="38">
        <v>2011.6333333333332</v>
      </c>
      <c r="L101" s="38">
        <v>2041.3166666666664</v>
      </c>
      <c r="M101" s="28">
        <v>1981.95</v>
      </c>
      <c r="N101" s="28">
        <v>1935.15</v>
      </c>
      <c r="O101" s="39">
        <v>16052400</v>
      </c>
      <c r="P101" s="40">
        <v>5.9785673998871969E-3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38633.9</v>
      </c>
      <c r="F102" s="37">
        <v>38522.85</v>
      </c>
      <c r="G102" s="38">
        <v>38005.049999999996</v>
      </c>
      <c r="H102" s="38">
        <v>37376.199999999997</v>
      </c>
      <c r="I102" s="38">
        <v>36858.399999999994</v>
      </c>
      <c r="J102" s="38">
        <v>39151.699999999997</v>
      </c>
      <c r="K102" s="38">
        <v>39669.5</v>
      </c>
      <c r="L102" s="38">
        <v>40298.35</v>
      </c>
      <c r="M102" s="28">
        <v>39040.65</v>
      </c>
      <c r="N102" s="28">
        <v>37894</v>
      </c>
      <c r="O102" s="39">
        <v>9810</v>
      </c>
      <c r="P102" s="40">
        <v>-1.5060240963855422E-2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153.94999999999999</v>
      </c>
      <c r="F103" s="37">
        <v>154.36666666666667</v>
      </c>
      <c r="G103" s="38">
        <v>151.93333333333334</v>
      </c>
      <c r="H103" s="38">
        <v>149.91666666666666</v>
      </c>
      <c r="I103" s="38">
        <v>147.48333333333332</v>
      </c>
      <c r="J103" s="38">
        <v>156.38333333333335</v>
      </c>
      <c r="K103" s="38">
        <v>158.81666666666669</v>
      </c>
      <c r="L103" s="38">
        <v>160.83333333333337</v>
      </c>
      <c r="M103" s="28">
        <v>156.80000000000001</v>
      </c>
      <c r="N103" s="28">
        <v>152.35</v>
      </c>
      <c r="O103" s="39">
        <v>37076000</v>
      </c>
      <c r="P103" s="40">
        <v>-5.2222838576749343E-2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712.65</v>
      </c>
      <c r="F104" s="37">
        <v>707.94999999999993</v>
      </c>
      <c r="G104" s="38">
        <v>701.34999999999991</v>
      </c>
      <c r="H104" s="38">
        <v>690.05</v>
      </c>
      <c r="I104" s="38">
        <v>683.44999999999993</v>
      </c>
      <c r="J104" s="38">
        <v>719.24999999999989</v>
      </c>
      <c r="K104" s="38">
        <v>725.85</v>
      </c>
      <c r="L104" s="38">
        <v>737.14999999999986</v>
      </c>
      <c r="M104" s="28">
        <v>714.55</v>
      </c>
      <c r="N104" s="28">
        <v>696.65</v>
      </c>
      <c r="O104" s="39">
        <v>124093750</v>
      </c>
      <c r="P104" s="40">
        <v>1.0204307992635151E-3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1267.3499999999999</v>
      </c>
      <c r="F105" s="37">
        <v>1262.5</v>
      </c>
      <c r="G105" s="38">
        <v>1251.5999999999999</v>
      </c>
      <c r="H105" s="38">
        <v>1235.8499999999999</v>
      </c>
      <c r="I105" s="38">
        <v>1224.9499999999998</v>
      </c>
      <c r="J105" s="38">
        <v>1278.25</v>
      </c>
      <c r="K105" s="38">
        <v>1289.1500000000001</v>
      </c>
      <c r="L105" s="38">
        <v>1304.9000000000001</v>
      </c>
      <c r="M105" s="28">
        <v>1273.4000000000001</v>
      </c>
      <c r="N105" s="28">
        <v>1246.75</v>
      </c>
      <c r="O105" s="39">
        <v>3609525</v>
      </c>
      <c r="P105" s="40">
        <v>-3.6309996595937817E-2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480</v>
      </c>
      <c r="F106" s="37">
        <v>478.8</v>
      </c>
      <c r="G106" s="38">
        <v>468</v>
      </c>
      <c r="H106" s="38">
        <v>456</v>
      </c>
      <c r="I106" s="38">
        <v>445.2</v>
      </c>
      <c r="J106" s="38">
        <v>490.8</v>
      </c>
      <c r="K106" s="38">
        <v>501.60000000000008</v>
      </c>
      <c r="L106" s="38">
        <v>513.6</v>
      </c>
      <c r="M106" s="28">
        <v>489.6</v>
      </c>
      <c r="N106" s="28">
        <v>466.8</v>
      </c>
      <c r="O106" s="39">
        <v>8311500</v>
      </c>
      <c r="P106" s="40">
        <v>6.1739604140185218E-3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10.1</v>
      </c>
      <c r="F107" s="37">
        <v>10.116666666666667</v>
      </c>
      <c r="G107" s="38">
        <v>9.9833333333333343</v>
      </c>
      <c r="H107" s="38">
        <v>9.8666666666666671</v>
      </c>
      <c r="I107" s="38">
        <v>9.7333333333333343</v>
      </c>
      <c r="J107" s="38">
        <v>10.233333333333334</v>
      </c>
      <c r="K107" s="38">
        <v>10.366666666666667</v>
      </c>
      <c r="L107" s="38">
        <v>10.483333333333334</v>
      </c>
      <c r="M107" s="28">
        <v>10.25</v>
      </c>
      <c r="N107" s="28">
        <v>10</v>
      </c>
      <c r="O107" s="39">
        <v>823760000</v>
      </c>
      <c r="P107" s="40">
        <v>-3.3349761787415805E-2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63.4</v>
      </c>
      <c r="F108" s="37">
        <v>63.65</v>
      </c>
      <c r="G108" s="38">
        <v>62.8</v>
      </c>
      <c r="H108" s="38">
        <v>62.199999999999996</v>
      </c>
      <c r="I108" s="38">
        <v>61.349999999999994</v>
      </c>
      <c r="J108" s="38">
        <v>64.25</v>
      </c>
      <c r="K108" s="38">
        <v>65.100000000000009</v>
      </c>
      <c r="L108" s="38">
        <v>65.7</v>
      </c>
      <c r="M108" s="28">
        <v>64.5</v>
      </c>
      <c r="N108" s="28">
        <v>63.05</v>
      </c>
      <c r="O108" s="39">
        <v>106520000</v>
      </c>
      <c r="P108" s="40">
        <v>4.1658517504400548E-2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38.6</v>
      </c>
      <c r="F109" s="37">
        <v>38.949999999999996</v>
      </c>
      <c r="G109" s="38">
        <v>37.79999999999999</v>
      </c>
      <c r="H109" s="38">
        <v>36.999999999999993</v>
      </c>
      <c r="I109" s="38">
        <v>35.849999999999987</v>
      </c>
      <c r="J109" s="38">
        <v>39.749999999999993</v>
      </c>
      <c r="K109" s="38">
        <v>40.9</v>
      </c>
      <c r="L109" s="38">
        <v>41.699999999999996</v>
      </c>
      <c r="M109" s="28">
        <v>40.1</v>
      </c>
      <c r="N109" s="28">
        <v>38.15</v>
      </c>
      <c r="O109" s="39">
        <v>226218000</v>
      </c>
      <c r="P109" s="40">
        <v>1.0511701705672352E-2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230.6</v>
      </c>
      <c r="F110" s="37">
        <v>229.08333333333334</v>
      </c>
      <c r="G110" s="38">
        <v>225.66666666666669</v>
      </c>
      <c r="H110" s="38">
        <v>220.73333333333335</v>
      </c>
      <c r="I110" s="38">
        <v>217.31666666666669</v>
      </c>
      <c r="J110" s="38">
        <v>234.01666666666668</v>
      </c>
      <c r="K110" s="38">
        <v>237.43333333333337</v>
      </c>
      <c r="L110" s="38">
        <v>242.36666666666667</v>
      </c>
      <c r="M110" s="28">
        <v>232.5</v>
      </c>
      <c r="N110" s="28">
        <v>224.15</v>
      </c>
      <c r="O110" s="39">
        <v>40965000</v>
      </c>
      <c r="P110" s="40">
        <v>1.0997067448680353E-3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366</v>
      </c>
      <c r="F111" s="37">
        <v>367.01666666666665</v>
      </c>
      <c r="G111" s="38">
        <v>360.13333333333333</v>
      </c>
      <c r="H111" s="38">
        <v>354.26666666666665</v>
      </c>
      <c r="I111" s="38">
        <v>347.38333333333333</v>
      </c>
      <c r="J111" s="38">
        <v>372.88333333333333</v>
      </c>
      <c r="K111" s="38">
        <v>379.76666666666665</v>
      </c>
      <c r="L111" s="38">
        <v>385.63333333333333</v>
      </c>
      <c r="M111" s="28">
        <v>373.9</v>
      </c>
      <c r="N111" s="28">
        <v>361.15</v>
      </c>
      <c r="O111" s="39">
        <v>15391750</v>
      </c>
      <c r="P111" s="40">
        <v>-1.4959521295318549E-2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232.45</v>
      </c>
      <c r="F112" s="37">
        <v>230.5</v>
      </c>
      <c r="G112" s="38">
        <v>226.35</v>
      </c>
      <c r="H112" s="38">
        <v>220.25</v>
      </c>
      <c r="I112" s="38">
        <v>216.1</v>
      </c>
      <c r="J112" s="38">
        <v>236.6</v>
      </c>
      <c r="K112" s="38">
        <v>240.74999999999997</v>
      </c>
      <c r="L112" s="38">
        <v>246.85</v>
      </c>
      <c r="M112" s="28">
        <v>234.65</v>
      </c>
      <c r="N112" s="28">
        <v>224.4</v>
      </c>
      <c r="O112" s="39">
        <v>25620140</v>
      </c>
      <c r="P112" s="40">
        <v>-2.2856266298512042E-2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206.2</v>
      </c>
      <c r="F113" s="37">
        <v>206.06666666666669</v>
      </c>
      <c r="G113" s="38">
        <v>202.58333333333337</v>
      </c>
      <c r="H113" s="38">
        <v>198.96666666666667</v>
      </c>
      <c r="I113" s="38">
        <v>195.48333333333335</v>
      </c>
      <c r="J113" s="38">
        <v>209.68333333333339</v>
      </c>
      <c r="K113" s="38">
        <v>213.16666666666669</v>
      </c>
      <c r="L113" s="38">
        <v>216.78333333333342</v>
      </c>
      <c r="M113" s="28">
        <v>209.55</v>
      </c>
      <c r="N113" s="28">
        <v>202.45</v>
      </c>
      <c r="O113" s="39">
        <v>13783700</v>
      </c>
      <c r="P113" s="40">
        <v>5.9259259259259256E-3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4382.1000000000004</v>
      </c>
      <c r="F114" s="37">
        <v>4400.95</v>
      </c>
      <c r="G114" s="38">
        <v>4301.8999999999996</v>
      </c>
      <c r="H114" s="38">
        <v>4221.7</v>
      </c>
      <c r="I114" s="38">
        <v>4122.6499999999996</v>
      </c>
      <c r="J114" s="38">
        <v>4481.1499999999996</v>
      </c>
      <c r="K114" s="38">
        <v>4580.2000000000007</v>
      </c>
      <c r="L114" s="38">
        <v>4660.3999999999996</v>
      </c>
      <c r="M114" s="28">
        <v>4500</v>
      </c>
      <c r="N114" s="28">
        <v>4320.75</v>
      </c>
      <c r="O114" s="39">
        <v>371175</v>
      </c>
      <c r="P114" s="40">
        <v>-6.6754667169526688E-2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1969.15</v>
      </c>
      <c r="F115" s="37">
        <v>1969.5666666666668</v>
      </c>
      <c r="G115" s="38">
        <v>1941.1833333333336</v>
      </c>
      <c r="H115" s="38">
        <v>1913.2166666666667</v>
      </c>
      <c r="I115" s="38">
        <v>1884.8333333333335</v>
      </c>
      <c r="J115" s="38">
        <v>1997.5333333333338</v>
      </c>
      <c r="K115" s="38">
        <v>2025.916666666667</v>
      </c>
      <c r="L115" s="38">
        <v>2053.8833333333341</v>
      </c>
      <c r="M115" s="28">
        <v>1997.95</v>
      </c>
      <c r="N115" s="28">
        <v>1941.6</v>
      </c>
      <c r="O115" s="39">
        <v>3210000</v>
      </c>
      <c r="P115" s="40">
        <v>1.0546198646308831E-2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938.45</v>
      </c>
      <c r="F116" s="37">
        <v>935.31666666666661</v>
      </c>
      <c r="G116" s="38">
        <v>924.63333333333321</v>
      </c>
      <c r="H116" s="38">
        <v>910.81666666666661</v>
      </c>
      <c r="I116" s="38">
        <v>900.13333333333321</v>
      </c>
      <c r="J116" s="38">
        <v>949.13333333333321</v>
      </c>
      <c r="K116" s="38">
        <v>959.81666666666661</v>
      </c>
      <c r="L116" s="38">
        <v>973.63333333333321</v>
      </c>
      <c r="M116" s="28">
        <v>946</v>
      </c>
      <c r="N116" s="28">
        <v>921.5</v>
      </c>
      <c r="O116" s="39">
        <v>26739000</v>
      </c>
      <c r="P116" s="40">
        <v>3.4398718752176032E-2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210.45</v>
      </c>
      <c r="F117" s="37">
        <v>207.66666666666666</v>
      </c>
      <c r="G117" s="38">
        <v>202.08333333333331</v>
      </c>
      <c r="H117" s="38">
        <v>193.71666666666667</v>
      </c>
      <c r="I117" s="38">
        <v>188.13333333333333</v>
      </c>
      <c r="J117" s="38">
        <v>216.0333333333333</v>
      </c>
      <c r="K117" s="38">
        <v>221.61666666666662</v>
      </c>
      <c r="L117" s="38">
        <v>229.98333333333329</v>
      </c>
      <c r="M117" s="28">
        <v>213.25</v>
      </c>
      <c r="N117" s="28">
        <v>199.3</v>
      </c>
      <c r="O117" s="39">
        <v>24998400</v>
      </c>
      <c r="P117" s="40">
        <v>-5.2367688022284123E-3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1876.45</v>
      </c>
      <c r="F118" s="37">
        <v>1873.1500000000003</v>
      </c>
      <c r="G118" s="38">
        <v>1861.6500000000005</v>
      </c>
      <c r="H118" s="38">
        <v>1846.8500000000001</v>
      </c>
      <c r="I118" s="38">
        <v>1835.3500000000004</v>
      </c>
      <c r="J118" s="38">
        <v>1887.9500000000007</v>
      </c>
      <c r="K118" s="38">
        <v>1899.4500000000003</v>
      </c>
      <c r="L118" s="38">
        <v>1914.2500000000009</v>
      </c>
      <c r="M118" s="28">
        <v>1884.65</v>
      </c>
      <c r="N118" s="28">
        <v>1858.35</v>
      </c>
      <c r="O118" s="39">
        <v>29936400</v>
      </c>
      <c r="P118" s="40">
        <v>1.9076797385620917E-2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861.75</v>
      </c>
      <c r="F119" s="37">
        <v>854.98333333333323</v>
      </c>
      <c r="G119" s="38">
        <v>840.86666666666645</v>
      </c>
      <c r="H119" s="38">
        <v>819.98333333333323</v>
      </c>
      <c r="I119" s="38">
        <v>805.86666666666645</v>
      </c>
      <c r="J119" s="38">
        <v>875.86666666666645</v>
      </c>
      <c r="K119" s="38">
        <v>889.98333333333323</v>
      </c>
      <c r="L119" s="38">
        <v>910.86666666666645</v>
      </c>
      <c r="M119" s="28">
        <v>869.1</v>
      </c>
      <c r="N119" s="28">
        <v>834.1</v>
      </c>
      <c r="O119" s="39">
        <v>1166250</v>
      </c>
      <c r="P119" s="40">
        <v>-6.6626650660264103E-2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120.2</v>
      </c>
      <c r="F120" s="37">
        <v>119.61666666666667</v>
      </c>
      <c r="G120" s="38">
        <v>118.38333333333335</v>
      </c>
      <c r="H120" s="38">
        <v>116.56666666666668</v>
      </c>
      <c r="I120" s="38">
        <v>115.33333333333336</v>
      </c>
      <c r="J120" s="38">
        <v>121.43333333333335</v>
      </c>
      <c r="K120" s="38">
        <v>122.66666666666667</v>
      </c>
      <c r="L120" s="38">
        <v>124.48333333333335</v>
      </c>
      <c r="M120" s="28">
        <v>120.85</v>
      </c>
      <c r="N120" s="28">
        <v>117.8</v>
      </c>
      <c r="O120" s="39">
        <v>43075500</v>
      </c>
      <c r="P120" s="40">
        <v>4.6998180715585201E-3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999.5</v>
      </c>
      <c r="F121" s="37">
        <v>1007.6666666666666</v>
      </c>
      <c r="G121" s="38">
        <v>986.33333333333326</v>
      </c>
      <c r="H121" s="38">
        <v>973.16666666666663</v>
      </c>
      <c r="I121" s="38">
        <v>951.83333333333326</v>
      </c>
      <c r="J121" s="38">
        <v>1020.8333333333333</v>
      </c>
      <c r="K121" s="38">
        <v>1042.1666666666665</v>
      </c>
      <c r="L121" s="38">
        <v>1055.3333333333333</v>
      </c>
      <c r="M121" s="28">
        <v>1029</v>
      </c>
      <c r="N121" s="28">
        <v>994.5</v>
      </c>
      <c r="O121" s="39">
        <v>967950</v>
      </c>
      <c r="P121" s="40">
        <v>-3.4560143626570915E-2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766.9</v>
      </c>
      <c r="F122" s="37">
        <v>765.88333333333333</v>
      </c>
      <c r="G122" s="38">
        <v>756.76666666666665</v>
      </c>
      <c r="H122" s="38">
        <v>746.63333333333333</v>
      </c>
      <c r="I122" s="38">
        <v>737.51666666666665</v>
      </c>
      <c r="J122" s="38">
        <v>776.01666666666665</v>
      </c>
      <c r="K122" s="38">
        <v>785.13333333333321</v>
      </c>
      <c r="L122" s="38">
        <v>795.26666666666665</v>
      </c>
      <c r="M122" s="28">
        <v>775</v>
      </c>
      <c r="N122" s="28">
        <v>755.75</v>
      </c>
      <c r="O122" s="39">
        <v>11940250</v>
      </c>
      <c r="P122" s="40">
        <v>-6.1356445178153807E-2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256.8</v>
      </c>
      <c r="F123" s="37">
        <v>255.5333333333333</v>
      </c>
      <c r="G123" s="38">
        <v>253.56666666666661</v>
      </c>
      <c r="H123" s="38">
        <v>250.33333333333331</v>
      </c>
      <c r="I123" s="38">
        <v>248.36666666666662</v>
      </c>
      <c r="J123" s="38">
        <v>258.76666666666659</v>
      </c>
      <c r="K123" s="38">
        <v>260.73333333333329</v>
      </c>
      <c r="L123" s="38">
        <v>263.96666666666658</v>
      </c>
      <c r="M123" s="28">
        <v>257.5</v>
      </c>
      <c r="N123" s="28">
        <v>252.3</v>
      </c>
      <c r="O123" s="39">
        <v>138233600</v>
      </c>
      <c r="P123" s="40">
        <v>6.1255386048678232E-3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520.45000000000005</v>
      </c>
      <c r="F124" s="37">
        <v>522.66666666666663</v>
      </c>
      <c r="G124" s="38">
        <v>512.18333333333328</v>
      </c>
      <c r="H124" s="38">
        <v>503.91666666666663</v>
      </c>
      <c r="I124" s="38">
        <v>493.43333333333328</v>
      </c>
      <c r="J124" s="38">
        <v>530.93333333333328</v>
      </c>
      <c r="K124" s="38">
        <v>541.41666666666663</v>
      </c>
      <c r="L124" s="38">
        <v>549.68333333333328</v>
      </c>
      <c r="M124" s="28">
        <v>533.15</v>
      </c>
      <c r="N124" s="28">
        <v>514.4</v>
      </c>
      <c r="O124" s="39">
        <v>42957500</v>
      </c>
      <c r="P124" s="40">
        <v>3.4454566690025694E-3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2260.75</v>
      </c>
      <c r="F125" s="37">
        <v>2255.25</v>
      </c>
      <c r="G125" s="38">
        <v>2200.9499999999998</v>
      </c>
      <c r="H125" s="38">
        <v>2141.1499999999996</v>
      </c>
      <c r="I125" s="38">
        <v>2086.8499999999995</v>
      </c>
      <c r="J125" s="38">
        <v>2315.0500000000002</v>
      </c>
      <c r="K125" s="38">
        <v>2369.3500000000004</v>
      </c>
      <c r="L125" s="38">
        <v>2429.1500000000005</v>
      </c>
      <c r="M125" s="28">
        <v>2309.5500000000002</v>
      </c>
      <c r="N125" s="28">
        <v>2195.4499999999998</v>
      </c>
      <c r="O125" s="39">
        <v>609175</v>
      </c>
      <c r="P125" s="40">
        <v>0.17363452461227241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730.3</v>
      </c>
      <c r="F126" s="37">
        <v>726.65</v>
      </c>
      <c r="G126" s="38">
        <v>721.59999999999991</v>
      </c>
      <c r="H126" s="38">
        <v>712.9</v>
      </c>
      <c r="I126" s="38">
        <v>707.84999999999991</v>
      </c>
      <c r="J126" s="38">
        <v>735.34999999999991</v>
      </c>
      <c r="K126" s="38">
        <v>740.39999999999986</v>
      </c>
      <c r="L126" s="38">
        <v>749.09999999999991</v>
      </c>
      <c r="M126" s="28">
        <v>731.7</v>
      </c>
      <c r="N126" s="28">
        <v>717.95</v>
      </c>
      <c r="O126" s="39">
        <v>32022000</v>
      </c>
      <c r="P126" s="40">
        <v>-1.158429869155763E-2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2646.8</v>
      </c>
      <c r="F127" s="37">
        <v>2628.0499999999997</v>
      </c>
      <c r="G127" s="38">
        <v>2587.1499999999996</v>
      </c>
      <c r="H127" s="38">
        <v>2527.5</v>
      </c>
      <c r="I127" s="38">
        <v>2486.6</v>
      </c>
      <c r="J127" s="38">
        <v>2687.6999999999994</v>
      </c>
      <c r="K127" s="38">
        <v>2728.6</v>
      </c>
      <c r="L127" s="38">
        <v>2788.2499999999991</v>
      </c>
      <c r="M127" s="28">
        <v>2668.95</v>
      </c>
      <c r="N127" s="28">
        <v>2568.4</v>
      </c>
      <c r="O127" s="39">
        <v>2599500</v>
      </c>
      <c r="P127" s="40">
        <v>-3.0353895649741221E-2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1730.05</v>
      </c>
      <c r="F128" s="37">
        <v>1720</v>
      </c>
      <c r="G128" s="38">
        <v>1705.75</v>
      </c>
      <c r="H128" s="38">
        <v>1681.45</v>
      </c>
      <c r="I128" s="38">
        <v>1667.2</v>
      </c>
      <c r="J128" s="38">
        <v>1744.3</v>
      </c>
      <c r="K128" s="38">
        <v>1758.55</v>
      </c>
      <c r="L128" s="38">
        <v>1782.85</v>
      </c>
      <c r="M128" s="28">
        <v>1734.25</v>
      </c>
      <c r="N128" s="28">
        <v>1695.7</v>
      </c>
      <c r="O128" s="39">
        <v>19267200</v>
      </c>
      <c r="P128" s="40">
        <v>-7.6024476172816616E-3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84.5</v>
      </c>
      <c r="F129" s="37">
        <v>83.266666666666666</v>
      </c>
      <c r="G129" s="38">
        <v>81.733333333333334</v>
      </c>
      <c r="H129" s="38">
        <v>78.966666666666669</v>
      </c>
      <c r="I129" s="38">
        <v>77.433333333333337</v>
      </c>
      <c r="J129" s="38">
        <v>86.033333333333331</v>
      </c>
      <c r="K129" s="38">
        <v>87.566666666666663</v>
      </c>
      <c r="L129" s="38">
        <v>90.333333333333329</v>
      </c>
      <c r="M129" s="28">
        <v>84.8</v>
      </c>
      <c r="N129" s="28">
        <v>80.5</v>
      </c>
      <c r="O129" s="39">
        <v>59023336</v>
      </c>
      <c r="P129" s="40">
        <v>-8.2662968099861303E-2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2563.0500000000002</v>
      </c>
      <c r="F130" s="37">
        <v>2588.0333333333333</v>
      </c>
      <c r="G130" s="38">
        <v>2526.1666666666665</v>
      </c>
      <c r="H130" s="38">
        <v>2489.2833333333333</v>
      </c>
      <c r="I130" s="38">
        <v>2427.4166666666665</v>
      </c>
      <c r="J130" s="38">
        <v>2624.9166666666665</v>
      </c>
      <c r="K130" s="38">
        <v>2686.7833333333333</v>
      </c>
      <c r="L130" s="38">
        <v>2723.6666666666665</v>
      </c>
      <c r="M130" s="28">
        <v>2649.9</v>
      </c>
      <c r="N130" s="28">
        <v>2551.15</v>
      </c>
      <c r="O130" s="39">
        <v>805375</v>
      </c>
      <c r="P130" s="40">
        <v>-6.6772885283893399E-2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592.65</v>
      </c>
      <c r="F131" s="37">
        <v>593.56666666666661</v>
      </c>
      <c r="G131" s="38">
        <v>585.08333333333326</v>
      </c>
      <c r="H131" s="38">
        <v>577.51666666666665</v>
      </c>
      <c r="I131" s="38">
        <v>569.0333333333333</v>
      </c>
      <c r="J131" s="38">
        <v>601.13333333333321</v>
      </c>
      <c r="K131" s="38">
        <v>609.61666666666656</v>
      </c>
      <c r="L131" s="38">
        <v>617.18333333333317</v>
      </c>
      <c r="M131" s="28">
        <v>602.04999999999995</v>
      </c>
      <c r="N131" s="28">
        <v>586</v>
      </c>
      <c r="O131" s="39">
        <v>6906600</v>
      </c>
      <c r="P131" s="40">
        <v>-8.9112746997287873E-3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361.2</v>
      </c>
      <c r="F132" s="37">
        <v>361.7</v>
      </c>
      <c r="G132" s="38">
        <v>355.84999999999997</v>
      </c>
      <c r="H132" s="38">
        <v>350.5</v>
      </c>
      <c r="I132" s="38">
        <v>344.65</v>
      </c>
      <c r="J132" s="38">
        <v>367.04999999999995</v>
      </c>
      <c r="K132" s="38">
        <v>372.9</v>
      </c>
      <c r="L132" s="38">
        <v>378.24999999999994</v>
      </c>
      <c r="M132" s="28">
        <v>367.55</v>
      </c>
      <c r="N132" s="28">
        <v>356.35</v>
      </c>
      <c r="O132" s="39">
        <v>21066000</v>
      </c>
      <c r="P132" s="40">
        <v>2.9216337697869847E-2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1747.25</v>
      </c>
      <c r="F133" s="37">
        <v>1745.0333333333335</v>
      </c>
      <c r="G133" s="38">
        <v>1733.916666666667</v>
      </c>
      <c r="H133" s="38">
        <v>1720.5833333333335</v>
      </c>
      <c r="I133" s="38">
        <v>1709.4666666666669</v>
      </c>
      <c r="J133" s="38">
        <v>1758.366666666667</v>
      </c>
      <c r="K133" s="38">
        <v>1769.4833333333333</v>
      </c>
      <c r="L133" s="38">
        <v>1782.8166666666671</v>
      </c>
      <c r="M133" s="28">
        <v>1756.15</v>
      </c>
      <c r="N133" s="28">
        <v>1731.7</v>
      </c>
      <c r="O133" s="39">
        <v>13659125</v>
      </c>
      <c r="P133" s="40">
        <v>1.3308876850232479E-2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6078.9</v>
      </c>
      <c r="F134" s="37">
        <v>6063.2333333333327</v>
      </c>
      <c r="G134" s="38">
        <v>5945.3166666666657</v>
      </c>
      <c r="H134" s="38">
        <v>5811.7333333333327</v>
      </c>
      <c r="I134" s="38">
        <v>5693.8166666666657</v>
      </c>
      <c r="J134" s="38">
        <v>6196.8166666666657</v>
      </c>
      <c r="K134" s="38">
        <v>6314.7333333333318</v>
      </c>
      <c r="L134" s="38">
        <v>6448.3166666666657</v>
      </c>
      <c r="M134" s="28">
        <v>6181.15</v>
      </c>
      <c r="N134" s="28">
        <v>5929.65</v>
      </c>
      <c r="O134" s="39">
        <v>1236000</v>
      </c>
      <c r="P134" s="40">
        <v>-2.6924893717524798E-2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4900.25</v>
      </c>
      <c r="F135" s="37">
        <v>4911.05</v>
      </c>
      <c r="G135" s="38">
        <v>4850.6000000000004</v>
      </c>
      <c r="H135" s="38">
        <v>4800.95</v>
      </c>
      <c r="I135" s="38">
        <v>4740.5</v>
      </c>
      <c r="J135" s="38">
        <v>4960.7000000000007</v>
      </c>
      <c r="K135" s="38">
        <v>5021.1499999999996</v>
      </c>
      <c r="L135" s="38">
        <v>5070.8000000000011</v>
      </c>
      <c r="M135" s="28">
        <v>4971.5</v>
      </c>
      <c r="N135" s="28">
        <v>4861.3999999999996</v>
      </c>
      <c r="O135" s="39">
        <v>755400</v>
      </c>
      <c r="P135" s="40">
        <v>-5.3620646454522677E-2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754.5</v>
      </c>
      <c r="F136" s="37">
        <v>757.18333333333339</v>
      </c>
      <c r="G136" s="38">
        <v>747.26666666666677</v>
      </c>
      <c r="H136" s="38">
        <v>740.03333333333342</v>
      </c>
      <c r="I136" s="38">
        <v>730.11666666666679</v>
      </c>
      <c r="J136" s="38">
        <v>764.41666666666674</v>
      </c>
      <c r="K136" s="38">
        <v>774.33333333333326</v>
      </c>
      <c r="L136" s="38">
        <v>781.56666666666672</v>
      </c>
      <c r="M136" s="28">
        <v>767.1</v>
      </c>
      <c r="N136" s="28">
        <v>749.95</v>
      </c>
      <c r="O136" s="39">
        <v>10159200</v>
      </c>
      <c r="P136" s="40">
        <v>2.0578942874220817E-2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771.8</v>
      </c>
      <c r="F137" s="37">
        <v>766.69999999999993</v>
      </c>
      <c r="G137" s="38">
        <v>758.69999999999982</v>
      </c>
      <c r="H137" s="38">
        <v>745.59999999999991</v>
      </c>
      <c r="I137" s="38">
        <v>737.5999999999998</v>
      </c>
      <c r="J137" s="38">
        <v>779.79999999999984</v>
      </c>
      <c r="K137" s="38">
        <v>787.80000000000007</v>
      </c>
      <c r="L137" s="38">
        <v>800.89999999999986</v>
      </c>
      <c r="M137" s="28">
        <v>774.7</v>
      </c>
      <c r="N137" s="28">
        <v>753.6</v>
      </c>
      <c r="O137" s="39">
        <v>15345400</v>
      </c>
      <c r="P137" s="40">
        <v>1.1162361623616236E-2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158.80000000000001</v>
      </c>
      <c r="F138" s="37">
        <v>158.29999999999998</v>
      </c>
      <c r="G138" s="38">
        <v>157.49999999999997</v>
      </c>
      <c r="H138" s="38">
        <v>156.19999999999999</v>
      </c>
      <c r="I138" s="38">
        <v>155.39999999999998</v>
      </c>
      <c r="J138" s="38">
        <v>159.59999999999997</v>
      </c>
      <c r="K138" s="38">
        <v>160.39999999999998</v>
      </c>
      <c r="L138" s="38">
        <v>161.69999999999996</v>
      </c>
      <c r="M138" s="28">
        <v>159.1</v>
      </c>
      <c r="N138" s="28">
        <v>157</v>
      </c>
      <c r="O138" s="39">
        <v>39084000</v>
      </c>
      <c r="P138" s="40">
        <v>0.11109847623379578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115</v>
      </c>
      <c r="F139" s="37">
        <v>114.38333333333333</v>
      </c>
      <c r="G139" s="38">
        <v>113.21666666666665</v>
      </c>
      <c r="H139" s="38">
        <v>111.43333333333332</v>
      </c>
      <c r="I139" s="38">
        <v>110.26666666666665</v>
      </c>
      <c r="J139" s="38">
        <v>116.16666666666666</v>
      </c>
      <c r="K139" s="38">
        <v>117.33333333333334</v>
      </c>
      <c r="L139" s="38">
        <v>119.11666666666666</v>
      </c>
      <c r="M139" s="28">
        <v>115.55</v>
      </c>
      <c r="N139" s="28">
        <v>112.6</v>
      </c>
      <c r="O139" s="39">
        <v>30411000</v>
      </c>
      <c r="P139" s="40">
        <v>-3.8144036436094507E-2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475.5</v>
      </c>
      <c r="F140" s="37">
        <v>474.93333333333339</v>
      </c>
      <c r="G140" s="38">
        <v>470.1666666666668</v>
      </c>
      <c r="H140" s="38">
        <v>464.83333333333343</v>
      </c>
      <c r="I140" s="38">
        <v>460.06666666666683</v>
      </c>
      <c r="J140" s="38">
        <v>480.26666666666677</v>
      </c>
      <c r="K140" s="38">
        <v>485.03333333333342</v>
      </c>
      <c r="L140" s="38">
        <v>490.36666666666673</v>
      </c>
      <c r="M140" s="28">
        <v>479.7</v>
      </c>
      <c r="N140" s="28">
        <v>469.6</v>
      </c>
      <c r="O140" s="39">
        <v>9843000</v>
      </c>
      <c r="P140" s="40">
        <v>7.5749820861910127E-3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7500.25</v>
      </c>
      <c r="F141" s="37">
        <v>7490.0666666666657</v>
      </c>
      <c r="G141" s="38">
        <v>7432.8333333333312</v>
      </c>
      <c r="H141" s="38">
        <v>7365.4166666666652</v>
      </c>
      <c r="I141" s="38">
        <v>7308.1833333333307</v>
      </c>
      <c r="J141" s="38">
        <v>7557.4833333333318</v>
      </c>
      <c r="K141" s="38">
        <v>7614.7166666666653</v>
      </c>
      <c r="L141" s="38">
        <v>7682.1333333333323</v>
      </c>
      <c r="M141" s="28">
        <v>7547.3</v>
      </c>
      <c r="N141" s="28">
        <v>7422.65</v>
      </c>
      <c r="O141" s="39">
        <v>2636300</v>
      </c>
      <c r="P141" s="40">
        <v>-1.5019615169064077E-2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875.4</v>
      </c>
      <c r="F142" s="37">
        <v>880.70000000000016</v>
      </c>
      <c r="G142" s="38">
        <v>866.90000000000032</v>
      </c>
      <c r="H142" s="38">
        <v>858.4000000000002</v>
      </c>
      <c r="I142" s="38">
        <v>844.60000000000036</v>
      </c>
      <c r="J142" s="38">
        <v>889.20000000000027</v>
      </c>
      <c r="K142" s="38">
        <v>903.00000000000023</v>
      </c>
      <c r="L142" s="38">
        <v>911.50000000000023</v>
      </c>
      <c r="M142" s="28">
        <v>894.5</v>
      </c>
      <c r="N142" s="28">
        <v>872.2</v>
      </c>
      <c r="O142" s="39">
        <v>13848750</v>
      </c>
      <c r="P142" s="40">
        <v>5.4941915825557033E-2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1434.45</v>
      </c>
      <c r="F143" s="37">
        <v>1436.55</v>
      </c>
      <c r="G143" s="38">
        <v>1419.55</v>
      </c>
      <c r="H143" s="38">
        <v>1404.65</v>
      </c>
      <c r="I143" s="38">
        <v>1387.65</v>
      </c>
      <c r="J143" s="38">
        <v>1451.4499999999998</v>
      </c>
      <c r="K143" s="38">
        <v>1468.4499999999998</v>
      </c>
      <c r="L143" s="38">
        <v>1483.3499999999997</v>
      </c>
      <c r="M143" s="28">
        <v>1453.55</v>
      </c>
      <c r="N143" s="28">
        <v>1421.65</v>
      </c>
      <c r="O143" s="39">
        <v>2500400</v>
      </c>
      <c r="P143" s="40">
        <v>3.9347948285553686E-3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1988.25</v>
      </c>
      <c r="F144" s="37">
        <v>1986.25</v>
      </c>
      <c r="G144" s="38">
        <v>1962.45</v>
      </c>
      <c r="H144" s="38">
        <v>1936.65</v>
      </c>
      <c r="I144" s="38">
        <v>1912.8500000000001</v>
      </c>
      <c r="J144" s="38">
        <v>2012.05</v>
      </c>
      <c r="K144" s="38">
        <v>2035.8500000000001</v>
      </c>
      <c r="L144" s="38">
        <v>2061.6499999999996</v>
      </c>
      <c r="M144" s="28">
        <v>2010.05</v>
      </c>
      <c r="N144" s="28">
        <v>1960.45</v>
      </c>
      <c r="O144" s="39">
        <v>823400</v>
      </c>
      <c r="P144" s="40">
        <v>2.5404732254047324E-2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706.75</v>
      </c>
      <c r="F145" s="37">
        <v>714.80000000000007</v>
      </c>
      <c r="G145" s="38">
        <v>694.95000000000016</v>
      </c>
      <c r="H145" s="38">
        <v>683.15000000000009</v>
      </c>
      <c r="I145" s="38">
        <v>663.30000000000018</v>
      </c>
      <c r="J145" s="38">
        <v>726.60000000000014</v>
      </c>
      <c r="K145" s="38">
        <v>746.45</v>
      </c>
      <c r="L145" s="38">
        <v>758.25000000000011</v>
      </c>
      <c r="M145" s="28">
        <v>734.65</v>
      </c>
      <c r="N145" s="28">
        <v>703</v>
      </c>
      <c r="O145" s="39">
        <v>2583750</v>
      </c>
      <c r="P145" s="40">
        <v>0.15787940576755025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762.2</v>
      </c>
      <c r="F146" s="37">
        <v>755.88333333333321</v>
      </c>
      <c r="G146" s="38">
        <v>744.61666666666645</v>
      </c>
      <c r="H146" s="38">
        <v>727.03333333333319</v>
      </c>
      <c r="I146" s="38">
        <v>715.76666666666642</v>
      </c>
      <c r="J146" s="38">
        <v>773.46666666666647</v>
      </c>
      <c r="K146" s="38">
        <v>784.73333333333335</v>
      </c>
      <c r="L146" s="38">
        <v>802.31666666666649</v>
      </c>
      <c r="M146" s="28">
        <v>767.15</v>
      </c>
      <c r="N146" s="28">
        <v>738.3</v>
      </c>
      <c r="O146" s="39">
        <v>3379200</v>
      </c>
      <c r="P146" s="40">
        <v>-4.5423728813559321E-2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4239.8500000000004</v>
      </c>
      <c r="F147" s="37">
        <v>4246.9000000000005</v>
      </c>
      <c r="G147" s="38">
        <v>4173.9000000000015</v>
      </c>
      <c r="H147" s="38">
        <v>4107.9500000000007</v>
      </c>
      <c r="I147" s="38">
        <v>4034.9500000000016</v>
      </c>
      <c r="J147" s="38">
        <v>4312.8500000000013</v>
      </c>
      <c r="K147" s="38">
        <v>4385.8499999999995</v>
      </c>
      <c r="L147" s="38">
        <v>4451.8000000000011</v>
      </c>
      <c r="M147" s="28">
        <v>4319.8999999999996</v>
      </c>
      <c r="N147" s="28">
        <v>4180.95</v>
      </c>
      <c r="O147" s="39">
        <v>2636200</v>
      </c>
      <c r="P147" s="40">
        <v>-1.3250486599790388E-2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135.4</v>
      </c>
      <c r="F148" s="37">
        <v>134.6</v>
      </c>
      <c r="G148" s="38">
        <v>132.69999999999999</v>
      </c>
      <c r="H148" s="38">
        <v>130</v>
      </c>
      <c r="I148" s="38">
        <v>128.1</v>
      </c>
      <c r="J148" s="38">
        <v>137.29999999999998</v>
      </c>
      <c r="K148" s="38">
        <v>139.20000000000002</v>
      </c>
      <c r="L148" s="38">
        <v>141.89999999999998</v>
      </c>
      <c r="M148" s="28">
        <v>136.5</v>
      </c>
      <c r="N148" s="28">
        <v>131.9</v>
      </c>
      <c r="O148" s="39">
        <v>35826000</v>
      </c>
      <c r="P148" s="40">
        <v>-3.5704192180876115E-2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3335.45</v>
      </c>
      <c r="F149" s="37">
        <v>3320.0833333333335</v>
      </c>
      <c r="G149" s="38">
        <v>3284.8166666666671</v>
      </c>
      <c r="H149" s="38">
        <v>3234.1833333333334</v>
      </c>
      <c r="I149" s="38">
        <v>3198.916666666667</v>
      </c>
      <c r="J149" s="38">
        <v>3370.7166666666672</v>
      </c>
      <c r="K149" s="38">
        <v>3405.9833333333336</v>
      </c>
      <c r="L149" s="38">
        <v>3456.6166666666672</v>
      </c>
      <c r="M149" s="28">
        <v>3355.35</v>
      </c>
      <c r="N149" s="28">
        <v>3269.45</v>
      </c>
      <c r="O149" s="39">
        <v>1568875</v>
      </c>
      <c r="P149" s="40">
        <v>1.0027039206849933E-2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65532.95</v>
      </c>
      <c r="F150" s="37">
        <v>65480.566666666673</v>
      </c>
      <c r="G150" s="38">
        <v>64590.933333333349</v>
      </c>
      <c r="H150" s="38">
        <v>63648.916666666679</v>
      </c>
      <c r="I150" s="38">
        <v>62759.283333333355</v>
      </c>
      <c r="J150" s="38">
        <v>66422.583333333343</v>
      </c>
      <c r="K150" s="38">
        <v>67312.21666666666</v>
      </c>
      <c r="L150" s="38">
        <v>68254.233333333337</v>
      </c>
      <c r="M150" s="28">
        <v>66370.2</v>
      </c>
      <c r="N150" s="28">
        <v>64538.55</v>
      </c>
      <c r="O150" s="39">
        <v>88810</v>
      </c>
      <c r="P150" s="40">
        <v>-5.4871220604703246E-3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1295.6500000000001</v>
      </c>
      <c r="F151" s="37">
        <v>1300.1833333333334</v>
      </c>
      <c r="G151" s="38">
        <v>1280.2666666666669</v>
      </c>
      <c r="H151" s="38">
        <v>1264.8833333333334</v>
      </c>
      <c r="I151" s="38">
        <v>1244.9666666666669</v>
      </c>
      <c r="J151" s="38">
        <v>1315.5666666666668</v>
      </c>
      <c r="K151" s="38">
        <v>1335.4833333333333</v>
      </c>
      <c r="L151" s="38">
        <v>1350.8666666666668</v>
      </c>
      <c r="M151" s="28">
        <v>1320.1</v>
      </c>
      <c r="N151" s="28">
        <v>1284.8</v>
      </c>
      <c r="O151" s="39">
        <v>3810375</v>
      </c>
      <c r="P151" s="40">
        <v>7.8794444991628094E-4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348.15</v>
      </c>
      <c r="F152" s="37">
        <v>346.7</v>
      </c>
      <c r="G152" s="38">
        <v>344.04999999999995</v>
      </c>
      <c r="H152" s="38">
        <v>339.95</v>
      </c>
      <c r="I152" s="38">
        <v>337.29999999999995</v>
      </c>
      <c r="J152" s="38">
        <v>350.79999999999995</v>
      </c>
      <c r="K152" s="38">
        <v>353.44999999999993</v>
      </c>
      <c r="L152" s="38">
        <v>357.54999999999995</v>
      </c>
      <c r="M152" s="28">
        <v>349.35</v>
      </c>
      <c r="N152" s="28">
        <v>342.6</v>
      </c>
      <c r="O152" s="39">
        <v>4507200</v>
      </c>
      <c r="P152" s="40">
        <v>4.9944092433842714E-2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122.85</v>
      </c>
      <c r="F153" s="37">
        <v>122.58333333333333</v>
      </c>
      <c r="G153" s="38">
        <v>120.96666666666665</v>
      </c>
      <c r="H153" s="38">
        <v>119.08333333333333</v>
      </c>
      <c r="I153" s="38">
        <v>117.46666666666665</v>
      </c>
      <c r="J153" s="38">
        <v>124.46666666666665</v>
      </c>
      <c r="K153" s="38">
        <v>126.08333333333333</v>
      </c>
      <c r="L153" s="38">
        <v>127.96666666666665</v>
      </c>
      <c r="M153" s="28">
        <v>124.2</v>
      </c>
      <c r="N153" s="28">
        <v>120.7</v>
      </c>
      <c r="O153" s="39">
        <v>92148500</v>
      </c>
      <c r="P153" s="40">
        <v>-1.4006366530241019E-2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4405.95</v>
      </c>
      <c r="F154" s="37">
        <v>4427.3</v>
      </c>
      <c r="G154" s="38">
        <v>4329.6500000000005</v>
      </c>
      <c r="H154" s="38">
        <v>4253.3500000000004</v>
      </c>
      <c r="I154" s="38">
        <v>4155.7000000000007</v>
      </c>
      <c r="J154" s="38">
        <v>4503.6000000000004</v>
      </c>
      <c r="K154" s="38">
        <v>4601.25</v>
      </c>
      <c r="L154" s="38">
        <v>4677.55</v>
      </c>
      <c r="M154" s="28">
        <v>4524.95</v>
      </c>
      <c r="N154" s="28">
        <v>4351</v>
      </c>
      <c r="O154" s="39">
        <v>1772375</v>
      </c>
      <c r="P154" s="40">
        <v>1.3582100221602687E-2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3942.65</v>
      </c>
      <c r="F155" s="37">
        <v>3951.5666666666671</v>
      </c>
      <c r="G155" s="38">
        <v>3887.1833333333343</v>
      </c>
      <c r="H155" s="38">
        <v>3831.7166666666672</v>
      </c>
      <c r="I155" s="38">
        <v>3767.3333333333344</v>
      </c>
      <c r="J155" s="38">
        <v>4007.0333333333342</v>
      </c>
      <c r="K155" s="38">
        <v>4071.4166666666665</v>
      </c>
      <c r="L155" s="38">
        <v>4126.8833333333341</v>
      </c>
      <c r="M155" s="28">
        <v>4015.95</v>
      </c>
      <c r="N155" s="28">
        <v>3896.1</v>
      </c>
      <c r="O155" s="39">
        <v>433575</v>
      </c>
      <c r="P155" s="40">
        <v>-2.430379746835443E-2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37.049999999999997</v>
      </c>
      <c r="F156" s="37">
        <v>37.266666666666666</v>
      </c>
      <c r="G156" s="38">
        <v>36.533333333333331</v>
      </c>
      <c r="H156" s="38">
        <v>36.016666666666666</v>
      </c>
      <c r="I156" s="38">
        <v>35.283333333333331</v>
      </c>
      <c r="J156" s="38">
        <v>37.783333333333331</v>
      </c>
      <c r="K156" s="38">
        <v>38.516666666666666</v>
      </c>
      <c r="L156" s="38">
        <v>39.033333333333331</v>
      </c>
      <c r="M156" s="28">
        <v>38</v>
      </c>
      <c r="N156" s="28">
        <v>36.75</v>
      </c>
      <c r="O156" s="39">
        <v>26304000</v>
      </c>
      <c r="P156" s="40">
        <v>-5.7204301075268818E-2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16893</v>
      </c>
      <c r="F157" s="37">
        <v>16995.25</v>
      </c>
      <c r="G157" s="38">
        <v>16712.25</v>
      </c>
      <c r="H157" s="38">
        <v>16531.5</v>
      </c>
      <c r="I157" s="38">
        <v>16248.5</v>
      </c>
      <c r="J157" s="38">
        <v>17176</v>
      </c>
      <c r="K157" s="38">
        <v>17459</v>
      </c>
      <c r="L157" s="38">
        <v>17639.75</v>
      </c>
      <c r="M157" s="28">
        <v>17278.25</v>
      </c>
      <c r="N157" s="28">
        <v>16814.5</v>
      </c>
      <c r="O157" s="39">
        <v>383025</v>
      </c>
      <c r="P157" s="40">
        <v>2.502174349367766E-2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161.9</v>
      </c>
      <c r="F158" s="37">
        <v>160.68333333333331</v>
      </c>
      <c r="G158" s="38">
        <v>157.86666666666662</v>
      </c>
      <c r="H158" s="38">
        <v>153.83333333333331</v>
      </c>
      <c r="I158" s="38">
        <v>151.01666666666662</v>
      </c>
      <c r="J158" s="38">
        <v>164.71666666666661</v>
      </c>
      <c r="K158" s="38">
        <v>167.53333333333327</v>
      </c>
      <c r="L158" s="38">
        <v>171.56666666666661</v>
      </c>
      <c r="M158" s="28">
        <v>163.5</v>
      </c>
      <c r="N158" s="28">
        <v>156.65</v>
      </c>
      <c r="O158" s="39">
        <v>77204100</v>
      </c>
      <c r="P158" s="40">
        <v>4.9740366220278762E-2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135.19999999999999</v>
      </c>
      <c r="F159" s="37">
        <v>135</v>
      </c>
      <c r="G159" s="38">
        <v>134.44999999999999</v>
      </c>
      <c r="H159" s="38">
        <v>133.69999999999999</v>
      </c>
      <c r="I159" s="38">
        <v>133.14999999999998</v>
      </c>
      <c r="J159" s="38">
        <v>135.75</v>
      </c>
      <c r="K159" s="38">
        <v>136.30000000000001</v>
      </c>
      <c r="L159" s="38">
        <v>137.05000000000001</v>
      </c>
      <c r="M159" s="28">
        <v>135.55000000000001</v>
      </c>
      <c r="N159" s="28">
        <v>134.25</v>
      </c>
      <c r="O159" s="39">
        <v>61081200</v>
      </c>
      <c r="P159" s="40">
        <v>8.8139723801787168E-2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945.8</v>
      </c>
      <c r="F160" s="37">
        <v>939.4</v>
      </c>
      <c r="G160" s="38">
        <v>925.09999999999991</v>
      </c>
      <c r="H160" s="38">
        <v>904.4</v>
      </c>
      <c r="I160" s="38">
        <v>890.09999999999991</v>
      </c>
      <c r="J160" s="38">
        <v>960.09999999999991</v>
      </c>
      <c r="K160" s="38">
        <v>974.39999999999986</v>
      </c>
      <c r="L160" s="38">
        <v>995.09999999999991</v>
      </c>
      <c r="M160" s="28">
        <v>953.7</v>
      </c>
      <c r="N160" s="28">
        <v>918.7</v>
      </c>
      <c r="O160" s="39">
        <v>3495800</v>
      </c>
      <c r="P160" s="40">
        <v>3.4168564920273349E-2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3504.6</v>
      </c>
      <c r="F161" s="37">
        <v>3527.0833333333335</v>
      </c>
      <c r="G161" s="38">
        <v>3469.166666666667</v>
      </c>
      <c r="H161" s="38">
        <v>3433.7333333333336</v>
      </c>
      <c r="I161" s="38">
        <v>3375.8166666666671</v>
      </c>
      <c r="J161" s="38">
        <v>3562.5166666666669</v>
      </c>
      <c r="K161" s="38">
        <v>3620.4333333333338</v>
      </c>
      <c r="L161" s="38">
        <v>3655.8666666666668</v>
      </c>
      <c r="M161" s="28">
        <v>3585</v>
      </c>
      <c r="N161" s="28">
        <v>3491.65</v>
      </c>
      <c r="O161" s="39">
        <v>535625</v>
      </c>
      <c r="P161" s="40">
        <v>2.0967357636406957E-2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176.35</v>
      </c>
      <c r="F162" s="37">
        <v>176.28333333333333</v>
      </c>
      <c r="G162" s="38">
        <v>174.81666666666666</v>
      </c>
      <c r="H162" s="38">
        <v>173.28333333333333</v>
      </c>
      <c r="I162" s="38">
        <v>171.81666666666666</v>
      </c>
      <c r="J162" s="38">
        <v>177.81666666666666</v>
      </c>
      <c r="K162" s="38">
        <v>179.2833333333333</v>
      </c>
      <c r="L162" s="38">
        <v>180.81666666666666</v>
      </c>
      <c r="M162" s="28">
        <v>177.75</v>
      </c>
      <c r="N162" s="28">
        <v>174.75</v>
      </c>
      <c r="O162" s="39">
        <v>60714500</v>
      </c>
      <c r="P162" s="40">
        <v>0.21757257566399013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40353.949999999997</v>
      </c>
      <c r="F163" s="37">
        <v>40322.083333333336</v>
      </c>
      <c r="G163" s="38">
        <v>40033.01666666667</v>
      </c>
      <c r="H163" s="38">
        <v>39712.083333333336</v>
      </c>
      <c r="I163" s="38">
        <v>39423.01666666667</v>
      </c>
      <c r="J163" s="38">
        <v>40643.01666666667</v>
      </c>
      <c r="K163" s="38">
        <v>40932.083333333336</v>
      </c>
      <c r="L163" s="38">
        <v>41253.01666666667</v>
      </c>
      <c r="M163" s="28">
        <v>40611.15</v>
      </c>
      <c r="N163" s="28">
        <v>40001.15</v>
      </c>
      <c r="O163" s="39">
        <v>100680</v>
      </c>
      <c r="P163" s="40">
        <v>3.580246913580247E-2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2200.9</v>
      </c>
      <c r="F164" s="37">
        <v>2192.25</v>
      </c>
      <c r="G164" s="38">
        <v>2164.0500000000002</v>
      </c>
      <c r="H164" s="38">
        <v>2127.2000000000003</v>
      </c>
      <c r="I164" s="38">
        <v>2099.0000000000005</v>
      </c>
      <c r="J164" s="38">
        <v>2229.1</v>
      </c>
      <c r="K164" s="38">
        <v>2257.2999999999997</v>
      </c>
      <c r="L164" s="38">
        <v>2294.1499999999996</v>
      </c>
      <c r="M164" s="28">
        <v>2220.4499999999998</v>
      </c>
      <c r="N164" s="28">
        <v>2155.4</v>
      </c>
      <c r="O164" s="39">
        <v>4074400</v>
      </c>
      <c r="P164" s="40">
        <v>-4.6834791559444158E-2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4649.6000000000004</v>
      </c>
      <c r="F165" s="37">
        <v>4646.9000000000005</v>
      </c>
      <c r="G165" s="38">
        <v>4579.5000000000009</v>
      </c>
      <c r="H165" s="38">
        <v>4509.4000000000005</v>
      </c>
      <c r="I165" s="38">
        <v>4442.0000000000009</v>
      </c>
      <c r="J165" s="38">
        <v>4717.0000000000009</v>
      </c>
      <c r="K165" s="38">
        <v>4784.4000000000005</v>
      </c>
      <c r="L165" s="38">
        <v>4854.5000000000009</v>
      </c>
      <c r="M165" s="28">
        <v>4714.3</v>
      </c>
      <c r="N165" s="28">
        <v>4576.8</v>
      </c>
      <c r="O165" s="39">
        <v>378150</v>
      </c>
      <c r="P165" s="40">
        <v>5.5843637814120464E-3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192.45</v>
      </c>
      <c r="F166" s="37">
        <v>193.78333333333333</v>
      </c>
      <c r="G166" s="38">
        <v>190.56666666666666</v>
      </c>
      <c r="H166" s="38">
        <v>188.68333333333334</v>
      </c>
      <c r="I166" s="38">
        <v>185.46666666666667</v>
      </c>
      <c r="J166" s="38">
        <v>195.66666666666666</v>
      </c>
      <c r="K166" s="38">
        <v>198.8833333333333</v>
      </c>
      <c r="L166" s="38">
        <v>200.76666666666665</v>
      </c>
      <c r="M166" s="28">
        <v>197</v>
      </c>
      <c r="N166" s="28">
        <v>191.9</v>
      </c>
      <c r="O166" s="39">
        <v>23895000</v>
      </c>
      <c r="P166" s="40">
        <v>-2.3418342324668957E-2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113.85</v>
      </c>
      <c r="F167" s="37">
        <v>113.95</v>
      </c>
      <c r="G167" s="38">
        <v>113</v>
      </c>
      <c r="H167" s="38">
        <v>112.14999999999999</v>
      </c>
      <c r="I167" s="38">
        <v>111.19999999999999</v>
      </c>
      <c r="J167" s="38">
        <v>114.80000000000001</v>
      </c>
      <c r="K167" s="38">
        <v>115.75000000000003</v>
      </c>
      <c r="L167" s="38">
        <v>116.60000000000002</v>
      </c>
      <c r="M167" s="28">
        <v>114.9</v>
      </c>
      <c r="N167" s="28">
        <v>113.1</v>
      </c>
      <c r="O167" s="39">
        <v>39649000</v>
      </c>
      <c r="P167" s="40">
        <v>-2.9737520861781216E-2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4353.2</v>
      </c>
      <c r="F168" s="37">
        <v>4371.3999999999996</v>
      </c>
      <c r="G168" s="38">
        <v>4308.6999999999989</v>
      </c>
      <c r="H168" s="38">
        <v>4264.1999999999989</v>
      </c>
      <c r="I168" s="38">
        <v>4201.4999999999982</v>
      </c>
      <c r="J168" s="38">
        <v>4415.8999999999996</v>
      </c>
      <c r="K168" s="38">
        <v>4478.6000000000004</v>
      </c>
      <c r="L168" s="38">
        <v>4523.1000000000004</v>
      </c>
      <c r="M168" s="28">
        <v>4434.1000000000004</v>
      </c>
      <c r="N168" s="28">
        <v>4326.8999999999996</v>
      </c>
      <c r="O168" s="39">
        <v>137500</v>
      </c>
      <c r="P168" s="40">
        <v>-2.0480854853072127E-2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2409.35</v>
      </c>
      <c r="F169" s="37">
        <v>2423.333333333333</v>
      </c>
      <c r="G169" s="38">
        <v>2378.7166666666662</v>
      </c>
      <c r="H169" s="38">
        <v>2348.083333333333</v>
      </c>
      <c r="I169" s="38">
        <v>2303.4666666666662</v>
      </c>
      <c r="J169" s="38">
        <v>2453.9666666666662</v>
      </c>
      <c r="K169" s="38">
        <v>2498.583333333333</v>
      </c>
      <c r="L169" s="38">
        <v>2529.2166666666662</v>
      </c>
      <c r="M169" s="28">
        <v>2467.9499999999998</v>
      </c>
      <c r="N169" s="28">
        <v>2392.6999999999998</v>
      </c>
      <c r="O169" s="39">
        <v>2769250</v>
      </c>
      <c r="P169" s="40">
        <v>8.5586815988345621E-3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2757.5</v>
      </c>
      <c r="F170" s="37">
        <v>2763.2000000000003</v>
      </c>
      <c r="G170" s="38">
        <v>2724.3000000000006</v>
      </c>
      <c r="H170" s="38">
        <v>2691.1000000000004</v>
      </c>
      <c r="I170" s="38">
        <v>2652.2000000000007</v>
      </c>
      <c r="J170" s="38">
        <v>2796.4000000000005</v>
      </c>
      <c r="K170" s="38">
        <v>2835.3</v>
      </c>
      <c r="L170" s="38">
        <v>2868.5000000000005</v>
      </c>
      <c r="M170" s="28">
        <v>2802.1</v>
      </c>
      <c r="N170" s="28">
        <v>2730</v>
      </c>
      <c r="O170" s="39">
        <v>1715000</v>
      </c>
      <c r="P170" s="40">
        <v>4.980955171403457E-3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35.799999999999997</v>
      </c>
      <c r="F171" s="37">
        <v>35.533333333333331</v>
      </c>
      <c r="G171" s="38">
        <v>35.11666666666666</v>
      </c>
      <c r="H171" s="38">
        <v>34.43333333333333</v>
      </c>
      <c r="I171" s="38">
        <v>34.016666666666659</v>
      </c>
      <c r="J171" s="38">
        <v>36.216666666666661</v>
      </c>
      <c r="K171" s="38">
        <v>36.633333333333333</v>
      </c>
      <c r="L171" s="38">
        <v>37.316666666666663</v>
      </c>
      <c r="M171" s="28">
        <v>35.950000000000003</v>
      </c>
      <c r="N171" s="28">
        <v>34.85</v>
      </c>
      <c r="O171" s="39">
        <v>258704000</v>
      </c>
      <c r="P171" s="40">
        <v>0.11618114041143172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2352.65</v>
      </c>
      <c r="F172" s="37">
        <v>2382.8166666666671</v>
      </c>
      <c r="G172" s="38">
        <v>2314.733333333334</v>
      </c>
      <c r="H172" s="38">
        <v>2276.8166666666671</v>
      </c>
      <c r="I172" s="38">
        <v>2208.733333333334</v>
      </c>
      <c r="J172" s="38">
        <v>2420.733333333334</v>
      </c>
      <c r="K172" s="38">
        <v>2488.8166666666671</v>
      </c>
      <c r="L172" s="38">
        <v>2526.733333333334</v>
      </c>
      <c r="M172" s="28">
        <v>2450.9</v>
      </c>
      <c r="N172" s="28">
        <v>2344.9</v>
      </c>
      <c r="O172" s="39">
        <v>643800</v>
      </c>
      <c r="P172" s="40">
        <v>-1.6498625114573784E-2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212.95</v>
      </c>
      <c r="F173" s="37">
        <v>211.46666666666667</v>
      </c>
      <c r="G173" s="38">
        <v>209.58333333333334</v>
      </c>
      <c r="H173" s="38">
        <v>206.21666666666667</v>
      </c>
      <c r="I173" s="38">
        <v>204.33333333333334</v>
      </c>
      <c r="J173" s="38">
        <v>214.83333333333334</v>
      </c>
      <c r="K173" s="38">
        <v>216.71666666666667</v>
      </c>
      <c r="L173" s="38">
        <v>220.08333333333334</v>
      </c>
      <c r="M173" s="28">
        <v>213.35</v>
      </c>
      <c r="N173" s="28">
        <v>208.1</v>
      </c>
      <c r="O173" s="39">
        <v>38989563</v>
      </c>
      <c r="P173" s="40">
        <v>8.9892665474060829E-2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1887.15</v>
      </c>
      <c r="F174" s="37">
        <v>1921.3333333333333</v>
      </c>
      <c r="G174" s="38">
        <v>1834.8166666666666</v>
      </c>
      <c r="H174" s="38">
        <v>1782.4833333333333</v>
      </c>
      <c r="I174" s="38">
        <v>1695.9666666666667</v>
      </c>
      <c r="J174" s="38">
        <v>1973.6666666666665</v>
      </c>
      <c r="K174" s="38">
        <v>2060.1833333333334</v>
      </c>
      <c r="L174" s="38">
        <v>2112.5166666666664</v>
      </c>
      <c r="M174" s="28">
        <v>2007.85</v>
      </c>
      <c r="N174" s="28">
        <v>1869</v>
      </c>
      <c r="O174" s="39">
        <v>3935690</v>
      </c>
      <c r="P174" s="40">
        <v>0.12835472578763127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201.2</v>
      </c>
      <c r="F175" s="37">
        <v>201.9</v>
      </c>
      <c r="G175" s="38">
        <v>197.9</v>
      </c>
      <c r="H175" s="38">
        <v>194.6</v>
      </c>
      <c r="I175" s="38">
        <v>190.6</v>
      </c>
      <c r="J175" s="38">
        <v>205.20000000000002</v>
      </c>
      <c r="K175" s="38">
        <v>209.20000000000002</v>
      </c>
      <c r="L175" s="38">
        <v>212.50000000000003</v>
      </c>
      <c r="M175" s="28">
        <v>205.9</v>
      </c>
      <c r="N175" s="28">
        <v>198.6</v>
      </c>
      <c r="O175" s="39">
        <v>7027500</v>
      </c>
      <c r="P175" s="40">
        <v>-2.9015544041450778E-2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727.85</v>
      </c>
      <c r="F176" s="37">
        <v>724.30000000000007</v>
      </c>
      <c r="G176" s="38">
        <v>717.65000000000009</v>
      </c>
      <c r="H176" s="38">
        <v>707.45</v>
      </c>
      <c r="I176" s="38">
        <v>700.80000000000007</v>
      </c>
      <c r="J176" s="38">
        <v>734.50000000000011</v>
      </c>
      <c r="K176" s="38">
        <v>741.15</v>
      </c>
      <c r="L176" s="38">
        <v>751.35000000000014</v>
      </c>
      <c r="M176" s="28">
        <v>730.95</v>
      </c>
      <c r="N176" s="28">
        <v>714.1</v>
      </c>
      <c r="O176" s="39">
        <v>3573400</v>
      </c>
      <c r="P176" s="40">
        <v>5.1525762881440722E-2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131.1</v>
      </c>
      <c r="F177" s="37">
        <v>131.61666666666667</v>
      </c>
      <c r="G177" s="38">
        <v>128.58333333333334</v>
      </c>
      <c r="H177" s="38">
        <v>126.06666666666666</v>
      </c>
      <c r="I177" s="38">
        <v>123.03333333333333</v>
      </c>
      <c r="J177" s="38">
        <v>134.13333333333335</v>
      </c>
      <c r="K177" s="38">
        <v>137.16666666666666</v>
      </c>
      <c r="L177" s="38">
        <v>139.68333333333337</v>
      </c>
      <c r="M177" s="28">
        <v>134.65</v>
      </c>
      <c r="N177" s="28">
        <v>129.1</v>
      </c>
      <c r="O177" s="39">
        <v>46188300</v>
      </c>
      <c r="P177" s="40">
        <v>-2.2283609576427256E-2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123.35</v>
      </c>
      <c r="F178" s="37">
        <v>123.14999999999999</v>
      </c>
      <c r="G178" s="38">
        <v>122.19999999999999</v>
      </c>
      <c r="H178" s="38">
        <v>121.05</v>
      </c>
      <c r="I178" s="38">
        <v>120.1</v>
      </c>
      <c r="J178" s="38">
        <v>124.29999999999998</v>
      </c>
      <c r="K178" s="38">
        <v>125.25</v>
      </c>
      <c r="L178" s="38">
        <v>126.39999999999998</v>
      </c>
      <c r="M178" s="28">
        <v>124.1</v>
      </c>
      <c r="N178" s="28">
        <v>122</v>
      </c>
      <c r="O178" s="39">
        <v>28476000</v>
      </c>
      <c r="P178" s="40">
        <v>-2.1443298969072166E-2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2624.75</v>
      </c>
      <c r="F179" s="37">
        <v>2616.9500000000003</v>
      </c>
      <c r="G179" s="38">
        <v>2600.2000000000007</v>
      </c>
      <c r="H179" s="38">
        <v>2575.6500000000005</v>
      </c>
      <c r="I179" s="38">
        <v>2558.900000000001</v>
      </c>
      <c r="J179" s="38">
        <v>2641.5000000000005</v>
      </c>
      <c r="K179" s="38">
        <v>2658.2499999999995</v>
      </c>
      <c r="L179" s="38">
        <v>2682.8</v>
      </c>
      <c r="M179" s="28">
        <v>2633.7</v>
      </c>
      <c r="N179" s="28">
        <v>2592.4</v>
      </c>
      <c r="O179" s="39">
        <v>35148000</v>
      </c>
      <c r="P179" s="40">
        <v>7.5968236676891322E-3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99.9</v>
      </c>
      <c r="F180" s="37">
        <v>100.36666666666667</v>
      </c>
      <c r="G180" s="38">
        <v>99.083333333333343</v>
      </c>
      <c r="H180" s="38">
        <v>98.266666666666666</v>
      </c>
      <c r="I180" s="38">
        <v>96.983333333333334</v>
      </c>
      <c r="J180" s="38">
        <v>101.18333333333335</v>
      </c>
      <c r="K180" s="38">
        <v>102.46666666666668</v>
      </c>
      <c r="L180" s="38">
        <v>103.28333333333336</v>
      </c>
      <c r="M180" s="28">
        <v>101.65</v>
      </c>
      <c r="N180" s="28">
        <v>99.55</v>
      </c>
      <c r="O180" s="39">
        <v>145749000</v>
      </c>
      <c r="P180" s="40">
        <v>-5.1792336217552533E-2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846.45</v>
      </c>
      <c r="F181" s="37">
        <v>852.2166666666667</v>
      </c>
      <c r="G181" s="38">
        <v>831.63333333333344</v>
      </c>
      <c r="H181" s="38">
        <v>816.81666666666672</v>
      </c>
      <c r="I181" s="38">
        <v>796.23333333333346</v>
      </c>
      <c r="J181" s="38">
        <v>867.03333333333342</v>
      </c>
      <c r="K181" s="38">
        <v>887.61666666666667</v>
      </c>
      <c r="L181" s="38">
        <v>902.43333333333339</v>
      </c>
      <c r="M181" s="28">
        <v>872.8</v>
      </c>
      <c r="N181" s="28">
        <v>837.4</v>
      </c>
      <c r="O181" s="39">
        <v>4524500</v>
      </c>
      <c r="P181" s="40">
        <v>3.9398116241672408E-2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1074.7</v>
      </c>
      <c r="F182" s="37">
        <v>1078.1666666666667</v>
      </c>
      <c r="G182" s="38">
        <v>1051.2333333333336</v>
      </c>
      <c r="H182" s="38">
        <v>1027.7666666666669</v>
      </c>
      <c r="I182" s="38">
        <v>1000.8333333333337</v>
      </c>
      <c r="J182" s="38">
        <v>1101.6333333333334</v>
      </c>
      <c r="K182" s="38">
        <v>1128.5666666666664</v>
      </c>
      <c r="L182" s="38">
        <v>1152.0333333333333</v>
      </c>
      <c r="M182" s="28">
        <v>1105.0999999999999</v>
      </c>
      <c r="N182" s="28">
        <v>1054.7</v>
      </c>
      <c r="O182" s="39">
        <v>7981500</v>
      </c>
      <c r="P182" s="40">
        <v>6.32430812268958E-2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499.2</v>
      </c>
      <c r="F183" s="37">
        <v>494.2166666666667</v>
      </c>
      <c r="G183" s="38">
        <v>488.23333333333341</v>
      </c>
      <c r="H183" s="38">
        <v>477.26666666666671</v>
      </c>
      <c r="I183" s="38">
        <v>471.28333333333342</v>
      </c>
      <c r="J183" s="38">
        <v>505.18333333333339</v>
      </c>
      <c r="K183" s="38">
        <v>511.16666666666674</v>
      </c>
      <c r="L183" s="38">
        <v>522.13333333333344</v>
      </c>
      <c r="M183" s="28">
        <v>500.2</v>
      </c>
      <c r="N183" s="28">
        <v>483.25</v>
      </c>
      <c r="O183" s="39">
        <v>70375500</v>
      </c>
      <c r="P183" s="40">
        <v>-8.8934893742870415E-3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23255.1</v>
      </c>
      <c r="F184" s="37">
        <v>23181.783333333336</v>
      </c>
      <c r="G184" s="38">
        <v>22993.316666666673</v>
      </c>
      <c r="H184" s="38">
        <v>22731.533333333336</v>
      </c>
      <c r="I184" s="38">
        <v>22543.066666666673</v>
      </c>
      <c r="J184" s="38">
        <v>23443.566666666673</v>
      </c>
      <c r="K184" s="38">
        <v>23632.03333333334</v>
      </c>
      <c r="L184" s="38">
        <v>23893.816666666673</v>
      </c>
      <c r="M184" s="28">
        <v>23370.25</v>
      </c>
      <c r="N184" s="28">
        <v>22920</v>
      </c>
      <c r="O184" s="39">
        <v>243100</v>
      </c>
      <c r="P184" s="40">
        <v>-1.0273268954181221E-3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2272.35</v>
      </c>
      <c r="F185" s="37">
        <v>2266.2333333333336</v>
      </c>
      <c r="G185" s="38">
        <v>2246.7166666666672</v>
      </c>
      <c r="H185" s="38">
        <v>2221.0833333333335</v>
      </c>
      <c r="I185" s="38">
        <v>2201.5666666666671</v>
      </c>
      <c r="J185" s="38">
        <v>2291.8666666666672</v>
      </c>
      <c r="K185" s="38">
        <v>2311.3833333333337</v>
      </c>
      <c r="L185" s="38">
        <v>2337.0166666666673</v>
      </c>
      <c r="M185" s="28">
        <v>2285.75</v>
      </c>
      <c r="N185" s="28">
        <v>2240.6</v>
      </c>
      <c r="O185" s="39">
        <v>1630750</v>
      </c>
      <c r="P185" s="40">
        <v>-1.1007338225483656E-2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2613.1</v>
      </c>
      <c r="F186" s="37">
        <v>2606.7833333333333</v>
      </c>
      <c r="G186" s="38">
        <v>2576.5666666666666</v>
      </c>
      <c r="H186" s="38">
        <v>2540.0333333333333</v>
      </c>
      <c r="I186" s="38">
        <v>2509.8166666666666</v>
      </c>
      <c r="J186" s="38">
        <v>2643.3166666666666</v>
      </c>
      <c r="K186" s="38">
        <v>2673.5333333333328</v>
      </c>
      <c r="L186" s="38">
        <v>2710.0666666666666</v>
      </c>
      <c r="M186" s="28">
        <v>2637</v>
      </c>
      <c r="N186" s="28">
        <v>2570.25</v>
      </c>
      <c r="O186" s="39">
        <v>3044250</v>
      </c>
      <c r="P186" s="40">
        <v>-6.8509909469048206E-3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1116.5</v>
      </c>
      <c r="F187" s="37">
        <v>1107.0166666666667</v>
      </c>
      <c r="G187" s="38">
        <v>1093.0333333333333</v>
      </c>
      <c r="H187" s="38">
        <v>1069.5666666666666</v>
      </c>
      <c r="I187" s="38">
        <v>1055.5833333333333</v>
      </c>
      <c r="J187" s="38">
        <v>1130.4833333333333</v>
      </c>
      <c r="K187" s="38">
        <v>1144.4666666666665</v>
      </c>
      <c r="L187" s="38">
        <v>1167.9333333333334</v>
      </c>
      <c r="M187" s="28">
        <v>1121</v>
      </c>
      <c r="N187" s="28">
        <v>1083.55</v>
      </c>
      <c r="O187" s="39">
        <v>4608800</v>
      </c>
      <c r="P187" s="40">
        <v>-1.2766686659240854E-2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358.75</v>
      </c>
      <c r="F188" s="37">
        <v>361.63333333333338</v>
      </c>
      <c r="G188" s="38">
        <v>354.16666666666674</v>
      </c>
      <c r="H188" s="38">
        <v>349.58333333333337</v>
      </c>
      <c r="I188" s="38">
        <v>342.11666666666673</v>
      </c>
      <c r="J188" s="38">
        <v>366.21666666666675</v>
      </c>
      <c r="K188" s="38">
        <v>373.68333333333334</v>
      </c>
      <c r="L188" s="38">
        <v>378.26666666666677</v>
      </c>
      <c r="M188" s="28">
        <v>369.1</v>
      </c>
      <c r="N188" s="28">
        <v>357.05</v>
      </c>
      <c r="O188" s="39">
        <v>4959000</v>
      </c>
      <c r="P188" s="40">
        <v>-1.6949152542372881E-2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906.1</v>
      </c>
      <c r="F189" s="37">
        <v>905.46666666666658</v>
      </c>
      <c r="G189" s="38">
        <v>899.68333333333317</v>
      </c>
      <c r="H189" s="38">
        <v>893.26666666666654</v>
      </c>
      <c r="I189" s="38">
        <v>887.48333333333312</v>
      </c>
      <c r="J189" s="38">
        <v>911.88333333333321</v>
      </c>
      <c r="K189" s="38">
        <v>917.66666666666674</v>
      </c>
      <c r="L189" s="38">
        <v>924.08333333333326</v>
      </c>
      <c r="M189" s="28">
        <v>911.25</v>
      </c>
      <c r="N189" s="28">
        <v>899.05</v>
      </c>
      <c r="O189" s="39">
        <v>21269500</v>
      </c>
      <c r="P189" s="40">
        <v>8.7981407702523249E-3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467.45</v>
      </c>
      <c r="F190" s="37">
        <v>469.31666666666666</v>
      </c>
      <c r="G190" s="38">
        <v>463.63333333333333</v>
      </c>
      <c r="H190" s="38">
        <v>459.81666666666666</v>
      </c>
      <c r="I190" s="38">
        <v>454.13333333333333</v>
      </c>
      <c r="J190" s="38">
        <v>473.13333333333333</v>
      </c>
      <c r="K190" s="38">
        <v>478.81666666666661</v>
      </c>
      <c r="L190" s="38">
        <v>482.63333333333333</v>
      </c>
      <c r="M190" s="28">
        <v>475</v>
      </c>
      <c r="N190" s="28">
        <v>465.5</v>
      </c>
      <c r="O190" s="39">
        <v>14400000</v>
      </c>
      <c r="P190" s="40">
        <v>-3.0596788851863073E-2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593.70000000000005</v>
      </c>
      <c r="F191" s="37">
        <v>588.11666666666667</v>
      </c>
      <c r="G191" s="38">
        <v>581.23333333333335</v>
      </c>
      <c r="H191" s="38">
        <v>568.76666666666665</v>
      </c>
      <c r="I191" s="38">
        <v>561.88333333333333</v>
      </c>
      <c r="J191" s="38">
        <v>600.58333333333337</v>
      </c>
      <c r="K191" s="38">
        <v>607.46666666666681</v>
      </c>
      <c r="L191" s="38">
        <v>619.93333333333339</v>
      </c>
      <c r="M191" s="28">
        <v>595</v>
      </c>
      <c r="N191" s="28">
        <v>575.65</v>
      </c>
      <c r="O191" s="39">
        <v>1077800</v>
      </c>
      <c r="P191" s="40">
        <v>-3.9393939393939391E-2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960.2</v>
      </c>
      <c r="F192" s="37">
        <v>966.1</v>
      </c>
      <c r="G192" s="38">
        <v>949.2</v>
      </c>
      <c r="H192" s="38">
        <v>938.2</v>
      </c>
      <c r="I192" s="38">
        <v>921.30000000000007</v>
      </c>
      <c r="J192" s="38">
        <v>977.1</v>
      </c>
      <c r="K192" s="38">
        <v>993.99999999999989</v>
      </c>
      <c r="L192" s="38">
        <v>1005</v>
      </c>
      <c r="M192" s="28">
        <v>983</v>
      </c>
      <c r="N192" s="28">
        <v>955.1</v>
      </c>
      <c r="O192" s="39">
        <v>5859000</v>
      </c>
      <c r="P192" s="40">
        <v>-1.6451233842538191E-2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1160.95</v>
      </c>
      <c r="F193" s="37">
        <v>1157.55</v>
      </c>
      <c r="G193" s="38">
        <v>1133.3999999999999</v>
      </c>
      <c r="H193" s="38">
        <v>1105.8499999999999</v>
      </c>
      <c r="I193" s="38">
        <v>1081.6999999999998</v>
      </c>
      <c r="J193" s="38">
        <v>1185.0999999999999</v>
      </c>
      <c r="K193" s="38">
        <v>1209.25</v>
      </c>
      <c r="L193" s="38">
        <v>1236.8</v>
      </c>
      <c r="M193" s="28">
        <v>1181.7</v>
      </c>
      <c r="N193" s="28">
        <v>1130</v>
      </c>
      <c r="O193" s="39">
        <v>3416000</v>
      </c>
      <c r="P193" s="40">
        <v>8.5025980160604621E-3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741.9</v>
      </c>
      <c r="F194" s="37">
        <v>738.65</v>
      </c>
      <c r="G194" s="38">
        <v>732.34999999999991</v>
      </c>
      <c r="H194" s="38">
        <v>722.8</v>
      </c>
      <c r="I194" s="38">
        <v>716.49999999999989</v>
      </c>
      <c r="J194" s="38">
        <v>748.19999999999993</v>
      </c>
      <c r="K194" s="38">
        <v>754.49999999999989</v>
      </c>
      <c r="L194" s="38">
        <v>764.05</v>
      </c>
      <c r="M194" s="28">
        <v>744.95</v>
      </c>
      <c r="N194" s="28">
        <v>729.1</v>
      </c>
      <c r="O194" s="39">
        <v>9472950</v>
      </c>
      <c r="P194" s="40">
        <v>-4.2571306939123031E-3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434.35</v>
      </c>
      <c r="F195" s="37">
        <v>432.61666666666662</v>
      </c>
      <c r="G195" s="38">
        <v>429.23333333333323</v>
      </c>
      <c r="H195" s="38">
        <v>424.11666666666662</v>
      </c>
      <c r="I195" s="38">
        <v>420.73333333333323</v>
      </c>
      <c r="J195" s="38">
        <v>437.73333333333323</v>
      </c>
      <c r="K195" s="38">
        <v>441.11666666666656</v>
      </c>
      <c r="L195" s="38">
        <v>446.23333333333323</v>
      </c>
      <c r="M195" s="28">
        <v>436</v>
      </c>
      <c r="N195" s="28">
        <v>427.5</v>
      </c>
      <c r="O195" s="39">
        <v>81447300</v>
      </c>
      <c r="P195" s="40">
        <v>2.8001400070003501E-4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240.35</v>
      </c>
      <c r="F196" s="37">
        <v>240.79999999999998</v>
      </c>
      <c r="G196" s="38">
        <v>237.19999999999996</v>
      </c>
      <c r="H196" s="38">
        <v>234.04999999999998</v>
      </c>
      <c r="I196" s="38">
        <v>230.44999999999996</v>
      </c>
      <c r="J196" s="38">
        <v>243.94999999999996</v>
      </c>
      <c r="K196" s="38">
        <v>247.54999999999998</v>
      </c>
      <c r="L196" s="38">
        <v>250.69999999999996</v>
      </c>
      <c r="M196" s="28">
        <v>244.4</v>
      </c>
      <c r="N196" s="28">
        <v>237.65</v>
      </c>
      <c r="O196" s="39">
        <v>105961500</v>
      </c>
      <c r="P196" s="40">
        <v>-2.2246234030381998E-3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1342.5</v>
      </c>
      <c r="F197" s="37">
        <v>1343.3</v>
      </c>
      <c r="G197" s="38">
        <v>1327.3</v>
      </c>
      <c r="H197" s="38">
        <v>1312.1</v>
      </c>
      <c r="I197" s="38">
        <v>1296.0999999999999</v>
      </c>
      <c r="J197" s="38">
        <v>1358.5</v>
      </c>
      <c r="K197" s="38">
        <v>1374.5</v>
      </c>
      <c r="L197" s="38">
        <v>1389.7</v>
      </c>
      <c r="M197" s="28">
        <v>1359.3</v>
      </c>
      <c r="N197" s="28">
        <v>1328.1</v>
      </c>
      <c r="O197" s="39">
        <v>36134775</v>
      </c>
      <c r="P197" s="40">
        <v>3.0318759880140623E-3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3714.4</v>
      </c>
      <c r="F198" s="37">
        <v>3701.0666666666671</v>
      </c>
      <c r="G198" s="38">
        <v>3682.1333333333341</v>
      </c>
      <c r="H198" s="38">
        <v>3649.8666666666672</v>
      </c>
      <c r="I198" s="38">
        <v>3630.9333333333343</v>
      </c>
      <c r="J198" s="38">
        <v>3733.3333333333339</v>
      </c>
      <c r="K198" s="38">
        <v>3752.2666666666673</v>
      </c>
      <c r="L198" s="38">
        <v>3784.5333333333338</v>
      </c>
      <c r="M198" s="28">
        <v>3720</v>
      </c>
      <c r="N198" s="28">
        <v>3668.8</v>
      </c>
      <c r="O198" s="39">
        <v>11494200</v>
      </c>
      <c r="P198" s="40">
        <v>1.8696476433287573E-3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1528.7</v>
      </c>
      <c r="F199" s="37">
        <v>1530.7</v>
      </c>
      <c r="G199" s="38">
        <v>1519.1000000000001</v>
      </c>
      <c r="H199" s="38">
        <v>1509.5</v>
      </c>
      <c r="I199" s="38">
        <v>1497.9</v>
      </c>
      <c r="J199" s="38">
        <v>1540.3000000000002</v>
      </c>
      <c r="K199" s="38">
        <v>1551.9</v>
      </c>
      <c r="L199" s="38">
        <v>1561.5000000000002</v>
      </c>
      <c r="M199" s="28">
        <v>1542.3</v>
      </c>
      <c r="N199" s="28">
        <v>1521.1</v>
      </c>
      <c r="O199" s="39">
        <v>13295400</v>
      </c>
      <c r="P199" s="40">
        <v>-2.2713239834171298E-2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2540.8000000000002</v>
      </c>
      <c r="F200" s="37">
        <v>2525.9166666666665</v>
      </c>
      <c r="G200" s="38">
        <v>2502.7833333333328</v>
      </c>
      <c r="H200" s="38">
        <v>2464.7666666666664</v>
      </c>
      <c r="I200" s="38">
        <v>2441.6333333333328</v>
      </c>
      <c r="J200" s="38">
        <v>2563.9333333333329</v>
      </c>
      <c r="K200" s="38">
        <v>2587.0666666666671</v>
      </c>
      <c r="L200" s="38">
        <v>2625.083333333333</v>
      </c>
      <c r="M200" s="28">
        <v>2549.0500000000002</v>
      </c>
      <c r="N200" s="28">
        <v>2487.9</v>
      </c>
      <c r="O200" s="39">
        <v>5920500</v>
      </c>
      <c r="P200" s="40">
        <v>3.1693132065608053E-2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2731.5</v>
      </c>
      <c r="F201" s="37">
        <v>2721.3333333333335</v>
      </c>
      <c r="G201" s="38">
        <v>2698.166666666667</v>
      </c>
      <c r="H201" s="38">
        <v>2664.8333333333335</v>
      </c>
      <c r="I201" s="38">
        <v>2641.666666666667</v>
      </c>
      <c r="J201" s="38">
        <v>2754.666666666667</v>
      </c>
      <c r="K201" s="38">
        <v>2777.8333333333339</v>
      </c>
      <c r="L201" s="38">
        <v>2811.166666666667</v>
      </c>
      <c r="M201" s="28">
        <v>2744.5</v>
      </c>
      <c r="N201" s="28">
        <v>2688</v>
      </c>
      <c r="O201" s="39">
        <v>774500</v>
      </c>
      <c r="P201" s="40">
        <v>-8.6400000000000001E-3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490.95</v>
      </c>
      <c r="F202" s="37">
        <v>488.18333333333334</v>
      </c>
      <c r="G202" s="38">
        <v>482.81666666666666</v>
      </c>
      <c r="H202" s="38">
        <v>474.68333333333334</v>
      </c>
      <c r="I202" s="38">
        <v>469.31666666666666</v>
      </c>
      <c r="J202" s="38">
        <v>496.31666666666666</v>
      </c>
      <c r="K202" s="38">
        <v>501.68333333333334</v>
      </c>
      <c r="L202" s="38">
        <v>509.81666666666666</v>
      </c>
      <c r="M202" s="28">
        <v>493.55</v>
      </c>
      <c r="N202" s="28">
        <v>480.05</v>
      </c>
      <c r="O202" s="39">
        <v>3168000</v>
      </c>
      <c r="P202" s="40">
        <v>-2.7624309392265192E-2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1282.6500000000001</v>
      </c>
      <c r="F203" s="37">
        <v>1275.3333333333335</v>
      </c>
      <c r="G203" s="38">
        <v>1264.2166666666669</v>
      </c>
      <c r="H203" s="38">
        <v>1245.7833333333335</v>
      </c>
      <c r="I203" s="38">
        <v>1234.666666666667</v>
      </c>
      <c r="J203" s="38">
        <v>1293.7666666666669</v>
      </c>
      <c r="K203" s="38">
        <v>1304.8833333333337</v>
      </c>
      <c r="L203" s="38">
        <v>1323.3166666666668</v>
      </c>
      <c r="M203" s="28">
        <v>1286.45</v>
      </c>
      <c r="N203" s="28">
        <v>1256.9000000000001</v>
      </c>
      <c r="O203" s="39">
        <v>2877525</v>
      </c>
      <c r="P203" s="40">
        <v>2.2727272727272726E-3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610.04999999999995</v>
      </c>
      <c r="F204" s="37">
        <v>608.13333333333333</v>
      </c>
      <c r="G204" s="38">
        <v>603.9666666666667</v>
      </c>
      <c r="H204" s="38">
        <v>597.88333333333333</v>
      </c>
      <c r="I204" s="38">
        <v>593.7166666666667</v>
      </c>
      <c r="J204" s="38">
        <v>614.2166666666667</v>
      </c>
      <c r="K204" s="38">
        <v>618.38333333333344</v>
      </c>
      <c r="L204" s="38">
        <v>624.4666666666667</v>
      </c>
      <c r="M204" s="28">
        <v>612.29999999999995</v>
      </c>
      <c r="N204" s="28">
        <v>602.04999999999995</v>
      </c>
      <c r="O204" s="39">
        <v>7763000</v>
      </c>
      <c r="P204" s="40">
        <v>-4.0823386957273826E-2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1421.7</v>
      </c>
      <c r="F205" s="37">
        <v>1440.2833333333335</v>
      </c>
      <c r="G205" s="38">
        <v>1397.666666666667</v>
      </c>
      <c r="H205" s="38">
        <v>1373.6333333333334</v>
      </c>
      <c r="I205" s="38">
        <v>1331.0166666666669</v>
      </c>
      <c r="J205" s="38">
        <v>1464.3166666666671</v>
      </c>
      <c r="K205" s="38">
        <v>1506.9333333333334</v>
      </c>
      <c r="L205" s="38">
        <v>1530.9666666666672</v>
      </c>
      <c r="M205" s="28">
        <v>1482.9</v>
      </c>
      <c r="N205" s="28">
        <v>1416.25</v>
      </c>
      <c r="O205" s="39">
        <v>1474550</v>
      </c>
      <c r="P205" s="40">
        <v>0.11899070385126162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6360.75</v>
      </c>
      <c r="F206" s="37">
        <v>6335.166666666667</v>
      </c>
      <c r="G206" s="38">
        <v>6276.4333333333343</v>
      </c>
      <c r="H206" s="38">
        <v>6192.1166666666677</v>
      </c>
      <c r="I206" s="38">
        <v>6133.383333333335</v>
      </c>
      <c r="J206" s="38">
        <v>6419.4833333333336</v>
      </c>
      <c r="K206" s="38">
        <v>6478.2166666666653</v>
      </c>
      <c r="L206" s="38">
        <v>6562.5333333333328</v>
      </c>
      <c r="M206" s="28">
        <v>6393.9</v>
      </c>
      <c r="N206" s="28">
        <v>6250.85</v>
      </c>
      <c r="O206" s="39">
        <v>2439000</v>
      </c>
      <c r="P206" s="40">
        <v>-3.9044954887514284E-2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783.55</v>
      </c>
      <c r="F207" s="37">
        <v>788.93333333333339</v>
      </c>
      <c r="G207" s="38">
        <v>773.86666666666679</v>
      </c>
      <c r="H207" s="38">
        <v>764.18333333333339</v>
      </c>
      <c r="I207" s="38">
        <v>749.11666666666679</v>
      </c>
      <c r="J207" s="38">
        <v>798.61666666666679</v>
      </c>
      <c r="K207" s="38">
        <v>813.68333333333339</v>
      </c>
      <c r="L207" s="38">
        <v>823.36666666666679</v>
      </c>
      <c r="M207" s="28">
        <v>804</v>
      </c>
      <c r="N207" s="28">
        <v>779.25</v>
      </c>
      <c r="O207" s="39">
        <v>23446800</v>
      </c>
      <c r="P207" s="40">
        <v>3.6968895532685564E-2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413.9</v>
      </c>
      <c r="F208" s="37">
        <v>413.39999999999992</v>
      </c>
      <c r="G208" s="38">
        <v>408.59999999999985</v>
      </c>
      <c r="H208" s="38">
        <v>403.29999999999995</v>
      </c>
      <c r="I208" s="38">
        <v>398.49999999999989</v>
      </c>
      <c r="J208" s="38">
        <v>418.69999999999982</v>
      </c>
      <c r="K208" s="38">
        <v>423.49999999999989</v>
      </c>
      <c r="L208" s="38">
        <v>428.79999999999978</v>
      </c>
      <c r="M208" s="28">
        <v>418.2</v>
      </c>
      <c r="N208" s="28">
        <v>408.1</v>
      </c>
      <c r="O208" s="39">
        <v>64374600</v>
      </c>
      <c r="P208" s="40">
        <v>-4.3630435824902909E-3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1233.8499999999999</v>
      </c>
      <c r="F209" s="37">
        <v>1235.95</v>
      </c>
      <c r="G209" s="38">
        <v>1216.9000000000001</v>
      </c>
      <c r="H209" s="38">
        <v>1199.95</v>
      </c>
      <c r="I209" s="38">
        <v>1180.9000000000001</v>
      </c>
      <c r="J209" s="38">
        <v>1252.9000000000001</v>
      </c>
      <c r="K209" s="38">
        <v>1271.9499999999998</v>
      </c>
      <c r="L209" s="38">
        <v>1288.9000000000001</v>
      </c>
      <c r="M209" s="28">
        <v>1255</v>
      </c>
      <c r="N209" s="28">
        <v>1219</v>
      </c>
      <c r="O209" s="39">
        <v>3404500</v>
      </c>
      <c r="P209" s="40">
        <v>-4.4216732172936556E-2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1572.35</v>
      </c>
      <c r="F210" s="37">
        <v>1572.9833333333333</v>
      </c>
      <c r="G210" s="38">
        <v>1549.1166666666668</v>
      </c>
      <c r="H210" s="38">
        <v>1525.8833333333334</v>
      </c>
      <c r="I210" s="38">
        <v>1502.0166666666669</v>
      </c>
      <c r="J210" s="38">
        <v>1596.2166666666667</v>
      </c>
      <c r="K210" s="38">
        <v>1620.083333333333</v>
      </c>
      <c r="L210" s="38">
        <v>1643.3166666666666</v>
      </c>
      <c r="M210" s="28">
        <v>1596.85</v>
      </c>
      <c r="N210" s="28">
        <v>1549.75</v>
      </c>
      <c r="O210" s="39">
        <v>1003250</v>
      </c>
      <c r="P210" s="40">
        <v>-2.3838482121138409E-2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601.79999999999995</v>
      </c>
      <c r="F211" s="37">
        <v>602.26666666666677</v>
      </c>
      <c r="G211" s="38">
        <v>596.68333333333351</v>
      </c>
      <c r="H211" s="38">
        <v>591.56666666666672</v>
      </c>
      <c r="I211" s="38">
        <v>585.98333333333346</v>
      </c>
      <c r="J211" s="38">
        <v>607.38333333333355</v>
      </c>
      <c r="K211" s="38">
        <v>612.96666666666681</v>
      </c>
      <c r="L211" s="38">
        <v>618.0833333333336</v>
      </c>
      <c r="M211" s="28">
        <v>607.85</v>
      </c>
      <c r="N211" s="28">
        <v>597.15</v>
      </c>
      <c r="O211" s="39">
        <v>31274400</v>
      </c>
      <c r="P211" s="40">
        <v>2.0065755140382006E-2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290.3</v>
      </c>
      <c r="F212" s="37">
        <v>292.13333333333338</v>
      </c>
      <c r="G212" s="38">
        <v>286.46666666666675</v>
      </c>
      <c r="H212" s="38">
        <v>282.63333333333338</v>
      </c>
      <c r="I212" s="38">
        <v>276.96666666666675</v>
      </c>
      <c r="J212" s="38">
        <v>295.96666666666675</v>
      </c>
      <c r="K212" s="38">
        <v>301.63333333333338</v>
      </c>
      <c r="L212" s="38">
        <v>305.46666666666675</v>
      </c>
      <c r="M212" s="28">
        <v>297.8</v>
      </c>
      <c r="N212" s="28">
        <v>288.3</v>
      </c>
      <c r="O212" s="39">
        <v>66237000</v>
      </c>
      <c r="P212" s="40">
        <v>-1.4022239092573573E-2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354.05</v>
      </c>
      <c r="F213" s="37">
        <v>357.55</v>
      </c>
      <c r="G213" s="38">
        <v>347.75</v>
      </c>
      <c r="H213" s="38">
        <v>341.45</v>
      </c>
      <c r="I213" s="38">
        <v>331.65</v>
      </c>
      <c r="J213" s="38">
        <v>363.85</v>
      </c>
      <c r="K213" s="38">
        <v>373.65000000000009</v>
      </c>
      <c r="L213" s="38">
        <v>379.95000000000005</v>
      </c>
      <c r="M213" s="28">
        <v>367.35</v>
      </c>
      <c r="N213" s="28">
        <v>351.25</v>
      </c>
      <c r="O213" s="39">
        <v>19236800</v>
      </c>
      <c r="P213" s="40">
        <v>2.9917550058892815E-2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4" t="s">
        <v>16</v>
      </c>
      <c r="B8" s="486"/>
      <c r="C8" s="490" t="s">
        <v>20</v>
      </c>
      <c r="D8" s="490" t="s">
        <v>21</v>
      </c>
      <c r="E8" s="481" t="s">
        <v>22</v>
      </c>
      <c r="F8" s="482"/>
      <c r="G8" s="483"/>
      <c r="H8" s="481" t="s">
        <v>23</v>
      </c>
      <c r="I8" s="482"/>
      <c r="J8" s="483"/>
      <c r="K8" s="23"/>
      <c r="L8" s="50"/>
      <c r="M8" s="50"/>
      <c r="N8" s="1"/>
      <c r="O8" s="1"/>
    </row>
    <row r="9" spans="1:15" ht="36" customHeight="1">
      <c r="A9" s="488"/>
      <c r="B9" s="489"/>
      <c r="C9" s="489"/>
      <c r="D9" s="4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17222</v>
      </c>
      <c r="D10" s="32">
        <v>17153.666666666668</v>
      </c>
      <c r="E10" s="32">
        <v>17072.233333333337</v>
      </c>
      <c r="F10" s="32">
        <v>16922.466666666671</v>
      </c>
      <c r="G10" s="32">
        <v>16841.03333333334</v>
      </c>
      <c r="H10" s="32">
        <v>17303.433333333334</v>
      </c>
      <c r="I10" s="32">
        <v>17384.866666666661</v>
      </c>
      <c r="J10" s="32">
        <v>17534.633333333331</v>
      </c>
      <c r="K10" s="34">
        <v>17235.099999999999</v>
      </c>
      <c r="L10" s="34">
        <v>17003.900000000001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35710.5</v>
      </c>
      <c r="D11" s="37">
        <v>35499.200000000004</v>
      </c>
      <c r="E11" s="37">
        <v>35227.600000000006</v>
      </c>
      <c r="F11" s="37">
        <v>34744.700000000004</v>
      </c>
      <c r="G11" s="37">
        <v>34473.100000000006</v>
      </c>
      <c r="H11" s="37">
        <v>35982.100000000006</v>
      </c>
      <c r="I11" s="37">
        <v>36253.699999999997</v>
      </c>
      <c r="J11" s="37">
        <v>36736.600000000006</v>
      </c>
      <c r="K11" s="28">
        <v>35770.800000000003</v>
      </c>
      <c r="L11" s="28">
        <v>35016.300000000003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2538.4499999999998</v>
      </c>
      <c r="D12" s="37">
        <v>2529.6166666666668</v>
      </c>
      <c r="E12" s="37">
        <v>2515.6833333333334</v>
      </c>
      <c r="F12" s="37">
        <v>2492.9166666666665</v>
      </c>
      <c r="G12" s="37">
        <v>2478.9833333333331</v>
      </c>
      <c r="H12" s="37">
        <v>2552.3833333333337</v>
      </c>
      <c r="I12" s="37">
        <v>2566.3166666666671</v>
      </c>
      <c r="J12" s="37">
        <v>2589.0833333333339</v>
      </c>
      <c r="K12" s="28">
        <v>2543.5500000000002</v>
      </c>
      <c r="L12" s="28">
        <v>2506.85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4949.2</v>
      </c>
      <c r="D13" s="37">
        <v>4929.45</v>
      </c>
      <c r="E13" s="37">
        <v>4907.1499999999996</v>
      </c>
      <c r="F13" s="37">
        <v>4865.0999999999995</v>
      </c>
      <c r="G13" s="37">
        <v>4842.7999999999993</v>
      </c>
      <c r="H13" s="37">
        <v>4971.5</v>
      </c>
      <c r="I13" s="37">
        <v>4993.8000000000011</v>
      </c>
      <c r="J13" s="37">
        <v>5035.8500000000004</v>
      </c>
      <c r="K13" s="28">
        <v>4951.75</v>
      </c>
      <c r="L13" s="28">
        <v>4887.3999999999996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36026.050000000003</v>
      </c>
      <c r="D14" s="37">
        <v>35967.799999999996</v>
      </c>
      <c r="E14" s="37">
        <v>35727.849999999991</v>
      </c>
      <c r="F14" s="37">
        <v>35429.649999999994</v>
      </c>
      <c r="G14" s="37">
        <v>35189.69999999999</v>
      </c>
      <c r="H14" s="37">
        <v>36265.999999999993</v>
      </c>
      <c r="I14" s="37">
        <v>36505.94999999999</v>
      </c>
      <c r="J14" s="37">
        <v>36804.149999999994</v>
      </c>
      <c r="K14" s="28">
        <v>36207.75</v>
      </c>
      <c r="L14" s="28">
        <v>35669.599999999999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4103.55</v>
      </c>
      <c r="D15" s="37">
        <v>4092.5</v>
      </c>
      <c r="E15" s="37">
        <v>4073.3500000000004</v>
      </c>
      <c r="F15" s="37">
        <v>4043.1500000000005</v>
      </c>
      <c r="G15" s="37">
        <v>4024.0000000000009</v>
      </c>
      <c r="H15" s="37">
        <v>4122.7</v>
      </c>
      <c r="I15" s="37">
        <v>4141.8499999999995</v>
      </c>
      <c r="J15" s="37">
        <v>4172.0499999999993</v>
      </c>
      <c r="K15" s="28">
        <v>4111.6499999999996</v>
      </c>
      <c r="L15" s="28">
        <v>4062.3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8015.1</v>
      </c>
      <c r="D16" s="37">
        <v>8014.833333333333</v>
      </c>
      <c r="E16" s="37">
        <v>7945.4166666666661</v>
      </c>
      <c r="F16" s="37">
        <v>7875.7333333333327</v>
      </c>
      <c r="G16" s="37">
        <v>7806.3166666666657</v>
      </c>
      <c r="H16" s="37">
        <v>8084.5166666666664</v>
      </c>
      <c r="I16" s="37">
        <v>8153.9333333333325</v>
      </c>
      <c r="J16" s="37">
        <v>8223.6166666666668</v>
      </c>
      <c r="K16" s="28">
        <v>8084.25</v>
      </c>
      <c r="L16" s="28">
        <v>7945.15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2059.65</v>
      </c>
      <c r="D17" s="37">
        <v>2060.0166666666669</v>
      </c>
      <c r="E17" s="37">
        <v>2038.6833333333338</v>
      </c>
      <c r="F17" s="37">
        <v>2017.7166666666669</v>
      </c>
      <c r="G17" s="37">
        <v>1996.3833333333339</v>
      </c>
      <c r="H17" s="37">
        <v>2080.9833333333336</v>
      </c>
      <c r="I17" s="37">
        <v>2102.3166666666666</v>
      </c>
      <c r="J17" s="37">
        <v>2123.2833333333338</v>
      </c>
      <c r="K17" s="28">
        <v>2081.35</v>
      </c>
      <c r="L17" s="28">
        <v>2039.05</v>
      </c>
      <c r="M17" s="28">
        <v>2.3118799999999999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1214.75</v>
      </c>
      <c r="D18" s="37">
        <v>1213.6000000000001</v>
      </c>
      <c r="E18" s="37">
        <v>1202.4000000000003</v>
      </c>
      <c r="F18" s="37">
        <v>1190.0500000000002</v>
      </c>
      <c r="G18" s="37">
        <v>1178.8500000000004</v>
      </c>
      <c r="H18" s="37">
        <v>1225.9500000000003</v>
      </c>
      <c r="I18" s="37">
        <v>1237.1500000000001</v>
      </c>
      <c r="J18" s="37">
        <v>1249.5000000000002</v>
      </c>
      <c r="K18" s="28">
        <v>1224.8</v>
      </c>
      <c r="L18" s="28">
        <v>1201.25</v>
      </c>
      <c r="M18" s="28">
        <v>8.1308500000000006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907.55</v>
      </c>
      <c r="D19" s="37">
        <v>915.15</v>
      </c>
      <c r="E19" s="37">
        <v>896.65</v>
      </c>
      <c r="F19" s="37">
        <v>885.75</v>
      </c>
      <c r="G19" s="37">
        <v>867.25</v>
      </c>
      <c r="H19" s="37">
        <v>926.05</v>
      </c>
      <c r="I19" s="37">
        <v>944.55</v>
      </c>
      <c r="J19" s="37">
        <v>955.44999999999993</v>
      </c>
      <c r="K19" s="28">
        <v>933.65</v>
      </c>
      <c r="L19" s="28">
        <v>904.25</v>
      </c>
      <c r="M19" s="28">
        <v>9.2046399999999995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1909.7</v>
      </c>
      <c r="D20" s="37">
        <v>1895.0500000000002</v>
      </c>
      <c r="E20" s="37">
        <v>1865.7000000000003</v>
      </c>
      <c r="F20" s="37">
        <v>1821.7</v>
      </c>
      <c r="G20" s="37">
        <v>1792.3500000000001</v>
      </c>
      <c r="H20" s="37">
        <v>1939.0500000000004</v>
      </c>
      <c r="I20" s="37">
        <v>1968.4000000000003</v>
      </c>
      <c r="J20" s="37">
        <v>2012.4000000000005</v>
      </c>
      <c r="K20" s="28">
        <v>1924.4</v>
      </c>
      <c r="L20" s="28">
        <v>1851.05</v>
      </c>
      <c r="M20" s="28">
        <v>18.95438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1930.85</v>
      </c>
      <c r="D21" s="37">
        <v>1922.3166666666666</v>
      </c>
      <c r="E21" s="37">
        <v>1903.9833333333331</v>
      </c>
      <c r="F21" s="37">
        <v>1877.1166666666666</v>
      </c>
      <c r="G21" s="37">
        <v>1858.7833333333331</v>
      </c>
      <c r="H21" s="37">
        <v>1949.1833333333332</v>
      </c>
      <c r="I21" s="37">
        <v>1967.5166666666667</v>
      </c>
      <c r="J21" s="37">
        <v>1994.3833333333332</v>
      </c>
      <c r="K21" s="28">
        <v>1940.65</v>
      </c>
      <c r="L21" s="28">
        <v>1895.45</v>
      </c>
      <c r="M21" s="28">
        <v>7.4616100000000003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737</v>
      </c>
      <c r="D22" s="37">
        <v>737.75</v>
      </c>
      <c r="E22" s="37">
        <v>725.8</v>
      </c>
      <c r="F22" s="37">
        <v>714.59999999999991</v>
      </c>
      <c r="G22" s="37">
        <v>702.64999999999986</v>
      </c>
      <c r="H22" s="37">
        <v>748.95</v>
      </c>
      <c r="I22" s="37">
        <v>760.90000000000009</v>
      </c>
      <c r="J22" s="37">
        <v>772.10000000000014</v>
      </c>
      <c r="K22" s="28">
        <v>749.7</v>
      </c>
      <c r="L22" s="28">
        <v>726.55</v>
      </c>
      <c r="M22" s="28">
        <v>56.91095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2141.1999999999998</v>
      </c>
      <c r="D23" s="37">
        <v>2147.7166666666667</v>
      </c>
      <c r="E23" s="37">
        <v>2073.4833333333336</v>
      </c>
      <c r="F23" s="37">
        <v>2005.7666666666669</v>
      </c>
      <c r="G23" s="37">
        <v>1931.5333333333338</v>
      </c>
      <c r="H23" s="37">
        <v>2215.4333333333334</v>
      </c>
      <c r="I23" s="37">
        <v>2289.6666666666661</v>
      </c>
      <c r="J23" s="37">
        <v>2357.3833333333332</v>
      </c>
      <c r="K23" s="28">
        <v>2221.9499999999998</v>
      </c>
      <c r="L23" s="28">
        <v>2080</v>
      </c>
      <c r="M23" s="28">
        <v>3.7049300000000001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2439</v>
      </c>
      <c r="D24" s="37">
        <v>2442.3333333333335</v>
      </c>
      <c r="E24" s="37">
        <v>2409.666666666667</v>
      </c>
      <c r="F24" s="37">
        <v>2380.3333333333335</v>
      </c>
      <c r="G24" s="37">
        <v>2347.666666666667</v>
      </c>
      <c r="H24" s="37">
        <v>2471.666666666667</v>
      </c>
      <c r="I24" s="37">
        <v>2504.3333333333339</v>
      </c>
      <c r="J24" s="37">
        <v>2533.666666666667</v>
      </c>
      <c r="K24" s="28">
        <v>2475</v>
      </c>
      <c r="L24" s="28">
        <v>2413</v>
      </c>
      <c r="M24" s="28">
        <v>1.2006699999999999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107.25</v>
      </c>
      <c r="D25" s="37">
        <v>107.3</v>
      </c>
      <c r="E25" s="37">
        <v>105.35</v>
      </c>
      <c r="F25" s="37">
        <v>103.45</v>
      </c>
      <c r="G25" s="37">
        <v>101.5</v>
      </c>
      <c r="H25" s="37">
        <v>109.19999999999999</v>
      </c>
      <c r="I25" s="37">
        <v>111.15</v>
      </c>
      <c r="J25" s="37">
        <v>113.04999999999998</v>
      </c>
      <c r="K25" s="28">
        <v>109.25</v>
      </c>
      <c r="L25" s="28">
        <v>105.4</v>
      </c>
      <c r="M25" s="28">
        <v>40.049939999999999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299.3</v>
      </c>
      <c r="D26" s="37">
        <v>296.11666666666667</v>
      </c>
      <c r="E26" s="37">
        <v>291.28333333333336</v>
      </c>
      <c r="F26" s="37">
        <v>283.26666666666671</v>
      </c>
      <c r="G26" s="37">
        <v>278.43333333333339</v>
      </c>
      <c r="H26" s="37">
        <v>304.13333333333333</v>
      </c>
      <c r="I26" s="37">
        <v>308.96666666666658</v>
      </c>
      <c r="J26" s="37">
        <v>316.98333333333329</v>
      </c>
      <c r="K26" s="28">
        <v>300.95</v>
      </c>
      <c r="L26" s="28">
        <v>288.10000000000002</v>
      </c>
      <c r="M26" s="28">
        <v>24.826039999999999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1909.8</v>
      </c>
      <c r="D27" s="37">
        <v>1902.1166666666668</v>
      </c>
      <c r="E27" s="37">
        <v>1874.9333333333336</v>
      </c>
      <c r="F27" s="37">
        <v>1840.0666666666668</v>
      </c>
      <c r="G27" s="37">
        <v>1812.8833333333337</v>
      </c>
      <c r="H27" s="37">
        <v>1936.9833333333336</v>
      </c>
      <c r="I27" s="37">
        <v>1964.166666666667</v>
      </c>
      <c r="J27" s="37">
        <v>1999.0333333333335</v>
      </c>
      <c r="K27" s="28">
        <v>1929.3</v>
      </c>
      <c r="L27" s="28">
        <v>1867.25</v>
      </c>
      <c r="M27" s="28">
        <v>0.59082999999999997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761.6</v>
      </c>
      <c r="D28" s="37">
        <v>758.81666666666672</v>
      </c>
      <c r="E28" s="37">
        <v>749.68333333333339</v>
      </c>
      <c r="F28" s="37">
        <v>737.76666666666665</v>
      </c>
      <c r="G28" s="37">
        <v>728.63333333333333</v>
      </c>
      <c r="H28" s="37">
        <v>770.73333333333346</v>
      </c>
      <c r="I28" s="37">
        <v>779.8666666666669</v>
      </c>
      <c r="J28" s="37">
        <v>791.78333333333353</v>
      </c>
      <c r="K28" s="28">
        <v>767.95</v>
      </c>
      <c r="L28" s="28">
        <v>746.9</v>
      </c>
      <c r="M28" s="28">
        <v>4.2107400000000004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3604.55</v>
      </c>
      <c r="D29" s="37">
        <v>3626.5666666666671</v>
      </c>
      <c r="E29" s="37">
        <v>3553.1333333333341</v>
      </c>
      <c r="F29" s="37">
        <v>3501.7166666666672</v>
      </c>
      <c r="G29" s="37">
        <v>3428.2833333333342</v>
      </c>
      <c r="H29" s="37">
        <v>3677.983333333334</v>
      </c>
      <c r="I29" s="37">
        <v>3751.4166666666674</v>
      </c>
      <c r="J29" s="37">
        <v>3802.8333333333339</v>
      </c>
      <c r="K29" s="28">
        <v>3700</v>
      </c>
      <c r="L29" s="28">
        <v>3575.15</v>
      </c>
      <c r="M29" s="28">
        <v>1.3426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541.79999999999995</v>
      </c>
      <c r="D30" s="37">
        <v>545.58333333333337</v>
      </c>
      <c r="E30" s="37">
        <v>536.2166666666667</v>
      </c>
      <c r="F30" s="37">
        <v>530.63333333333333</v>
      </c>
      <c r="G30" s="37">
        <v>521.26666666666665</v>
      </c>
      <c r="H30" s="37">
        <v>551.16666666666674</v>
      </c>
      <c r="I30" s="37">
        <v>560.5333333333333</v>
      </c>
      <c r="J30" s="37">
        <v>566.11666666666679</v>
      </c>
      <c r="K30" s="28">
        <v>554.95000000000005</v>
      </c>
      <c r="L30" s="28">
        <v>540</v>
      </c>
      <c r="M30" s="28">
        <v>8.7663200000000003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291.8</v>
      </c>
      <c r="D31" s="37">
        <v>293.23333333333335</v>
      </c>
      <c r="E31" s="37">
        <v>287.06666666666672</v>
      </c>
      <c r="F31" s="37">
        <v>282.33333333333337</v>
      </c>
      <c r="G31" s="37">
        <v>276.16666666666674</v>
      </c>
      <c r="H31" s="37">
        <v>297.9666666666667</v>
      </c>
      <c r="I31" s="37">
        <v>304.13333333333333</v>
      </c>
      <c r="J31" s="37">
        <v>308.86666666666667</v>
      </c>
      <c r="K31" s="28">
        <v>299.39999999999998</v>
      </c>
      <c r="L31" s="28">
        <v>288.5</v>
      </c>
      <c r="M31" s="28">
        <v>48.113529999999997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4658.6000000000004</v>
      </c>
      <c r="D32" s="37">
        <v>4659.55</v>
      </c>
      <c r="E32" s="37">
        <v>4599.1000000000004</v>
      </c>
      <c r="F32" s="37">
        <v>4539.6000000000004</v>
      </c>
      <c r="G32" s="37">
        <v>4479.1500000000005</v>
      </c>
      <c r="H32" s="37">
        <v>4719.05</v>
      </c>
      <c r="I32" s="37">
        <v>4779.4999999999991</v>
      </c>
      <c r="J32" s="37">
        <v>4839</v>
      </c>
      <c r="K32" s="28">
        <v>4720</v>
      </c>
      <c r="L32" s="28">
        <v>4600.05</v>
      </c>
      <c r="M32" s="28">
        <v>5.2480200000000004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188.95</v>
      </c>
      <c r="D33" s="37">
        <v>187.58333333333334</v>
      </c>
      <c r="E33" s="37">
        <v>185.61666666666667</v>
      </c>
      <c r="F33" s="37">
        <v>182.28333333333333</v>
      </c>
      <c r="G33" s="37">
        <v>180.31666666666666</v>
      </c>
      <c r="H33" s="37">
        <v>190.91666666666669</v>
      </c>
      <c r="I33" s="37">
        <v>192.88333333333333</v>
      </c>
      <c r="J33" s="37">
        <v>196.2166666666667</v>
      </c>
      <c r="K33" s="28">
        <v>189.55</v>
      </c>
      <c r="L33" s="28">
        <v>184.25</v>
      </c>
      <c r="M33" s="28">
        <v>29.186219999999999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114.05</v>
      </c>
      <c r="D34" s="37">
        <v>113.38333333333333</v>
      </c>
      <c r="E34" s="37">
        <v>112.31666666666665</v>
      </c>
      <c r="F34" s="37">
        <v>110.58333333333333</v>
      </c>
      <c r="G34" s="37">
        <v>109.51666666666665</v>
      </c>
      <c r="H34" s="37">
        <v>115.11666666666665</v>
      </c>
      <c r="I34" s="37">
        <v>116.18333333333331</v>
      </c>
      <c r="J34" s="37">
        <v>117.91666666666664</v>
      </c>
      <c r="K34" s="28">
        <v>114.45</v>
      </c>
      <c r="L34" s="28">
        <v>111.65</v>
      </c>
      <c r="M34" s="28">
        <v>108.6307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3027.45</v>
      </c>
      <c r="D35" s="37">
        <v>3027.2333333333331</v>
      </c>
      <c r="E35" s="37">
        <v>2995.8666666666663</v>
      </c>
      <c r="F35" s="37">
        <v>2964.2833333333333</v>
      </c>
      <c r="G35" s="37">
        <v>2932.9166666666665</v>
      </c>
      <c r="H35" s="37">
        <v>3058.8166666666662</v>
      </c>
      <c r="I35" s="37">
        <v>3090.1833333333329</v>
      </c>
      <c r="J35" s="37">
        <v>3121.766666666666</v>
      </c>
      <c r="K35" s="28">
        <v>3058.6</v>
      </c>
      <c r="L35" s="28">
        <v>2995.65</v>
      </c>
      <c r="M35" s="28">
        <v>6.8033200000000003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2000.4</v>
      </c>
      <c r="D36" s="37">
        <v>1984.5</v>
      </c>
      <c r="E36" s="37">
        <v>1957</v>
      </c>
      <c r="F36" s="37">
        <v>1913.6</v>
      </c>
      <c r="G36" s="37">
        <v>1886.1</v>
      </c>
      <c r="H36" s="37">
        <v>2027.9</v>
      </c>
      <c r="I36" s="37">
        <v>2055.4</v>
      </c>
      <c r="J36" s="37">
        <v>2098.8000000000002</v>
      </c>
      <c r="K36" s="28">
        <v>2012</v>
      </c>
      <c r="L36" s="28">
        <v>1941.1</v>
      </c>
      <c r="M36" s="28">
        <v>3.39588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706.75</v>
      </c>
      <c r="D37" s="37">
        <v>711.41666666666663</v>
      </c>
      <c r="E37" s="37">
        <v>696.83333333333326</v>
      </c>
      <c r="F37" s="37">
        <v>686.91666666666663</v>
      </c>
      <c r="G37" s="37">
        <v>672.33333333333326</v>
      </c>
      <c r="H37" s="37">
        <v>721.33333333333326</v>
      </c>
      <c r="I37" s="37">
        <v>735.91666666666652</v>
      </c>
      <c r="J37" s="37">
        <v>745.83333333333326</v>
      </c>
      <c r="K37" s="28">
        <v>726</v>
      </c>
      <c r="L37" s="28">
        <v>701.5</v>
      </c>
      <c r="M37" s="28">
        <v>18.956630000000001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4010.05</v>
      </c>
      <c r="D38" s="37">
        <v>4002.0333333333333</v>
      </c>
      <c r="E38" s="37">
        <v>3983.0666666666666</v>
      </c>
      <c r="F38" s="37">
        <v>3956.0833333333335</v>
      </c>
      <c r="G38" s="37">
        <v>3937.1166666666668</v>
      </c>
      <c r="H38" s="37">
        <v>4029.0166666666664</v>
      </c>
      <c r="I38" s="37">
        <v>4047.9833333333327</v>
      </c>
      <c r="J38" s="37">
        <v>4074.9666666666662</v>
      </c>
      <c r="K38" s="28">
        <v>4021</v>
      </c>
      <c r="L38" s="28">
        <v>3975.05</v>
      </c>
      <c r="M38" s="28">
        <v>4.2802699999999998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736</v>
      </c>
      <c r="D39" s="37">
        <v>729.65</v>
      </c>
      <c r="E39" s="37">
        <v>721.4</v>
      </c>
      <c r="F39" s="37">
        <v>706.8</v>
      </c>
      <c r="G39" s="37">
        <v>698.55</v>
      </c>
      <c r="H39" s="37">
        <v>744.25</v>
      </c>
      <c r="I39" s="37">
        <v>752.5</v>
      </c>
      <c r="J39" s="37">
        <v>767.1</v>
      </c>
      <c r="K39" s="28">
        <v>737.9</v>
      </c>
      <c r="L39" s="28">
        <v>715.05</v>
      </c>
      <c r="M39" s="28">
        <v>70.776690000000002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3687.75</v>
      </c>
      <c r="D40" s="37">
        <v>3689.9333333333329</v>
      </c>
      <c r="E40" s="37">
        <v>3642.8666666666659</v>
      </c>
      <c r="F40" s="37">
        <v>3597.9833333333331</v>
      </c>
      <c r="G40" s="37">
        <v>3550.9166666666661</v>
      </c>
      <c r="H40" s="37">
        <v>3734.8166666666657</v>
      </c>
      <c r="I40" s="37">
        <v>3781.8833333333323</v>
      </c>
      <c r="J40" s="37">
        <v>3826.7666666666655</v>
      </c>
      <c r="K40" s="28">
        <v>3737</v>
      </c>
      <c r="L40" s="28">
        <v>3645.05</v>
      </c>
      <c r="M40" s="28">
        <v>6.8826700000000001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7001.4</v>
      </c>
      <c r="D41" s="37">
        <v>6968.8</v>
      </c>
      <c r="E41" s="37">
        <v>6902.6</v>
      </c>
      <c r="F41" s="37">
        <v>6803.8</v>
      </c>
      <c r="G41" s="37">
        <v>6737.6</v>
      </c>
      <c r="H41" s="37">
        <v>7067.6</v>
      </c>
      <c r="I41" s="37">
        <v>7133.7999999999993</v>
      </c>
      <c r="J41" s="37">
        <v>7232.6</v>
      </c>
      <c r="K41" s="28">
        <v>7035</v>
      </c>
      <c r="L41" s="28">
        <v>6870</v>
      </c>
      <c r="M41" s="28">
        <v>9.3697300000000006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16518.95</v>
      </c>
      <c r="D42" s="37">
        <v>16393.333333333332</v>
      </c>
      <c r="E42" s="37">
        <v>16226.666666666664</v>
      </c>
      <c r="F42" s="37">
        <v>15934.383333333331</v>
      </c>
      <c r="G42" s="37">
        <v>15767.716666666664</v>
      </c>
      <c r="H42" s="37">
        <v>16685.616666666665</v>
      </c>
      <c r="I42" s="37">
        <v>16852.283333333329</v>
      </c>
      <c r="J42" s="37">
        <v>17144.566666666666</v>
      </c>
      <c r="K42" s="28">
        <v>16560</v>
      </c>
      <c r="L42" s="28">
        <v>16101.05</v>
      </c>
      <c r="M42" s="28">
        <v>1.75187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5023.8999999999996</v>
      </c>
      <c r="D43" s="37">
        <v>5021.1833333333334</v>
      </c>
      <c r="E43" s="37">
        <v>4982.7166666666672</v>
      </c>
      <c r="F43" s="37">
        <v>4941.5333333333338</v>
      </c>
      <c r="G43" s="37">
        <v>4903.0666666666675</v>
      </c>
      <c r="H43" s="37">
        <v>5062.3666666666668</v>
      </c>
      <c r="I43" s="37">
        <v>5100.8333333333321</v>
      </c>
      <c r="J43" s="37">
        <v>5142.0166666666664</v>
      </c>
      <c r="K43" s="28">
        <v>5059.6499999999996</v>
      </c>
      <c r="L43" s="28">
        <v>4980</v>
      </c>
      <c r="M43" s="28">
        <v>0.15346000000000001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2051.5500000000002</v>
      </c>
      <c r="D44" s="37">
        <v>2047.8500000000001</v>
      </c>
      <c r="E44" s="37">
        <v>2033.7000000000003</v>
      </c>
      <c r="F44" s="37">
        <v>2015.8500000000001</v>
      </c>
      <c r="G44" s="37">
        <v>2001.7000000000003</v>
      </c>
      <c r="H44" s="37">
        <v>2065.7000000000003</v>
      </c>
      <c r="I44" s="37">
        <v>2079.8500000000004</v>
      </c>
      <c r="J44" s="37">
        <v>2097.7000000000003</v>
      </c>
      <c r="K44" s="28">
        <v>2062</v>
      </c>
      <c r="L44" s="28">
        <v>2030</v>
      </c>
      <c r="M44" s="28">
        <v>1.19058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297.05</v>
      </c>
      <c r="D45" s="37">
        <v>297.71666666666664</v>
      </c>
      <c r="E45" s="37">
        <v>293.68333333333328</v>
      </c>
      <c r="F45" s="37">
        <v>290.31666666666666</v>
      </c>
      <c r="G45" s="37">
        <v>286.2833333333333</v>
      </c>
      <c r="H45" s="37">
        <v>301.08333333333326</v>
      </c>
      <c r="I45" s="37">
        <v>305.11666666666667</v>
      </c>
      <c r="J45" s="37">
        <v>308.48333333333323</v>
      </c>
      <c r="K45" s="28">
        <v>301.75</v>
      </c>
      <c r="L45" s="28">
        <v>294.35000000000002</v>
      </c>
      <c r="M45" s="28">
        <v>79.428619999999995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111.95</v>
      </c>
      <c r="D46" s="37">
        <v>110.53333333333335</v>
      </c>
      <c r="E46" s="37">
        <v>108.7166666666667</v>
      </c>
      <c r="F46" s="37">
        <v>105.48333333333335</v>
      </c>
      <c r="G46" s="37">
        <v>103.6666666666667</v>
      </c>
      <c r="H46" s="37">
        <v>113.76666666666669</v>
      </c>
      <c r="I46" s="37">
        <v>115.58333333333333</v>
      </c>
      <c r="J46" s="37">
        <v>118.81666666666669</v>
      </c>
      <c r="K46" s="28">
        <v>112.35</v>
      </c>
      <c r="L46" s="28">
        <v>107.3</v>
      </c>
      <c r="M46" s="28">
        <v>464.09384999999997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</v>
      </c>
      <c r="D47" s="37">
        <v>46.216666666666669</v>
      </c>
      <c r="E47" s="37">
        <v>45.483333333333334</v>
      </c>
      <c r="F47" s="37">
        <v>44.966666666666669</v>
      </c>
      <c r="G47" s="37">
        <v>44.233333333333334</v>
      </c>
      <c r="H47" s="37">
        <v>46.733333333333334</v>
      </c>
      <c r="I47" s="37">
        <v>47.466666666666669</v>
      </c>
      <c r="J47" s="37">
        <v>47.983333333333334</v>
      </c>
      <c r="K47" s="28">
        <v>46.95</v>
      </c>
      <c r="L47" s="28">
        <v>45.7</v>
      </c>
      <c r="M47" s="28">
        <v>41.428739999999998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1928.25</v>
      </c>
      <c r="D48" s="37">
        <v>1926.9666666666665</v>
      </c>
      <c r="E48" s="37">
        <v>1902.2333333333329</v>
      </c>
      <c r="F48" s="37">
        <v>1876.2166666666665</v>
      </c>
      <c r="G48" s="37">
        <v>1851.4833333333329</v>
      </c>
      <c r="H48" s="37">
        <v>1952.9833333333329</v>
      </c>
      <c r="I48" s="37">
        <v>1977.7166666666665</v>
      </c>
      <c r="J48" s="37">
        <v>2003.7333333333329</v>
      </c>
      <c r="K48" s="28">
        <v>1951.7</v>
      </c>
      <c r="L48" s="28">
        <v>1900.95</v>
      </c>
      <c r="M48" s="28">
        <v>3.1304599999999998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679.95</v>
      </c>
      <c r="D49" s="37">
        <v>681.44999999999993</v>
      </c>
      <c r="E49" s="37">
        <v>670.99999999999989</v>
      </c>
      <c r="F49" s="37">
        <v>662.05</v>
      </c>
      <c r="G49" s="37">
        <v>651.59999999999991</v>
      </c>
      <c r="H49" s="37">
        <v>690.39999999999986</v>
      </c>
      <c r="I49" s="37">
        <v>700.84999999999991</v>
      </c>
      <c r="J49" s="37">
        <v>709.79999999999984</v>
      </c>
      <c r="K49" s="28">
        <v>691.9</v>
      </c>
      <c r="L49" s="28">
        <v>672.5</v>
      </c>
      <c r="M49" s="28">
        <v>5.2925300000000002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205.05</v>
      </c>
      <c r="D50" s="37">
        <v>205.13333333333335</v>
      </c>
      <c r="E50" s="37">
        <v>203.4666666666667</v>
      </c>
      <c r="F50" s="37">
        <v>201.88333333333335</v>
      </c>
      <c r="G50" s="37">
        <v>200.2166666666667</v>
      </c>
      <c r="H50" s="37">
        <v>206.7166666666667</v>
      </c>
      <c r="I50" s="37">
        <v>208.38333333333338</v>
      </c>
      <c r="J50" s="37">
        <v>209.9666666666667</v>
      </c>
      <c r="K50" s="28">
        <v>206.8</v>
      </c>
      <c r="L50" s="28">
        <v>203.55</v>
      </c>
      <c r="M50" s="28">
        <v>44.871589999999998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699.5</v>
      </c>
      <c r="D51" s="37">
        <v>694.13333333333321</v>
      </c>
      <c r="E51" s="37">
        <v>684.4166666666664</v>
      </c>
      <c r="F51" s="37">
        <v>669.33333333333314</v>
      </c>
      <c r="G51" s="37">
        <v>659.61666666666633</v>
      </c>
      <c r="H51" s="37">
        <v>709.21666666666647</v>
      </c>
      <c r="I51" s="37">
        <v>718.93333333333317</v>
      </c>
      <c r="J51" s="37">
        <v>734.01666666666654</v>
      </c>
      <c r="K51" s="28">
        <v>703.85</v>
      </c>
      <c r="L51" s="28">
        <v>679.05</v>
      </c>
      <c r="M51" s="28">
        <v>21.403009999999998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49.85</v>
      </c>
      <c r="D52" s="37">
        <v>50.483333333333327</v>
      </c>
      <c r="E52" s="37">
        <v>48.966666666666654</v>
      </c>
      <c r="F52" s="37">
        <v>48.083333333333329</v>
      </c>
      <c r="G52" s="37">
        <v>46.566666666666656</v>
      </c>
      <c r="H52" s="37">
        <v>51.366666666666653</v>
      </c>
      <c r="I52" s="37">
        <v>52.883333333333319</v>
      </c>
      <c r="J52" s="37">
        <v>53.766666666666652</v>
      </c>
      <c r="K52" s="28">
        <v>52</v>
      </c>
      <c r="L52" s="28">
        <v>49.6</v>
      </c>
      <c r="M52" s="28">
        <v>282.81263999999999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359.7</v>
      </c>
      <c r="D53" s="37">
        <v>359.61666666666662</v>
      </c>
      <c r="E53" s="37">
        <v>356.38333333333321</v>
      </c>
      <c r="F53" s="37">
        <v>353.06666666666661</v>
      </c>
      <c r="G53" s="37">
        <v>349.8333333333332</v>
      </c>
      <c r="H53" s="37">
        <v>362.93333333333322</v>
      </c>
      <c r="I53" s="37">
        <v>366.16666666666669</v>
      </c>
      <c r="J53" s="37">
        <v>369.48333333333323</v>
      </c>
      <c r="K53" s="28">
        <v>362.85</v>
      </c>
      <c r="L53" s="28">
        <v>356.3</v>
      </c>
      <c r="M53" s="28">
        <v>58.12191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733.05</v>
      </c>
      <c r="D54" s="37">
        <v>726.7166666666667</v>
      </c>
      <c r="E54" s="37">
        <v>716.43333333333339</v>
      </c>
      <c r="F54" s="37">
        <v>699.81666666666672</v>
      </c>
      <c r="G54" s="37">
        <v>689.53333333333342</v>
      </c>
      <c r="H54" s="37">
        <v>743.33333333333337</v>
      </c>
      <c r="I54" s="37">
        <v>753.61666666666667</v>
      </c>
      <c r="J54" s="37">
        <v>770.23333333333335</v>
      </c>
      <c r="K54" s="28">
        <v>737</v>
      </c>
      <c r="L54" s="28">
        <v>710.1</v>
      </c>
      <c r="M54" s="28">
        <v>79.602580000000003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345.7</v>
      </c>
      <c r="D55" s="37">
        <v>345.71666666666664</v>
      </c>
      <c r="E55" s="37">
        <v>339.5333333333333</v>
      </c>
      <c r="F55" s="37">
        <v>333.36666666666667</v>
      </c>
      <c r="G55" s="37">
        <v>327.18333333333334</v>
      </c>
      <c r="H55" s="37">
        <v>351.88333333333327</v>
      </c>
      <c r="I55" s="37">
        <v>358.06666666666655</v>
      </c>
      <c r="J55" s="37">
        <v>364.23333333333323</v>
      </c>
      <c r="K55" s="28">
        <v>351.9</v>
      </c>
      <c r="L55" s="28">
        <v>339.55</v>
      </c>
      <c r="M55" s="28">
        <v>31.494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14025.8</v>
      </c>
      <c r="D56" s="37">
        <v>14033.166666666666</v>
      </c>
      <c r="E56" s="37">
        <v>13916.633333333331</v>
      </c>
      <c r="F56" s="37">
        <v>13807.466666666665</v>
      </c>
      <c r="G56" s="37">
        <v>13690.933333333331</v>
      </c>
      <c r="H56" s="37">
        <v>14142.333333333332</v>
      </c>
      <c r="I56" s="37">
        <v>14258.866666666669</v>
      </c>
      <c r="J56" s="37">
        <v>14368.033333333333</v>
      </c>
      <c r="K56" s="28">
        <v>14149.7</v>
      </c>
      <c r="L56" s="28">
        <v>13924</v>
      </c>
      <c r="M56" s="28">
        <v>0.20938999999999999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3094.8</v>
      </c>
      <c r="D57" s="37">
        <v>3091.2666666666664</v>
      </c>
      <c r="E57" s="37">
        <v>3063.583333333333</v>
      </c>
      <c r="F57" s="37">
        <v>3032.3666666666668</v>
      </c>
      <c r="G57" s="37">
        <v>3004.6833333333334</v>
      </c>
      <c r="H57" s="37">
        <v>3122.4833333333327</v>
      </c>
      <c r="I57" s="37">
        <v>3150.1666666666661</v>
      </c>
      <c r="J57" s="37">
        <v>3181.3833333333323</v>
      </c>
      <c r="K57" s="28">
        <v>3118.95</v>
      </c>
      <c r="L57" s="28">
        <v>3060.05</v>
      </c>
      <c r="M57" s="28">
        <v>3.1023999999999998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860.05</v>
      </c>
      <c r="D58" s="37">
        <v>854.18333333333339</v>
      </c>
      <c r="E58" s="37">
        <v>839.16666666666674</v>
      </c>
      <c r="F58" s="37">
        <v>818.2833333333333</v>
      </c>
      <c r="G58" s="37">
        <v>803.26666666666665</v>
      </c>
      <c r="H58" s="37">
        <v>875.06666666666683</v>
      </c>
      <c r="I58" s="37">
        <v>890.08333333333348</v>
      </c>
      <c r="J58" s="37">
        <v>910.96666666666692</v>
      </c>
      <c r="K58" s="28">
        <v>869.2</v>
      </c>
      <c r="L58" s="28">
        <v>833.3</v>
      </c>
      <c r="M58" s="28">
        <v>5.7777599999999998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228.7</v>
      </c>
      <c r="D59" s="37">
        <v>227.03333333333333</v>
      </c>
      <c r="E59" s="37">
        <v>223.91666666666666</v>
      </c>
      <c r="F59" s="37">
        <v>219.13333333333333</v>
      </c>
      <c r="G59" s="37">
        <v>216.01666666666665</v>
      </c>
      <c r="H59" s="37">
        <v>231.81666666666666</v>
      </c>
      <c r="I59" s="37">
        <v>234.93333333333334</v>
      </c>
      <c r="J59" s="37">
        <v>239.71666666666667</v>
      </c>
      <c r="K59" s="28">
        <v>230.15</v>
      </c>
      <c r="L59" s="28">
        <v>222.25</v>
      </c>
      <c r="M59" s="28">
        <v>92.549019999999999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100.3</v>
      </c>
      <c r="D60" s="37">
        <v>101.18333333333334</v>
      </c>
      <c r="E60" s="37">
        <v>98.866666666666674</v>
      </c>
      <c r="F60" s="37">
        <v>97.433333333333337</v>
      </c>
      <c r="G60" s="37">
        <v>95.116666666666674</v>
      </c>
      <c r="H60" s="37">
        <v>102.61666666666667</v>
      </c>
      <c r="I60" s="37">
        <v>104.93333333333334</v>
      </c>
      <c r="J60" s="37">
        <v>106.36666666666667</v>
      </c>
      <c r="K60" s="28">
        <v>103.5</v>
      </c>
      <c r="L60" s="28">
        <v>99.75</v>
      </c>
      <c r="M60" s="28">
        <v>20.829460000000001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726.75</v>
      </c>
      <c r="D61" s="37">
        <v>728.35</v>
      </c>
      <c r="E61" s="37">
        <v>720.65000000000009</v>
      </c>
      <c r="F61" s="37">
        <v>714.55000000000007</v>
      </c>
      <c r="G61" s="37">
        <v>706.85000000000014</v>
      </c>
      <c r="H61" s="37">
        <v>734.45</v>
      </c>
      <c r="I61" s="37">
        <v>742.15000000000009</v>
      </c>
      <c r="J61" s="37">
        <v>748.25</v>
      </c>
      <c r="K61" s="28">
        <v>736.05</v>
      </c>
      <c r="L61" s="28">
        <v>722.25</v>
      </c>
      <c r="M61" s="28">
        <v>9.8606499999999997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1017.1</v>
      </c>
      <c r="D62" s="37">
        <v>1023.4166666666666</v>
      </c>
      <c r="E62" s="37">
        <v>1002.5833333333333</v>
      </c>
      <c r="F62" s="37">
        <v>988.06666666666661</v>
      </c>
      <c r="G62" s="37">
        <v>967.23333333333323</v>
      </c>
      <c r="H62" s="37">
        <v>1037.9333333333334</v>
      </c>
      <c r="I62" s="37">
        <v>1058.7666666666664</v>
      </c>
      <c r="J62" s="37">
        <v>1073.2833333333333</v>
      </c>
      <c r="K62" s="28">
        <v>1044.25</v>
      </c>
      <c r="L62" s="28">
        <v>1008.9</v>
      </c>
      <c r="M62" s="28">
        <v>38.471119999999999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124.35</v>
      </c>
      <c r="D63" s="37">
        <v>124.88333333333333</v>
      </c>
      <c r="E63" s="37">
        <v>123.06666666666665</v>
      </c>
      <c r="F63" s="37">
        <v>121.78333333333332</v>
      </c>
      <c r="G63" s="37">
        <v>119.96666666666664</v>
      </c>
      <c r="H63" s="37">
        <v>126.16666666666666</v>
      </c>
      <c r="I63" s="37">
        <v>127.98333333333332</v>
      </c>
      <c r="J63" s="37">
        <v>129.26666666666665</v>
      </c>
      <c r="K63" s="28">
        <v>126.7</v>
      </c>
      <c r="L63" s="28">
        <v>123.6</v>
      </c>
      <c r="M63" s="28">
        <v>22.57593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191.25</v>
      </c>
      <c r="D64" s="37">
        <v>190.15</v>
      </c>
      <c r="E64" s="37">
        <v>186.60000000000002</v>
      </c>
      <c r="F64" s="37">
        <v>181.95000000000002</v>
      </c>
      <c r="G64" s="37">
        <v>178.40000000000003</v>
      </c>
      <c r="H64" s="37">
        <v>194.8</v>
      </c>
      <c r="I64" s="37">
        <v>198.35000000000002</v>
      </c>
      <c r="J64" s="37">
        <v>203</v>
      </c>
      <c r="K64" s="28">
        <v>193.7</v>
      </c>
      <c r="L64" s="28">
        <v>185.5</v>
      </c>
      <c r="M64" s="28">
        <v>191.32061999999999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4337.6499999999996</v>
      </c>
      <c r="D65" s="37">
        <v>4364.2833333333328</v>
      </c>
      <c r="E65" s="37">
        <v>4288.3666666666659</v>
      </c>
      <c r="F65" s="37">
        <v>4239.083333333333</v>
      </c>
      <c r="G65" s="37">
        <v>4163.1666666666661</v>
      </c>
      <c r="H65" s="37">
        <v>4413.5666666666657</v>
      </c>
      <c r="I65" s="37">
        <v>4489.4833333333336</v>
      </c>
      <c r="J65" s="37">
        <v>4538.7666666666655</v>
      </c>
      <c r="K65" s="28">
        <v>4440.2</v>
      </c>
      <c r="L65" s="28">
        <v>4315</v>
      </c>
      <c r="M65" s="28">
        <v>2.3088600000000001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1519.1</v>
      </c>
      <c r="D66" s="37">
        <v>1519.0333333333335</v>
      </c>
      <c r="E66" s="37">
        <v>1501.0666666666671</v>
      </c>
      <c r="F66" s="37">
        <v>1483.0333333333335</v>
      </c>
      <c r="G66" s="37">
        <v>1465.0666666666671</v>
      </c>
      <c r="H66" s="37">
        <v>1537.0666666666671</v>
      </c>
      <c r="I66" s="37">
        <v>1555.0333333333338</v>
      </c>
      <c r="J66" s="37">
        <v>1573.0666666666671</v>
      </c>
      <c r="K66" s="28">
        <v>1537</v>
      </c>
      <c r="L66" s="28">
        <v>1501</v>
      </c>
      <c r="M66" s="28">
        <v>2.51146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659.95</v>
      </c>
      <c r="D67" s="37">
        <v>666.75</v>
      </c>
      <c r="E67" s="37">
        <v>647.29999999999995</v>
      </c>
      <c r="F67" s="37">
        <v>634.65</v>
      </c>
      <c r="G67" s="37">
        <v>615.19999999999993</v>
      </c>
      <c r="H67" s="37">
        <v>679.4</v>
      </c>
      <c r="I67" s="37">
        <v>698.85</v>
      </c>
      <c r="J67" s="37">
        <v>711.5</v>
      </c>
      <c r="K67" s="28">
        <v>686.2</v>
      </c>
      <c r="L67" s="28">
        <v>654.1</v>
      </c>
      <c r="M67" s="28">
        <v>37.162709999999997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798.5</v>
      </c>
      <c r="D68" s="37">
        <v>792.86666666666667</v>
      </c>
      <c r="E68" s="37">
        <v>785.73333333333335</v>
      </c>
      <c r="F68" s="37">
        <v>772.9666666666667</v>
      </c>
      <c r="G68" s="37">
        <v>765.83333333333337</v>
      </c>
      <c r="H68" s="37">
        <v>805.63333333333333</v>
      </c>
      <c r="I68" s="37">
        <v>812.76666666666677</v>
      </c>
      <c r="J68" s="37">
        <v>825.5333333333333</v>
      </c>
      <c r="K68" s="28">
        <v>800</v>
      </c>
      <c r="L68" s="28">
        <v>780.1</v>
      </c>
      <c r="M68" s="28">
        <v>2.5685500000000001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367.4</v>
      </c>
      <c r="D69" s="37">
        <v>370.81666666666661</v>
      </c>
      <c r="E69" s="37">
        <v>363.18333333333322</v>
      </c>
      <c r="F69" s="37">
        <v>358.96666666666664</v>
      </c>
      <c r="G69" s="37">
        <v>351.33333333333326</v>
      </c>
      <c r="H69" s="37">
        <v>375.03333333333319</v>
      </c>
      <c r="I69" s="37">
        <v>382.66666666666663</v>
      </c>
      <c r="J69" s="37">
        <v>386.88333333333316</v>
      </c>
      <c r="K69" s="28">
        <v>378.45</v>
      </c>
      <c r="L69" s="28">
        <v>366.6</v>
      </c>
      <c r="M69" s="28">
        <v>9.8920499999999993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1109.4000000000001</v>
      </c>
      <c r="D70" s="37">
        <v>1102.2666666666667</v>
      </c>
      <c r="E70" s="37">
        <v>1085.5333333333333</v>
      </c>
      <c r="F70" s="37">
        <v>1061.6666666666667</v>
      </c>
      <c r="G70" s="37">
        <v>1044.9333333333334</v>
      </c>
      <c r="H70" s="37">
        <v>1126.1333333333332</v>
      </c>
      <c r="I70" s="37">
        <v>1142.8666666666663</v>
      </c>
      <c r="J70" s="37">
        <v>1166.7333333333331</v>
      </c>
      <c r="K70" s="28">
        <v>1119</v>
      </c>
      <c r="L70" s="28">
        <v>1078.4000000000001</v>
      </c>
      <c r="M70" s="28">
        <v>15.978730000000001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363.8</v>
      </c>
      <c r="D71" s="37">
        <v>362.95000000000005</v>
      </c>
      <c r="E71" s="37">
        <v>357.05000000000007</v>
      </c>
      <c r="F71" s="37">
        <v>350.3</v>
      </c>
      <c r="G71" s="37">
        <v>344.40000000000003</v>
      </c>
      <c r="H71" s="37">
        <v>369.7000000000001</v>
      </c>
      <c r="I71" s="37">
        <v>375.60000000000008</v>
      </c>
      <c r="J71" s="37">
        <v>382.35000000000014</v>
      </c>
      <c r="K71" s="28">
        <v>368.85</v>
      </c>
      <c r="L71" s="28">
        <v>356.2</v>
      </c>
      <c r="M71" s="28">
        <v>59.469940000000001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515.15</v>
      </c>
      <c r="D72" s="37">
        <v>517.16666666666663</v>
      </c>
      <c r="E72" s="37">
        <v>510.18333333333328</v>
      </c>
      <c r="F72" s="37">
        <v>505.2166666666667</v>
      </c>
      <c r="G72" s="37">
        <v>498.23333333333335</v>
      </c>
      <c r="H72" s="37">
        <v>522.13333333333321</v>
      </c>
      <c r="I72" s="37">
        <v>529.11666666666656</v>
      </c>
      <c r="J72" s="37">
        <v>534.08333333333314</v>
      </c>
      <c r="K72" s="28">
        <v>524.15</v>
      </c>
      <c r="L72" s="28">
        <v>512.20000000000005</v>
      </c>
      <c r="M72" s="28">
        <v>25.298860000000001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1383.65</v>
      </c>
      <c r="D73" s="37">
        <v>1373.9833333333336</v>
      </c>
      <c r="E73" s="37">
        <v>1351.0166666666671</v>
      </c>
      <c r="F73" s="37">
        <v>1318.3833333333334</v>
      </c>
      <c r="G73" s="37">
        <v>1295.416666666667</v>
      </c>
      <c r="H73" s="37">
        <v>1406.6166666666672</v>
      </c>
      <c r="I73" s="37">
        <v>1429.5833333333335</v>
      </c>
      <c r="J73" s="37">
        <v>1462.2166666666674</v>
      </c>
      <c r="K73" s="28">
        <v>1396.95</v>
      </c>
      <c r="L73" s="28">
        <v>1341.35</v>
      </c>
      <c r="M73" s="28">
        <v>2.3941499999999998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2174</v>
      </c>
      <c r="D74" s="37">
        <v>2190.3333333333335</v>
      </c>
      <c r="E74" s="37">
        <v>2131.166666666667</v>
      </c>
      <c r="F74" s="37">
        <v>2088.3333333333335</v>
      </c>
      <c r="G74" s="37">
        <v>2029.166666666667</v>
      </c>
      <c r="H74" s="37">
        <v>2233.166666666667</v>
      </c>
      <c r="I74" s="37">
        <v>2292.3333333333339</v>
      </c>
      <c r="J74" s="37">
        <v>2335.166666666667</v>
      </c>
      <c r="K74" s="28">
        <v>2249.5</v>
      </c>
      <c r="L74" s="28">
        <v>2147.5</v>
      </c>
      <c r="M74" s="28">
        <v>7.7079000000000004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65.75</v>
      </c>
      <c r="D75" s="37">
        <v>67.083333333333329</v>
      </c>
      <c r="E75" s="37">
        <v>63.466666666666654</v>
      </c>
      <c r="F75" s="37">
        <v>61.183333333333323</v>
      </c>
      <c r="G75" s="37">
        <v>57.566666666666649</v>
      </c>
      <c r="H75" s="37">
        <v>69.36666666666666</v>
      </c>
      <c r="I75" s="37">
        <v>72.983333333333334</v>
      </c>
      <c r="J75" s="37">
        <v>75.266666666666666</v>
      </c>
      <c r="K75" s="28">
        <v>70.7</v>
      </c>
      <c r="L75" s="28">
        <v>64.8</v>
      </c>
      <c r="M75" s="28">
        <v>54.729190000000003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4416.55</v>
      </c>
      <c r="D76" s="37">
        <v>4416.666666666667</v>
      </c>
      <c r="E76" s="37">
        <v>4374.3833333333341</v>
      </c>
      <c r="F76" s="37">
        <v>4332.2166666666672</v>
      </c>
      <c r="G76" s="37">
        <v>4289.9333333333343</v>
      </c>
      <c r="H76" s="37">
        <v>4458.8333333333339</v>
      </c>
      <c r="I76" s="37">
        <v>4501.1166666666668</v>
      </c>
      <c r="J76" s="37">
        <v>4543.2833333333338</v>
      </c>
      <c r="K76" s="28">
        <v>4458.95</v>
      </c>
      <c r="L76" s="28">
        <v>4374.5</v>
      </c>
      <c r="M76" s="28">
        <v>3.1689600000000002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4174.3500000000004</v>
      </c>
      <c r="D77" s="37">
        <v>4171.7333333333336</v>
      </c>
      <c r="E77" s="37">
        <v>4043.9666666666672</v>
      </c>
      <c r="F77" s="37">
        <v>3913.5833333333335</v>
      </c>
      <c r="G77" s="37">
        <v>3785.8166666666671</v>
      </c>
      <c r="H77" s="37">
        <v>4302.1166666666668</v>
      </c>
      <c r="I77" s="37">
        <v>4429.8833333333332</v>
      </c>
      <c r="J77" s="37">
        <v>4560.2666666666673</v>
      </c>
      <c r="K77" s="28">
        <v>4299.5</v>
      </c>
      <c r="L77" s="28">
        <v>4041.35</v>
      </c>
      <c r="M77" s="28">
        <v>3.2719999999999998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2564.65</v>
      </c>
      <c r="D78" s="37">
        <v>2590.6</v>
      </c>
      <c r="E78" s="37">
        <v>2526.1999999999998</v>
      </c>
      <c r="F78" s="37">
        <v>2487.75</v>
      </c>
      <c r="G78" s="37">
        <v>2423.35</v>
      </c>
      <c r="H78" s="37">
        <v>2629.0499999999997</v>
      </c>
      <c r="I78" s="37">
        <v>2693.4500000000003</v>
      </c>
      <c r="J78" s="37">
        <v>2731.8999999999996</v>
      </c>
      <c r="K78" s="28">
        <v>2655</v>
      </c>
      <c r="L78" s="28">
        <v>2552.15</v>
      </c>
      <c r="M78" s="28">
        <v>2.1463800000000002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4285.45</v>
      </c>
      <c r="D79" s="37">
        <v>4295.8499999999995</v>
      </c>
      <c r="E79" s="37">
        <v>4228.7499999999991</v>
      </c>
      <c r="F79" s="37">
        <v>4172.0499999999993</v>
      </c>
      <c r="G79" s="37">
        <v>4104.9499999999989</v>
      </c>
      <c r="H79" s="37">
        <v>4352.5499999999993</v>
      </c>
      <c r="I79" s="37">
        <v>4419.6499999999996</v>
      </c>
      <c r="J79" s="37">
        <v>4476.3499999999995</v>
      </c>
      <c r="K79" s="28">
        <v>4362.95</v>
      </c>
      <c r="L79" s="28">
        <v>4239.1499999999996</v>
      </c>
      <c r="M79" s="28">
        <v>4.9690700000000003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2380</v>
      </c>
      <c r="D80" s="37">
        <v>2360.6166666666663</v>
      </c>
      <c r="E80" s="37">
        <v>2334.5833333333326</v>
      </c>
      <c r="F80" s="37">
        <v>2289.1666666666661</v>
      </c>
      <c r="G80" s="37">
        <v>2263.1333333333323</v>
      </c>
      <c r="H80" s="37">
        <v>2406.0333333333328</v>
      </c>
      <c r="I80" s="37">
        <v>2432.0666666666666</v>
      </c>
      <c r="J80" s="37">
        <v>2477.4833333333331</v>
      </c>
      <c r="K80" s="28">
        <v>2386.65</v>
      </c>
      <c r="L80" s="28">
        <v>2315.1999999999998</v>
      </c>
      <c r="M80" s="28">
        <v>6.9095500000000003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443.5</v>
      </c>
      <c r="D81" s="37">
        <v>447.75</v>
      </c>
      <c r="E81" s="37">
        <v>433.75</v>
      </c>
      <c r="F81" s="37">
        <v>424</v>
      </c>
      <c r="G81" s="37">
        <v>410</v>
      </c>
      <c r="H81" s="37">
        <v>457.5</v>
      </c>
      <c r="I81" s="37">
        <v>471.5</v>
      </c>
      <c r="J81" s="37">
        <v>481.25</v>
      </c>
      <c r="K81" s="28">
        <v>461.75</v>
      </c>
      <c r="L81" s="28">
        <v>438</v>
      </c>
      <c r="M81" s="28">
        <v>6.4177499999999998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1123.8</v>
      </c>
      <c r="D82" s="37">
        <v>1146.1166666666666</v>
      </c>
      <c r="E82" s="37">
        <v>1092.6833333333332</v>
      </c>
      <c r="F82" s="37">
        <v>1061.5666666666666</v>
      </c>
      <c r="G82" s="37">
        <v>1008.1333333333332</v>
      </c>
      <c r="H82" s="37">
        <v>1177.2333333333331</v>
      </c>
      <c r="I82" s="37">
        <v>1230.6666666666665</v>
      </c>
      <c r="J82" s="37">
        <v>1261.7833333333331</v>
      </c>
      <c r="K82" s="28">
        <v>1199.55</v>
      </c>
      <c r="L82" s="28">
        <v>1115</v>
      </c>
      <c r="M82" s="28">
        <v>4.9262499999999996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1698.75</v>
      </c>
      <c r="D83" s="37">
        <v>1717.9166666666667</v>
      </c>
      <c r="E83" s="37">
        <v>1665.8333333333335</v>
      </c>
      <c r="F83" s="37">
        <v>1632.9166666666667</v>
      </c>
      <c r="G83" s="37">
        <v>1580.8333333333335</v>
      </c>
      <c r="H83" s="37">
        <v>1750.8333333333335</v>
      </c>
      <c r="I83" s="37">
        <v>1802.916666666667</v>
      </c>
      <c r="J83" s="37">
        <v>1835.8333333333335</v>
      </c>
      <c r="K83" s="28">
        <v>1770</v>
      </c>
      <c r="L83" s="28">
        <v>1685</v>
      </c>
      <c r="M83" s="28">
        <v>8.2589100000000002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151.85</v>
      </c>
      <c r="D84" s="37">
        <v>152.21666666666667</v>
      </c>
      <c r="E84" s="37">
        <v>150.08333333333334</v>
      </c>
      <c r="F84" s="37">
        <v>148.31666666666666</v>
      </c>
      <c r="G84" s="37">
        <v>146.18333333333334</v>
      </c>
      <c r="H84" s="37">
        <v>153.98333333333335</v>
      </c>
      <c r="I84" s="37">
        <v>156.11666666666667</v>
      </c>
      <c r="J84" s="37">
        <v>157.88333333333335</v>
      </c>
      <c r="K84" s="28">
        <v>154.35</v>
      </c>
      <c r="L84" s="28">
        <v>150.44999999999999</v>
      </c>
      <c r="M84" s="28">
        <v>22.312280000000001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98.65</v>
      </c>
      <c r="D85" s="37">
        <v>97.966666666666654</v>
      </c>
      <c r="E85" s="37">
        <v>96.883333333333312</v>
      </c>
      <c r="F85" s="37">
        <v>95.11666666666666</v>
      </c>
      <c r="G85" s="37">
        <v>94.033333333333317</v>
      </c>
      <c r="H85" s="37">
        <v>99.733333333333306</v>
      </c>
      <c r="I85" s="37">
        <v>100.81666666666665</v>
      </c>
      <c r="J85" s="37">
        <v>102.5833333333333</v>
      </c>
      <c r="K85" s="28">
        <v>99.05</v>
      </c>
      <c r="L85" s="28">
        <v>96.2</v>
      </c>
      <c r="M85" s="28">
        <v>111.44335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270.95</v>
      </c>
      <c r="D86" s="37">
        <v>270.40000000000003</v>
      </c>
      <c r="E86" s="37">
        <v>264.60000000000008</v>
      </c>
      <c r="F86" s="37">
        <v>258.25000000000006</v>
      </c>
      <c r="G86" s="37">
        <v>252.4500000000001</v>
      </c>
      <c r="H86" s="37">
        <v>276.75000000000006</v>
      </c>
      <c r="I86" s="37">
        <v>282.55</v>
      </c>
      <c r="J86" s="37">
        <v>288.90000000000003</v>
      </c>
      <c r="K86" s="28">
        <v>276.2</v>
      </c>
      <c r="L86" s="28">
        <v>264.05</v>
      </c>
      <c r="M86" s="28">
        <v>17.2376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152.1</v>
      </c>
      <c r="D87" s="37">
        <v>151.9</v>
      </c>
      <c r="E87" s="37">
        <v>150.45000000000002</v>
      </c>
      <c r="F87" s="37">
        <v>148.80000000000001</v>
      </c>
      <c r="G87" s="37">
        <v>147.35000000000002</v>
      </c>
      <c r="H87" s="37">
        <v>153.55000000000001</v>
      </c>
      <c r="I87" s="37">
        <v>155</v>
      </c>
      <c r="J87" s="37">
        <v>156.65</v>
      </c>
      <c r="K87" s="28">
        <v>153.35</v>
      </c>
      <c r="L87" s="28">
        <v>150.25</v>
      </c>
      <c r="M87" s="28">
        <v>278.81322999999998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35.9</v>
      </c>
      <c r="D88" s="37">
        <v>36.133333333333333</v>
      </c>
      <c r="E88" s="37">
        <v>35.466666666666669</v>
      </c>
      <c r="F88" s="37">
        <v>35.033333333333339</v>
      </c>
      <c r="G88" s="37">
        <v>34.366666666666674</v>
      </c>
      <c r="H88" s="37">
        <v>36.566666666666663</v>
      </c>
      <c r="I88" s="37">
        <v>37.233333333333334</v>
      </c>
      <c r="J88" s="37">
        <v>37.666666666666657</v>
      </c>
      <c r="K88" s="28">
        <v>36.799999999999997</v>
      </c>
      <c r="L88" s="28">
        <v>35.700000000000003</v>
      </c>
      <c r="M88" s="28">
        <v>366.88988999999998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3245.85</v>
      </c>
      <c r="D89" s="37">
        <v>3230.4333333333329</v>
      </c>
      <c r="E89" s="37">
        <v>3195.4166666666661</v>
      </c>
      <c r="F89" s="37">
        <v>3144.9833333333331</v>
      </c>
      <c r="G89" s="37">
        <v>3109.9666666666662</v>
      </c>
      <c r="H89" s="37">
        <v>3280.8666666666659</v>
      </c>
      <c r="I89" s="37">
        <v>3315.8833333333332</v>
      </c>
      <c r="J89" s="37">
        <v>3366.3166666666657</v>
      </c>
      <c r="K89" s="28">
        <v>3265.45</v>
      </c>
      <c r="L89" s="28">
        <v>3180</v>
      </c>
      <c r="M89" s="28">
        <v>1.9812799999999999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446.2</v>
      </c>
      <c r="D90" s="37">
        <v>451</v>
      </c>
      <c r="E90" s="37">
        <v>439.2</v>
      </c>
      <c r="F90" s="37">
        <v>432.2</v>
      </c>
      <c r="G90" s="37">
        <v>420.4</v>
      </c>
      <c r="H90" s="37">
        <v>458</v>
      </c>
      <c r="I90" s="37">
        <v>469.79999999999995</v>
      </c>
      <c r="J90" s="37">
        <v>476.8</v>
      </c>
      <c r="K90" s="28">
        <v>462.8</v>
      </c>
      <c r="L90" s="28">
        <v>444</v>
      </c>
      <c r="M90" s="28">
        <v>8.1470199999999995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688.75</v>
      </c>
      <c r="D91" s="37">
        <v>683.25</v>
      </c>
      <c r="E91" s="37">
        <v>672.6</v>
      </c>
      <c r="F91" s="37">
        <v>656.45</v>
      </c>
      <c r="G91" s="37">
        <v>645.80000000000007</v>
      </c>
      <c r="H91" s="37">
        <v>699.4</v>
      </c>
      <c r="I91" s="37">
        <v>710.05000000000007</v>
      </c>
      <c r="J91" s="37">
        <v>726.19999999999993</v>
      </c>
      <c r="K91" s="28">
        <v>693.9</v>
      </c>
      <c r="L91" s="28">
        <v>667.1</v>
      </c>
      <c r="M91" s="28">
        <v>16.374179999999999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461.4</v>
      </c>
      <c r="D92" s="37">
        <v>466.7</v>
      </c>
      <c r="E92" s="37">
        <v>454.7</v>
      </c>
      <c r="F92" s="37">
        <v>448</v>
      </c>
      <c r="G92" s="37">
        <v>436</v>
      </c>
      <c r="H92" s="37">
        <v>473.4</v>
      </c>
      <c r="I92" s="37">
        <v>485.4</v>
      </c>
      <c r="J92" s="37">
        <v>492.09999999999997</v>
      </c>
      <c r="K92" s="28">
        <v>478.7</v>
      </c>
      <c r="L92" s="28">
        <v>460</v>
      </c>
      <c r="M92" s="28">
        <v>1.4033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1628.95</v>
      </c>
      <c r="D93" s="37">
        <v>1626.1666666666667</v>
      </c>
      <c r="E93" s="37">
        <v>1600.9833333333336</v>
      </c>
      <c r="F93" s="37">
        <v>1573.0166666666669</v>
      </c>
      <c r="G93" s="37">
        <v>1547.8333333333337</v>
      </c>
      <c r="H93" s="37">
        <v>1654.1333333333334</v>
      </c>
      <c r="I93" s="37">
        <v>1679.3166666666664</v>
      </c>
      <c r="J93" s="37">
        <v>1707.2833333333333</v>
      </c>
      <c r="K93" s="28">
        <v>1651.35</v>
      </c>
      <c r="L93" s="28">
        <v>1598.2</v>
      </c>
      <c r="M93" s="28">
        <v>13.749280000000001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1610.95</v>
      </c>
      <c r="D94" s="37">
        <v>1601.0333333333335</v>
      </c>
      <c r="E94" s="37">
        <v>1585.116666666667</v>
      </c>
      <c r="F94" s="37">
        <v>1559.2833333333335</v>
      </c>
      <c r="G94" s="37">
        <v>1543.366666666667</v>
      </c>
      <c r="H94" s="37">
        <v>1626.866666666667</v>
      </c>
      <c r="I94" s="37">
        <v>1642.7833333333335</v>
      </c>
      <c r="J94" s="37">
        <v>1668.616666666667</v>
      </c>
      <c r="K94" s="28">
        <v>1616.95</v>
      </c>
      <c r="L94" s="28">
        <v>1575.2</v>
      </c>
      <c r="M94" s="28">
        <v>12.78068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482.25</v>
      </c>
      <c r="D95" s="37">
        <v>485.2</v>
      </c>
      <c r="E95" s="37">
        <v>475.09999999999997</v>
      </c>
      <c r="F95" s="37">
        <v>467.95</v>
      </c>
      <c r="G95" s="37">
        <v>457.84999999999997</v>
      </c>
      <c r="H95" s="37">
        <v>492.34999999999997</v>
      </c>
      <c r="I95" s="37">
        <v>502.45</v>
      </c>
      <c r="J95" s="37">
        <v>509.59999999999997</v>
      </c>
      <c r="K95" s="28">
        <v>495.3</v>
      </c>
      <c r="L95" s="28">
        <v>478.05</v>
      </c>
      <c r="M95" s="28">
        <v>15.18111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258.45</v>
      </c>
      <c r="D96" s="37">
        <v>260.16666666666669</v>
      </c>
      <c r="E96" s="37">
        <v>255.33333333333337</v>
      </c>
      <c r="F96" s="37">
        <v>252.2166666666667</v>
      </c>
      <c r="G96" s="37">
        <v>247.38333333333338</v>
      </c>
      <c r="H96" s="37">
        <v>263.28333333333336</v>
      </c>
      <c r="I96" s="37">
        <v>268.11666666666673</v>
      </c>
      <c r="J96" s="37">
        <v>271.23333333333335</v>
      </c>
      <c r="K96" s="28">
        <v>265</v>
      </c>
      <c r="L96" s="28">
        <v>257.05</v>
      </c>
      <c r="M96" s="28">
        <v>5.7879500000000004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1163.95</v>
      </c>
      <c r="D97" s="37">
        <v>1169.9166666666667</v>
      </c>
      <c r="E97" s="37">
        <v>1152.2333333333336</v>
      </c>
      <c r="F97" s="37">
        <v>1140.5166666666669</v>
      </c>
      <c r="G97" s="37">
        <v>1122.8333333333337</v>
      </c>
      <c r="H97" s="37">
        <v>1181.6333333333334</v>
      </c>
      <c r="I97" s="37">
        <v>1199.3166666666664</v>
      </c>
      <c r="J97" s="37">
        <v>1211.0333333333333</v>
      </c>
      <c r="K97" s="28">
        <v>1187.5999999999999</v>
      </c>
      <c r="L97" s="28">
        <v>1158.2</v>
      </c>
      <c r="M97" s="28">
        <v>34.062579999999997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2094.6999999999998</v>
      </c>
      <c r="D98" s="37">
        <v>2114.5</v>
      </c>
      <c r="E98" s="37">
        <v>2062.35</v>
      </c>
      <c r="F98" s="37">
        <v>2030</v>
      </c>
      <c r="G98" s="37">
        <v>1977.85</v>
      </c>
      <c r="H98" s="37">
        <v>2146.85</v>
      </c>
      <c r="I98" s="37">
        <v>2198.9999999999995</v>
      </c>
      <c r="J98" s="37">
        <v>2231.35</v>
      </c>
      <c r="K98" s="28">
        <v>2166.65</v>
      </c>
      <c r="L98" s="28">
        <v>2082.15</v>
      </c>
      <c r="M98" s="28">
        <v>4.3919600000000001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1432.8</v>
      </c>
      <c r="D99" s="37">
        <v>1424.1333333333332</v>
      </c>
      <c r="E99" s="37">
        <v>1410.2666666666664</v>
      </c>
      <c r="F99" s="37">
        <v>1387.7333333333331</v>
      </c>
      <c r="G99" s="37">
        <v>1373.8666666666663</v>
      </c>
      <c r="H99" s="37">
        <v>1446.6666666666665</v>
      </c>
      <c r="I99" s="37">
        <v>1460.5333333333333</v>
      </c>
      <c r="J99" s="37">
        <v>1483.0666666666666</v>
      </c>
      <c r="K99" s="28">
        <v>1438</v>
      </c>
      <c r="L99" s="28">
        <v>1401.6</v>
      </c>
      <c r="M99" s="28">
        <v>78.774429999999995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512.6</v>
      </c>
      <c r="D100" s="37">
        <v>512.80000000000007</v>
      </c>
      <c r="E100" s="37">
        <v>504.90000000000009</v>
      </c>
      <c r="F100" s="37">
        <v>497.20000000000005</v>
      </c>
      <c r="G100" s="37">
        <v>489.30000000000007</v>
      </c>
      <c r="H100" s="37">
        <v>520.50000000000011</v>
      </c>
      <c r="I100" s="37">
        <v>528.4</v>
      </c>
      <c r="J100" s="37">
        <v>536.10000000000014</v>
      </c>
      <c r="K100" s="28">
        <v>520.70000000000005</v>
      </c>
      <c r="L100" s="28">
        <v>505.1</v>
      </c>
      <c r="M100" s="28">
        <v>49.689639999999997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1130.05</v>
      </c>
      <c r="D101" s="37">
        <v>1132.3499999999999</v>
      </c>
      <c r="E101" s="37">
        <v>1112.0499999999997</v>
      </c>
      <c r="F101" s="37">
        <v>1094.0499999999997</v>
      </c>
      <c r="G101" s="37">
        <v>1073.7499999999995</v>
      </c>
      <c r="H101" s="37">
        <v>1150.3499999999999</v>
      </c>
      <c r="I101" s="37">
        <v>1170.6500000000001</v>
      </c>
      <c r="J101" s="37">
        <v>1188.6500000000001</v>
      </c>
      <c r="K101" s="28">
        <v>1152.6500000000001</v>
      </c>
      <c r="L101" s="28">
        <v>1114.3499999999999</v>
      </c>
      <c r="M101" s="28">
        <v>7.8163600000000004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2377.9499999999998</v>
      </c>
      <c r="D102" s="37">
        <v>2374.9333333333329</v>
      </c>
      <c r="E102" s="37">
        <v>2352.016666666666</v>
      </c>
      <c r="F102" s="37">
        <v>2326.083333333333</v>
      </c>
      <c r="G102" s="37">
        <v>2303.1666666666661</v>
      </c>
      <c r="H102" s="37">
        <v>2400.8666666666659</v>
      </c>
      <c r="I102" s="37">
        <v>2423.7833333333328</v>
      </c>
      <c r="J102" s="37">
        <v>2449.7166666666658</v>
      </c>
      <c r="K102" s="28">
        <v>2397.85</v>
      </c>
      <c r="L102" s="28">
        <v>2349</v>
      </c>
      <c r="M102" s="28">
        <v>4.9363599999999996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630.20000000000005</v>
      </c>
      <c r="D103" s="37">
        <v>627.33333333333337</v>
      </c>
      <c r="E103" s="37">
        <v>619.86666666666679</v>
      </c>
      <c r="F103" s="37">
        <v>609.53333333333342</v>
      </c>
      <c r="G103" s="37">
        <v>602.06666666666683</v>
      </c>
      <c r="H103" s="37">
        <v>637.66666666666674</v>
      </c>
      <c r="I103" s="37">
        <v>645.13333333333321</v>
      </c>
      <c r="J103" s="37">
        <v>655.4666666666667</v>
      </c>
      <c r="K103" s="28">
        <v>634.79999999999995</v>
      </c>
      <c r="L103" s="28">
        <v>617</v>
      </c>
      <c r="M103" s="28">
        <v>70.754419999999996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1399.85</v>
      </c>
      <c r="D104" s="37">
        <v>1396.55</v>
      </c>
      <c r="E104" s="37">
        <v>1384.3</v>
      </c>
      <c r="F104" s="37">
        <v>1368.75</v>
      </c>
      <c r="G104" s="37">
        <v>1356.5</v>
      </c>
      <c r="H104" s="37">
        <v>1412.1</v>
      </c>
      <c r="I104" s="37">
        <v>1424.35</v>
      </c>
      <c r="J104" s="37">
        <v>1439.8999999999999</v>
      </c>
      <c r="K104" s="28">
        <v>1408.8</v>
      </c>
      <c r="L104" s="28">
        <v>1381</v>
      </c>
      <c r="M104" s="28">
        <v>4.8172699999999997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113.55</v>
      </c>
      <c r="D105" s="37">
        <v>114.21666666666665</v>
      </c>
      <c r="E105" s="37">
        <v>112.43333333333331</v>
      </c>
      <c r="F105" s="37">
        <v>111.31666666666665</v>
      </c>
      <c r="G105" s="37">
        <v>109.5333333333333</v>
      </c>
      <c r="H105" s="37">
        <v>115.33333333333331</v>
      </c>
      <c r="I105" s="37">
        <v>117.11666666666665</v>
      </c>
      <c r="J105" s="37">
        <v>118.23333333333332</v>
      </c>
      <c r="K105" s="28">
        <v>116</v>
      </c>
      <c r="L105" s="28">
        <v>113.1</v>
      </c>
      <c r="M105" s="28">
        <v>46.093409999999999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266.25</v>
      </c>
      <c r="D106" s="37">
        <v>269.01666666666665</v>
      </c>
      <c r="E106" s="37">
        <v>263.0333333333333</v>
      </c>
      <c r="F106" s="37">
        <v>259.81666666666666</v>
      </c>
      <c r="G106" s="37">
        <v>253.83333333333331</v>
      </c>
      <c r="H106" s="37">
        <v>272.23333333333329</v>
      </c>
      <c r="I106" s="37">
        <v>278.21666666666664</v>
      </c>
      <c r="J106" s="37">
        <v>281.43333333333328</v>
      </c>
      <c r="K106" s="28">
        <v>275</v>
      </c>
      <c r="L106" s="28">
        <v>265.8</v>
      </c>
      <c r="M106" s="28">
        <v>59.568199999999997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1975.1</v>
      </c>
      <c r="D107" s="37">
        <v>1962.3999999999999</v>
      </c>
      <c r="E107" s="37">
        <v>1943.9999999999998</v>
      </c>
      <c r="F107" s="37">
        <v>1912.8999999999999</v>
      </c>
      <c r="G107" s="37">
        <v>1894.4999999999998</v>
      </c>
      <c r="H107" s="37">
        <v>1993.4999999999998</v>
      </c>
      <c r="I107" s="37">
        <v>2011.8999999999999</v>
      </c>
      <c r="J107" s="37">
        <v>2042.9999999999998</v>
      </c>
      <c r="K107" s="28">
        <v>1980.8</v>
      </c>
      <c r="L107" s="28">
        <v>1931.3</v>
      </c>
      <c r="M107" s="28">
        <v>17.945329999999998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310</v>
      </c>
      <c r="D108" s="37">
        <v>310.83333333333331</v>
      </c>
      <c r="E108" s="37">
        <v>308.26666666666665</v>
      </c>
      <c r="F108" s="37">
        <v>306.53333333333336</v>
      </c>
      <c r="G108" s="37">
        <v>303.9666666666667</v>
      </c>
      <c r="H108" s="37">
        <v>312.56666666666661</v>
      </c>
      <c r="I108" s="37">
        <v>315.13333333333333</v>
      </c>
      <c r="J108" s="37">
        <v>316.86666666666656</v>
      </c>
      <c r="K108" s="28">
        <v>313.39999999999998</v>
      </c>
      <c r="L108" s="28">
        <v>309.10000000000002</v>
      </c>
      <c r="M108" s="28">
        <v>9.5910600000000006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2268.25</v>
      </c>
      <c r="D109" s="37">
        <v>2272.0833333333335</v>
      </c>
      <c r="E109" s="37">
        <v>2230.2666666666669</v>
      </c>
      <c r="F109" s="37">
        <v>2192.2833333333333</v>
      </c>
      <c r="G109" s="37">
        <v>2150.4666666666667</v>
      </c>
      <c r="H109" s="37">
        <v>2310.0666666666671</v>
      </c>
      <c r="I109" s="37">
        <v>2351.8833333333337</v>
      </c>
      <c r="J109" s="37">
        <v>2389.8666666666672</v>
      </c>
      <c r="K109" s="28">
        <v>2313.9</v>
      </c>
      <c r="L109" s="28">
        <v>2234.1</v>
      </c>
      <c r="M109" s="28">
        <v>47.341099999999997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710.35</v>
      </c>
      <c r="D110" s="37">
        <v>706.4666666666667</v>
      </c>
      <c r="E110" s="37">
        <v>699.53333333333342</v>
      </c>
      <c r="F110" s="37">
        <v>688.7166666666667</v>
      </c>
      <c r="G110" s="37">
        <v>681.78333333333342</v>
      </c>
      <c r="H110" s="37">
        <v>717.28333333333342</v>
      </c>
      <c r="I110" s="37">
        <v>724.21666666666681</v>
      </c>
      <c r="J110" s="37">
        <v>735.03333333333342</v>
      </c>
      <c r="K110" s="28">
        <v>713.4</v>
      </c>
      <c r="L110" s="28">
        <v>695.65</v>
      </c>
      <c r="M110" s="28">
        <v>138.06165999999999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1265.75</v>
      </c>
      <c r="D111" s="37">
        <v>1260.6000000000001</v>
      </c>
      <c r="E111" s="37">
        <v>1247.2000000000003</v>
      </c>
      <c r="F111" s="37">
        <v>1228.6500000000001</v>
      </c>
      <c r="G111" s="37">
        <v>1215.2500000000002</v>
      </c>
      <c r="H111" s="37">
        <v>1279.1500000000003</v>
      </c>
      <c r="I111" s="37">
        <v>1292.5500000000004</v>
      </c>
      <c r="J111" s="37">
        <v>1311.1000000000004</v>
      </c>
      <c r="K111" s="28">
        <v>1274</v>
      </c>
      <c r="L111" s="28">
        <v>1242.05</v>
      </c>
      <c r="M111" s="28">
        <v>6.1892399999999999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478.7</v>
      </c>
      <c r="D112" s="37">
        <v>478.43333333333339</v>
      </c>
      <c r="E112" s="37">
        <v>466.86666666666679</v>
      </c>
      <c r="F112" s="37">
        <v>455.03333333333342</v>
      </c>
      <c r="G112" s="37">
        <v>443.46666666666681</v>
      </c>
      <c r="H112" s="37">
        <v>490.26666666666677</v>
      </c>
      <c r="I112" s="37">
        <v>501.83333333333337</v>
      </c>
      <c r="J112" s="37">
        <v>513.66666666666674</v>
      </c>
      <c r="K112" s="28">
        <v>490</v>
      </c>
      <c r="L112" s="28">
        <v>466.6</v>
      </c>
      <c r="M112" s="28">
        <v>11.97964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605.79999999999995</v>
      </c>
      <c r="D113" s="37">
        <v>610.66666666666663</v>
      </c>
      <c r="E113" s="37">
        <v>598.23333333333323</v>
      </c>
      <c r="F113" s="37">
        <v>590.66666666666663</v>
      </c>
      <c r="G113" s="37">
        <v>578.23333333333323</v>
      </c>
      <c r="H113" s="37">
        <v>618.23333333333323</v>
      </c>
      <c r="I113" s="37">
        <v>630.66666666666663</v>
      </c>
      <c r="J113" s="37">
        <v>638.23333333333323</v>
      </c>
      <c r="K113" s="28">
        <v>623.1</v>
      </c>
      <c r="L113" s="28">
        <v>603.1</v>
      </c>
      <c r="M113" s="28">
        <v>3.5563199999999999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38.450000000000003</v>
      </c>
      <c r="D114" s="37">
        <v>38.883333333333333</v>
      </c>
      <c r="E114" s="37">
        <v>37.766666666666666</v>
      </c>
      <c r="F114" s="37">
        <v>37.083333333333336</v>
      </c>
      <c r="G114" s="37">
        <v>35.966666666666669</v>
      </c>
      <c r="H114" s="37">
        <v>39.566666666666663</v>
      </c>
      <c r="I114" s="37">
        <v>40.683333333333323</v>
      </c>
      <c r="J114" s="37">
        <v>41.36666666666666</v>
      </c>
      <c r="K114" s="28">
        <v>40</v>
      </c>
      <c r="L114" s="28">
        <v>38.200000000000003</v>
      </c>
      <c r="M114" s="28">
        <v>637.05552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257.05</v>
      </c>
      <c r="D115" s="37">
        <v>255.86666666666665</v>
      </c>
      <c r="E115" s="37">
        <v>253.73333333333329</v>
      </c>
      <c r="F115" s="37">
        <v>250.41666666666666</v>
      </c>
      <c r="G115" s="37">
        <v>248.2833333333333</v>
      </c>
      <c r="H115" s="37">
        <v>259.18333333333328</v>
      </c>
      <c r="I115" s="37">
        <v>261.31666666666666</v>
      </c>
      <c r="J115" s="37">
        <v>264.63333333333327</v>
      </c>
      <c r="K115" s="28">
        <v>258</v>
      </c>
      <c r="L115" s="28">
        <v>252.55</v>
      </c>
      <c r="M115" s="28">
        <v>249.16401999999999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4373.45</v>
      </c>
      <c r="D116" s="37">
        <v>4402.5</v>
      </c>
      <c r="E116" s="37">
        <v>4303.1499999999996</v>
      </c>
      <c r="F116" s="37">
        <v>4232.8499999999995</v>
      </c>
      <c r="G116" s="37">
        <v>4133.4999999999991</v>
      </c>
      <c r="H116" s="37">
        <v>4472.8</v>
      </c>
      <c r="I116" s="37">
        <v>4572.1500000000005</v>
      </c>
      <c r="J116" s="37">
        <v>4642.4500000000007</v>
      </c>
      <c r="K116" s="28">
        <v>4501.8500000000004</v>
      </c>
      <c r="L116" s="28">
        <v>4332.2</v>
      </c>
      <c r="M116" s="28">
        <v>0.82742000000000004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149.19999999999999</v>
      </c>
      <c r="D117" s="37">
        <v>148.51666666666665</v>
      </c>
      <c r="E117" s="37">
        <v>146.43333333333331</v>
      </c>
      <c r="F117" s="37">
        <v>143.66666666666666</v>
      </c>
      <c r="G117" s="37">
        <v>141.58333333333331</v>
      </c>
      <c r="H117" s="37">
        <v>151.2833333333333</v>
      </c>
      <c r="I117" s="37">
        <v>153.36666666666667</v>
      </c>
      <c r="J117" s="37">
        <v>156.1333333333333</v>
      </c>
      <c r="K117" s="28">
        <v>150.6</v>
      </c>
      <c r="L117" s="28">
        <v>145.75</v>
      </c>
      <c r="M117" s="28">
        <v>14.3691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231.95</v>
      </c>
      <c r="D118" s="37">
        <v>230.6</v>
      </c>
      <c r="E118" s="37">
        <v>226.35</v>
      </c>
      <c r="F118" s="37">
        <v>220.75</v>
      </c>
      <c r="G118" s="37">
        <v>216.5</v>
      </c>
      <c r="H118" s="37">
        <v>236.2</v>
      </c>
      <c r="I118" s="37">
        <v>240.45</v>
      </c>
      <c r="J118" s="37">
        <v>246.04999999999998</v>
      </c>
      <c r="K118" s="28">
        <v>234.85</v>
      </c>
      <c r="L118" s="28">
        <v>225</v>
      </c>
      <c r="M118" s="28">
        <v>170.86976000000001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119.95</v>
      </c>
      <c r="D119" s="37">
        <v>119.45</v>
      </c>
      <c r="E119" s="37">
        <v>118.2</v>
      </c>
      <c r="F119" s="37">
        <v>116.45</v>
      </c>
      <c r="G119" s="37">
        <v>115.2</v>
      </c>
      <c r="H119" s="37">
        <v>121.2</v>
      </c>
      <c r="I119" s="37">
        <v>122.45</v>
      </c>
      <c r="J119" s="37">
        <v>124.2</v>
      </c>
      <c r="K119" s="28">
        <v>120.7</v>
      </c>
      <c r="L119" s="28">
        <v>117.7</v>
      </c>
      <c r="M119" s="28">
        <v>102.28583999999999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766.25</v>
      </c>
      <c r="D120" s="37">
        <v>767.26666666666677</v>
      </c>
      <c r="E120" s="37">
        <v>757.58333333333348</v>
      </c>
      <c r="F120" s="37">
        <v>748.91666666666674</v>
      </c>
      <c r="G120" s="37">
        <v>739.23333333333346</v>
      </c>
      <c r="H120" s="37">
        <v>775.93333333333351</v>
      </c>
      <c r="I120" s="37">
        <v>785.61666666666667</v>
      </c>
      <c r="J120" s="37">
        <v>794.28333333333353</v>
      </c>
      <c r="K120" s="28">
        <v>776.95</v>
      </c>
      <c r="L120" s="28">
        <v>758.6</v>
      </c>
      <c r="M120" s="28">
        <v>25.007619999999999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21.8</v>
      </c>
      <c r="D121" s="37">
        <v>21.933333333333334</v>
      </c>
      <c r="E121" s="37">
        <v>21.616666666666667</v>
      </c>
      <c r="F121" s="37">
        <v>21.433333333333334</v>
      </c>
      <c r="G121" s="37">
        <v>21.116666666666667</v>
      </c>
      <c r="H121" s="37">
        <v>22.116666666666667</v>
      </c>
      <c r="I121" s="37">
        <v>22.433333333333337</v>
      </c>
      <c r="J121" s="37">
        <v>22.616666666666667</v>
      </c>
      <c r="K121" s="28">
        <v>22.25</v>
      </c>
      <c r="L121" s="28">
        <v>21.75</v>
      </c>
      <c r="M121" s="28">
        <v>71.596350000000001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365.8</v>
      </c>
      <c r="D122" s="37">
        <v>366.59999999999997</v>
      </c>
      <c r="E122" s="37">
        <v>360.19999999999993</v>
      </c>
      <c r="F122" s="37">
        <v>354.59999999999997</v>
      </c>
      <c r="G122" s="37">
        <v>348.19999999999993</v>
      </c>
      <c r="H122" s="37">
        <v>372.19999999999993</v>
      </c>
      <c r="I122" s="37">
        <v>378.59999999999991</v>
      </c>
      <c r="J122" s="37">
        <v>384.19999999999993</v>
      </c>
      <c r="K122" s="28">
        <v>373</v>
      </c>
      <c r="L122" s="28">
        <v>361</v>
      </c>
      <c r="M122" s="28">
        <v>23.19462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209.8</v>
      </c>
      <c r="D123" s="37">
        <v>207.31666666666669</v>
      </c>
      <c r="E123" s="37">
        <v>201.63333333333338</v>
      </c>
      <c r="F123" s="37">
        <v>193.4666666666667</v>
      </c>
      <c r="G123" s="37">
        <v>187.78333333333339</v>
      </c>
      <c r="H123" s="37">
        <v>215.48333333333338</v>
      </c>
      <c r="I123" s="37">
        <v>221.16666666666671</v>
      </c>
      <c r="J123" s="37">
        <v>229.33333333333337</v>
      </c>
      <c r="K123" s="28">
        <v>213</v>
      </c>
      <c r="L123" s="28">
        <v>199.15</v>
      </c>
      <c r="M123" s="28">
        <v>137.45719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935.15</v>
      </c>
      <c r="D124" s="37">
        <v>932.76666666666677</v>
      </c>
      <c r="E124" s="37">
        <v>922.63333333333355</v>
      </c>
      <c r="F124" s="37">
        <v>910.11666666666679</v>
      </c>
      <c r="G124" s="37">
        <v>899.98333333333358</v>
      </c>
      <c r="H124" s="37">
        <v>945.28333333333353</v>
      </c>
      <c r="I124" s="37">
        <v>955.41666666666674</v>
      </c>
      <c r="J124" s="37">
        <v>967.93333333333351</v>
      </c>
      <c r="K124" s="28">
        <v>942.9</v>
      </c>
      <c r="L124" s="28">
        <v>920.25</v>
      </c>
      <c r="M124" s="28">
        <v>26.543389999999999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4392.6000000000004</v>
      </c>
      <c r="D125" s="37">
        <v>4422.3833333333341</v>
      </c>
      <c r="E125" s="37">
        <v>4324.7666666666682</v>
      </c>
      <c r="F125" s="37">
        <v>4256.9333333333343</v>
      </c>
      <c r="G125" s="37">
        <v>4159.3166666666684</v>
      </c>
      <c r="H125" s="37">
        <v>4490.2166666666681</v>
      </c>
      <c r="I125" s="37">
        <v>4587.8333333333348</v>
      </c>
      <c r="J125" s="37">
        <v>4655.6666666666679</v>
      </c>
      <c r="K125" s="28">
        <v>4520</v>
      </c>
      <c r="L125" s="28">
        <v>4354.55</v>
      </c>
      <c r="M125" s="28">
        <v>5.9825999999999997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1873.9</v>
      </c>
      <c r="D126" s="37">
        <v>1869.1500000000003</v>
      </c>
      <c r="E126" s="37">
        <v>1857.4000000000005</v>
      </c>
      <c r="F126" s="37">
        <v>1840.9000000000003</v>
      </c>
      <c r="G126" s="37">
        <v>1829.1500000000005</v>
      </c>
      <c r="H126" s="37">
        <v>1885.6500000000005</v>
      </c>
      <c r="I126" s="37">
        <v>1897.4</v>
      </c>
      <c r="J126" s="37">
        <v>1913.9000000000005</v>
      </c>
      <c r="K126" s="28">
        <v>1880.9</v>
      </c>
      <c r="L126" s="28">
        <v>1852.65</v>
      </c>
      <c r="M126" s="28">
        <v>40.085549999999998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1964.3</v>
      </c>
      <c r="D127" s="37">
        <v>1966.7666666666667</v>
      </c>
      <c r="E127" s="37">
        <v>1937.5333333333333</v>
      </c>
      <c r="F127" s="37">
        <v>1910.7666666666667</v>
      </c>
      <c r="G127" s="37">
        <v>1881.5333333333333</v>
      </c>
      <c r="H127" s="37">
        <v>1993.5333333333333</v>
      </c>
      <c r="I127" s="37">
        <v>2022.7666666666664</v>
      </c>
      <c r="J127" s="37">
        <v>2049.5333333333333</v>
      </c>
      <c r="K127" s="28">
        <v>1996</v>
      </c>
      <c r="L127" s="28">
        <v>1940</v>
      </c>
      <c r="M127" s="28">
        <v>15.864050000000001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999.45</v>
      </c>
      <c r="D128" s="37">
        <v>1005.8000000000001</v>
      </c>
      <c r="E128" s="37">
        <v>985.65000000000009</v>
      </c>
      <c r="F128" s="37">
        <v>971.85</v>
      </c>
      <c r="G128" s="37">
        <v>951.7</v>
      </c>
      <c r="H128" s="37">
        <v>1019.6000000000001</v>
      </c>
      <c r="I128" s="37">
        <v>1039.75</v>
      </c>
      <c r="J128" s="37">
        <v>1053.5500000000002</v>
      </c>
      <c r="K128" s="28">
        <v>1025.95</v>
      </c>
      <c r="L128" s="28">
        <v>992</v>
      </c>
      <c r="M128" s="28">
        <v>3.3296100000000002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302.5</v>
      </c>
      <c r="D129" s="37">
        <v>299.08333333333331</v>
      </c>
      <c r="E129" s="37">
        <v>292.41666666666663</v>
      </c>
      <c r="F129" s="37">
        <v>282.33333333333331</v>
      </c>
      <c r="G129" s="37">
        <v>275.66666666666663</v>
      </c>
      <c r="H129" s="37">
        <v>309.16666666666663</v>
      </c>
      <c r="I129" s="37">
        <v>315.83333333333326</v>
      </c>
      <c r="J129" s="37">
        <v>325.91666666666663</v>
      </c>
      <c r="K129" s="28">
        <v>305.75</v>
      </c>
      <c r="L129" s="28">
        <v>289</v>
      </c>
      <c r="M129" s="28">
        <v>6.2248700000000001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730.1</v>
      </c>
      <c r="D130" s="37">
        <v>726.56666666666672</v>
      </c>
      <c r="E130" s="37">
        <v>721.68333333333339</v>
      </c>
      <c r="F130" s="37">
        <v>713.26666666666665</v>
      </c>
      <c r="G130" s="37">
        <v>708.38333333333333</v>
      </c>
      <c r="H130" s="37">
        <v>734.98333333333346</v>
      </c>
      <c r="I130" s="37">
        <v>739.8666666666669</v>
      </c>
      <c r="J130" s="37">
        <v>748.28333333333353</v>
      </c>
      <c r="K130" s="28">
        <v>731.45</v>
      </c>
      <c r="L130" s="28">
        <v>718.15</v>
      </c>
      <c r="M130" s="28">
        <v>89.356800000000007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519.79999999999995</v>
      </c>
      <c r="D131" s="37">
        <v>522.15</v>
      </c>
      <c r="E131" s="37">
        <v>511.5</v>
      </c>
      <c r="F131" s="37">
        <v>503.20000000000005</v>
      </c>
      <c r="G131" s="37">
        <v>492.55000000000007</v>
      </c>
      <c r="H131" s="37">
        <v>530.44999999999993</v>
      </c>
      <c r="I131" s="37">
        <v>541.0999999999998</v>
      </c>
      <c r="J131" s="37">
        <v>549.39999999999986</v>
      </c>
      <c r="K131" s="28">
        <v>532.79999999999995</v>
      </c>
      <c r="L131" s="28">
        <v>513.85</v>
      </c>
      <c r="M131" s="28">
        <v>78.073229999999995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2644.45</v>
      </c>
      <c r="D132" s="37">
        <v>2626.35</v>
      </c>
      <c r="E132" s="37">
        <v>2588.1</v>
      </c>
      <c r="F132" s="37">
        <v>2531.75</v>
      </c>
      <c r="G132" s="37">
        <v>2493.5</v>
      </c>
      <c r="H132" s="37">
        <v>2682.7</v>
      </c>
      <c r="I132" s="37">
        <v>2720.95</v>
      </c>
      <c r="J132" s="37">
        <v>2777.2999999999997</v>
      </c>
      <c r="K132" s="28">
        <v>2664.6</v>
      </c>
      <c r="L132" s="28">
        <v>2570</v>
      </c>
      <c r="M132" s="28">
        <v>9.9491499999999995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1725.2</v>
      </c>
      <c r="D133" s="37">
        <v>1715.0833333333333</v>
      </c>
      <c r="E133" s="37">
        <v>1702.1666666666665</v>
      </c>
      <c r="F133" s="37">
        <v>1679.1333333333332</v>
      </c>
      <c r="G133" s="37">
        <v>1666.2166666666665</v>
      </c>
      <c r="H133" s="37">
        <v>1738.1166666666666</v>
      </c>
      <c r="I133" s="37">
        <v>1751.0333333333331</v>
      </c>
      <c r="J133" s="37">
        <v>1774.0666666666666</v>
      </c>
      <c r="K133" s="28">
        <v>1728</v>
      </c>
      <c r="L133" s="28">
        <v>1692.05</v>
      </c>
      <c r="M133" s="28">
        <v>30.70204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84.25</v>
      </c>
      <c r="D134" s="37">
        <v>83.183333333333323</v>
      </c>
      <c r="E134" s="37">
        <v>81.666666666666643</v>
      </c>
      <c r="F134" s="37">
        <v>79.083333333333314</v>
      </c>
      <c r="G134" s="37">
        <v>77.566666666666634</v>
      </c>
      <c r="H134" s="37">
        <v>85.766666666666652</v>
      </c>
      <c r="I134" s="37">
        <v>87.283333333333331</v>
      </c>
      <c r="J134" s="37">
        <v>89.86666666666666</v>
      </c>
      <c r="K134" s="28">
        <v>84.7</v>
      </c>
      <c r="L134" s="28">
        <v>80.599999999999994</v>
      </c>
      <c r="M134" s="28">
        <v>315.95645000000002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4893</v>
      </c>
      <c r="D135" s="37">
        <v>4907.0166666666673</v>
      </c>
      <c r="E135" s="37">
        <v>4842.0833333333348</v>
      </c>
      <c r="F135" s="37">
        <v>4791.1666666666679</v>
      </c>
      <c r="G135" s="37">
        <v>4726.2333333333354</v>
      </c>
      <c r="H135" s="37">
        <v>4957.9333333333343</v>
      </c>
      <c r="I135" s="37">
        <v>5022.8666666666668</v>
      </c>
      <c r="J135" s="37">
        <v>5073.7833333333338</v>
      </c>
      <c r="K135" s="28">
        <v>4971.95</v>
      </c>
      <c r="L135" s="28">
        <v>4856.1000000000004</v>
      </c>
      <c r="M135" s="28">
        <v>1.9641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359.55</v>
      </c>
      <c r="D136" s="37">
        <v>360.81666666666661</v>
      </c>
      <c r="E136" s="37">
        <v>354.88333333333321</v>
      </c>
      <c r="F136" s="37">
        <v>350.21666666666658</v>
      </c>
      <c r="G136" s="37">
        <v>344.28333333333319</v>
      </c>
      <c r="H136" s="37">
        <v>365.48333333333323</v>
      </c>
      <c r="I136" s="37">
        <v>371.41666666666663</v>
      </c>
      <c r="J136" s="37">
        <v>376.08333333333326</v>
      </c>
      <c r="K136" s="28">
        <v>366.75</v>
      </c>
      <c r="L136" s="28">
        <v>356.15</v>
      </c>
      <c r="M136" s="28">
        <v>22.709320000000002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6071.4</v>
      </c>
      <c r="D137" s="37">
        <v>6058.6499999999987</v>
      </c>
      <c r="E137" s="37">
        <v>5934.0999999999976</v>
      </c>
      <c r="F137" s="37">
        <v>5796.7999999999993</v>
      </c>
      <c r="G137" s="37">
        <v>5672.2499999999982</v>
      </c>
      <c r="H137" s="37">
        <v>6195.9499999999971</v>
      </c>
      <c r="I137" s="37">
        <v>6320.4999999999982</v>
      </c>
      <c r="J137" s="37">
        <v>6457.7999999999965</v>
      </c>
      <c r="K137" s="28">
        <v>6183.2</v>
      </c>
      <c r="L137" s="28">
        <v>5921.35</v>
      </c>
      <c r="M137" s="28">
        <v>2.68188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1741.6</v>
      </c>
      <c r="D138" s="37">
        <v>1740.5666666666666</v>
      </c>
      <c r="E138" s="37">
        <v>1726.1333333333332</v>
      </c>
      <c r="F138" s="37">
        <v>1710.6666666666665</v>
      </c>
      <c r="G138" s="37">
        <v>1696.2333333333331</v>
      </c>
      <c r="H138" s="37">
        <v>1756.0333333333333</v>
      </c>
      <c r="I138" s="37">
        <v>1770.4666666666667</v>
      </c>
      <c r="J138" s="37">
        <v>1785.9333333333334</v>
      </c>
      <c r="K138" s="28">
        <v>1755</v>
      </c>
      <c r="L138" s="28">
        <v>1725.1</v>
      </c>
      <c r="M138" s="28">
        <v>17.996289999999998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590.75</v>
      </c>
      <c r="D139" s="37">
        <v>592.18333333333328</v>
      </c>
      <c r="E139" s="37">
        <v>584.36666666666656</v>
      </c>
      <c r="F139" s="37">
        <v>577.98333333333323</v>
      </c>
      <c r="G139" s="37">
        <v>570.16666666666652</v>
      </c>
      <c r="H139" s="37">
        <v>598.56666666666661</v>
      </c>
      <c r="I139" s="37">
        <v>606.38333333333344</v>
      </c>
      <c r="J139" s="37">
        <v>612.76666666666665</v>
      </c>
      <c r="K139" s="28">
        <v>600</v>
      </c>
      <c r="L139" s="28">
        <v>585.79999999999995</v>
      </c>
      <c r="M139" s="28">
        <v>15.553520000000001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752.4</v>
      </c>
      <c r="D140" s="37">
        <v>755.30000000000007</v>
      </c>
      <c r="E140" s="37">
        <v>744.60000000000014</v>
      </c>
      <c r="F140" s="37">
        <v>736.80000000000007</v>
      </c>
      <c r="G140" s="37">
        <v>726.10000000000014</v>
      </c>
      <c r="H140" s="37">
        <v>763.10000000000014</v>
      </c>
      <c r="I140" s="37">
        <v>773.80000000000018</v>
      </c>
      <c r="J140" s="37">
        <v>781.60000000000014</v>
      </c>
      <c r="K140" s="28">
        <v>766</v>
      </c>
      <c r="L140" s="28">
        <v>747.5</v>
      </c>
      <c r="M140" s="28">
        <v>8.5639199999999995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65708.649999999994</v>
      </c>
      <c r="D141" s="37">
        <v>65721.483333333337</v>
      </c>
      <c r="E141" s="37">
        <v>64942.966666666674</v>
      </c>
      <c r="F141" s="37">
        <v>64177.28333333334</v>
      </c>
      <c r="G141" s="37">
        <v>63398.766666666677</v>
      </c>
      <c r="H141" s="37">
        <v>66487.166666666672</v>
      </c>
      <c r="I141" s="37">
        <v>67265.683333333334</v>
      </c>
      <c r="J141" s="37">
        <v>68031.366666666669</v>
      </c>
      <c r="K141" s="28">
        <v>66500</v>
      </c>
      <c r="L141" s="28">
        <v>64955.8</v>
      </c>
      <c r="M141" s="28">
        <v>9.8390000000000005E-2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760.75</v>
      </c>
      <c r="D142" s="37">
        <v>755</v>
      </c>
      <c r="E142" s="37">
        <v>743.6</v>
      </c>
      <c r="F142" s="37">
        <v>726.45</v>
      </c>
      <c r="G142" s="37">
        <v>715.05000000000007</v>
      </c>
      <c r="H142" s="37">
        <v>772.15</v>
      </c>
      <c r="I142" s="37">
        <v>783.55000000000007</v>
      </c>
      <c r="J142" s="37">
        <v>800.69999999999993</v>
      </c>
      <c r="K142" s="28">
        <v>766.4</v>
      </c>
      <c r="L142" s="28">
        <v>737.85</v>
      </c>
      <c r="M142" s="28">
        <v>8.0380400000000005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158.05000000000001</v>
      </c>
      <c r="D143" s="37">
        <v>157.81666666666666</v>
      </c>
      <c r="E143" s="37">
        <v>156.68333333333334</v>
      </c>
      <c r="F143" s="37">
        <v>155.31666666666666</v>
      </c>
      <c r="G143" s="37">
        <v>154.18333333333334</v>
      </c>
      <c r="H143" s="37">
        <v>159.18333333333334</v>
      </c>
      <c r="I143" s="37">
        <v>160.31666666666666</v>
      </c>
      <c r="J143" s="37">
        <v>161.68333333333334</v>
      </c>
      <c r="K143" s="28">
        <v>158.94999999999999</v>
      </c>
      <c r="L143" s="28">
        <v>156.44999999999999</v>
      </c>
      <c r="M143" s="28">
        <v>25.514779999999998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769.25</v>
      </c>
      <c r="D144" s="37">
        <v>764.41666666666663</v>
      </c>
      <c r="E144" s="37">
        <v>756.13333333333321</v>
      </c>
      <c r="F144" s="37">
        <v>743.01666666666654</v>
      </c>
      <c r="G144" s="37">
        <v>734.73333333333312</v>
      </c>
      <c r="H144" s="37">
        <v>777.5333333333333</v>
      </c>
      <c r="I144" s="37">
        <v>785.81666666666683</v>
      </c>
      <c r="J144" s="37">
        <v>798.93333333333339</v>
      </c>
      <c r="K144" s="28">
        <v>772.7</v>
      </c>
      <c r="L144" s="28">
        <v>751.3</v>
      </c>
      <c r="M144" s="28">
        <v>47.19388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114.5</v>
      </c>
      <c r="D145" s="37">
        <v>114.28333333333335</v>
      </c>
      <c r="E145" s="37">
        <v>112.76666666666669</v>
      </c>
      <c r="F145" s="37">
        <v>111.03333333333335</v>
      </c>
      <c r="G145" s="37">
        <v>109.51666666666669</v>
      </c>
      <c r="H145" s="37">
        <v>116.01666666666669</v>
      </c>
      <c r="I145" s="37">
        <v>117.53333333333335</v>
      </c>
      <c r="J145" s="37">
        <v>119.26666666666669</v>
      </c>
      <c r="K145" s="28">
        <v>115.8</v>
      </c>
      <c r="L145" s="28">
        <v>112.55</v>
      </c>
      <c r="M145" s="28">
        <v>43.972270000000002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474.7</v>
      </c>
      <c r="D146" s="37">
        <v>474.40000000000003</v>
      </c>
      <c r="E146" s="37">
        <v>468.80000000000007</v>
      </c>
      <c r="F146" s="37">
        <v>462.90000000000003</v>
      </c>
      <c r="G146" s="37">
        <v>457.30000000000007</v>
      </c>
      <c r="H146" s="37">
        <v>480.30000000000007</v>
      </c>
      <c r="I146" s="37">
        <v>485.90000000000009</v>
      </c>
      <c r="J146" s="37">
        <v>491.80000000000007</v>
      </c>
      <c r="K146" s="28">
        <v>480</v>
      </c>
      <c r="L146" s="28">
        <v>468.5</v>
      </c>
      <c r="M146" s="28">
        <v>20.034400000000002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7477.35</v>
      </c>
      <c r="D147" s="37">
        <v>7476.45</v>
      </c>
      <c r="E147" s="37">
        <v>7413.9</v>
      </c>
      <c r="F147" s="37">
        <v>7350.45</v>
      </c>
      <c r="G147" s="37">
        <v>7287.9</v>
      </c>
      <c r="H147" s="37">
        <v>7539.9</v>
      </c>
      <c r="I147" s="37">
        <v>7602.4500000000007</v>
      </c>
      <c r="J147" s="37">
        <v>7665.9</v>
      </c>
      <c r="K147" s="28">
        <v>7539</v>
      </c>
      <c r="L147" s="28">
        <v>7413</v>
      </c>
      <c r="M147" s="28">
        <v>5.9951499999999998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703.05</v>
      </c>
      <c r="D148" s="37">
        <v>713.01666666666677</v>
      </c>
      <c r="E148" s="37">
        <v>690.03333333333353</v>
      </c>
      <c r="F148" s="37">
        <v>677.01666666666677</v>
      </c>
      <c r="G148" s="37">
        <v>654.03333333333353</v>
      </c>
      <c r="H148" s="37">
        <v>726.03333333333353</v>
      </c>
      <c r="I148" s="37">
        <v>749.01666666666688</v>
      </c>
      <c r="J148" s="37">
        <v>762.03333333333353</v>
      </c>
      <c r="K148" s="28">
        <v>736</v>
      </c>
      <c r="L148" s="28">
        <v>700</v>
      </c>
      <c r="M148" s="28">
        <v>9.9517299999999995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4232.75</v>
      </c>
      <c r="D149" s="37">
        <v>4241.25</v>
      </c>
      <c r="E149" s="37">
        <v>4168.6000000000004</v>
      </c>
      <c r="F149" s="37">
        <v>4104.4500000000007</v>
      </c>
      <c r="G149" s="37">
        <v>4031.8000000000011</v>
      </c>
      <c r="H149" s="37">
        <v>4305.3999999999996</v>
      </c>
      <c r="I149" s="37">
        <v>4378.0499999999993</v>
      </c>
      <c r="J149" s="37">
        <v>4442.1999999999989</v>
      </c>
      <c r="K149" s="28">
        <v>4313.8999999999996</v>
      </c>
      <c r="L149" s="28">
        <v>4177.1000000000004</v>
      </c>
      <c r="M149" s="28">
        <v>3.99268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3338.15</v>
      </c>
      <c r="D150" s="37">
        <v>3319.7833333333328</v>
      </c>
      <c r="E150" s="37">
        <v>3283.5666666666657</v>
      </c>
      <c r="F150" s="37">
        <v>3228.9833333333327</v>
      </c>
      <c r="G150" s="37">
        <v>3192.7666666666655</v>
      </c>
      <c r="H150" s="37">
        <v>3374.3666666666659</v>
      </c>
      <c r="I150" s="37">
        <v>3410.583333333333</v>
      </c>
      <c r="J150" s="37">
        <v>3465.1666666666661</v>
      </c>
      <c r="K150" s="28">
        <v>3356</v>
      </c>
      <c r="L150" s="28">
        <v>3265.2</v>
      </c>
      <c r="M150" s="28">
        <v>4.59504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1291.7</v>
      </c>
      <c r="D151" s="37">
        <v>1297.7666666666667</v>
      </c>
      <c r="E151" s="37">
        <v>1277.0333333333333</v>
      </c>
      <c r="F151" s="37">
        <v>1262.3666666666666</v>
      </c>
      <c r="G151" s="37">
        <v>1241.6333333333332</v>
      </c>
      <c r="H151" s="37">
        <v>1312.4333333333334</v>
      </c>
      <c r="I151" s="37">
        <v>1333.1666666666665</v>
      </c>
      <c r="J151" s="37">
        <v>1347.8333333333335</v>
      </c>
      <c r="K151" s="28">
        <v>1318.5</v>
      </c>
      <c r="L151" s="28">
        <v>1283.0999999999999</v>
      </c>
      <c r="M151" s="28">
        <v>6.8517099999999997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789.4</v>
      </c>
      <c r="D152" s="37">
        <v>786.46666666666658</v>
      </c>
      <c r="E152" s="37">
        <v>778.98333333333312</v>
      </c>
      <c r="F152" s="37">
        <v>768.56666666666649</v>
      </c>
      <c r="G152" s="37">
        <v>761.08333333333303</v>
      </c>
      <c r="H152" s="37">
        <v>796.88333333333321</v>
      </c>
      <c r="I152" s="37">
        <v>804.36666666666656</v>
      </c>
      <c r="J152" s="37">
        <v>814.7833333333333</v>
      </c>
      <c r="K152" s="28">
        <v>793.95</v>
      </c>
      <c r="L152" s="28">
        <v>776.05</v>
      </c>
      <c r="M152" s="28">
        <v>3.1402100000000002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161.4</v>
      </c>
      <c r="D153" s="37">
        <v>160.28333333333333</v>
      </c>
      <c r="E153" s="37">
        <v>157.51666666666665</v>
      </c>
      <c r="F153" s="37">
        <v>153.63333333333333</v>
      </c>
      <c r="G153" s="37">
        <v>150.86666666666665</v>
      </c>
      <c r="H153" s="37">
        <v>164.16666666666666</v>
      </c>
      <c r="I153" s="37">
        <v>166.93333333333337</v>
      </c>
      <c r="J153" s="37">
        <v>170.81666666666666</v>
      </c>
      <c r="K153" s="28">
        <v>163.05000000000001</v>
      </c>
      <c r="L153" s="28">
        <v>156.4</v>
      </c>
      <c r="M153" s="28">
        <v>163.35731999999999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134.80000000000001</v>
      </c>
      <c r="D154" s="37">
        <v>134.70000000000002</v>
      </c>
      <c r="E154" s="37">
        <v>133.90000000000003</v>
      </c>
      <c r="F154" s="37">
        <v>133.00000000000003</v>
      </c>
      <c r="G154" s="37">
        <v>132.20000000000005</v>
      </c>
      <c r="H154" s="37">
        <v>135.60000000000002</v>
      </c>
      <c r="I154" s="37">
        <v>136.40000000000003</v>
      </c>
      <c r="J154" s="37">
        <v>137.30000000000001</v>
      </c>
      <c r="K154" s="28">
        <v>135.5</v>
      </c>
      <c r="L154" s="28">
        <v>133.80000000000001</v>
      </c>
      <c r="M154" s="28">
        <v>77.786820000000006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122.7</v>
      </c>
      <c r="D155" s="37">
        <v>122.39999999999999</v>
      </c>
      <c r="E155" s="37">
        <v>120.79999999999998</v>
      </c>
      <c r="F155" s="37">
        <v>118.89999999999999</v>
      </c>
      <c r="G155" s="37">
        <v>117.29999999999998</v>
      </c>
      <c r="H155" s="37">
        <v>124.29999999999998</v>
      </c>
      <c r="I155" s="37">
        <v>125.89999999999998</v>
      </c>
      <c r="J155" s="37">
        <v>127.79999999999998</v>
      </c>
      <c r="K155" s="28">
        <v>124</v>
      </c>
      <c r="L155" s="28">
        <v>120.5</v>
      </c>
      <c r="M155" s="28">
        <v>174.29576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3924.95</v>
      </c>
      <c r="D156" s="37">
        <v>3935.65</v>
      </c>
      <c r="E156" s="37">
        <v>3871.3</v>
      </c>
      <c r="F156" s="37">
        <v>3817.65</v>
      </c>
      <c r="G156" s="37">
        <v>3753.3</v>
      </c>
      <c r="H156" s="37">
        <v>3989.3</v>
      </c>
      <c r="I156" s="37">
        <v>4053.6499999999996</v>
      </c>
      <c r="J156" s="37">
        <v>4107.3</v>
      </c>
      <c r="K156" s="28">
        <v>4000</v>
      </c>
      <c r="L156" s="28">
        <v>3882</v>
      </c>
      <c r="M156" s="28">
        <v>1.1946399999999999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16860.05</v>
      </c>
      <c r="D157" s="37">
        <v>16999.666666666668</v>
      </c>
      <c r="E157" s="37">
        <v>16650.383333333335</v>
      </c>
      <c r="F157" s="37">
        <v>16440.716666666667</v>
      </c>
      <c r="G157" s="37">
        <v>16091.433333333334</v>
      </c>
      <c r="H157" s="37">
        <v>17209.333333333336</v>
      </c>
      <c r="I157" s="37">
        <v>17558.616666666669</v>
      </c>
      <c r="J157" s="37">
        <v>17768.283333333336</v>
      </c>
      <c r="K157" s="28">
        <v>17348.95</v>
      </c>
      <c r="L157" s="28">
        <v>16790</v>
      </c>
      <c r="M157" s="28">
        <v>0.80110999999999999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346.55</v>
      </c>
      <c r="D158" s="37">
        <v>345.90000000000003</v>
      </c>
      <c r="E158" s="37">
        <v>343.25000000000006</v>
      </c>
      <c r="F158" s="37">
        <v>339.95000000000005</v>
      </c>
      <c r="G158" s="37">
        <v>337.30000000000007</v>
      </c>
      <c r="H158" s="37">
        <v>349.20000000000005</v>
      </c>
      <c r="I158" s="37">
        <v>351.85</v>
      </c>
      <c r="J158" s="37">
        <v>355.15000000000003</v>
      </c>
      <c r="K158" s="28">
        <v>348.55</v>
      </c>
      <c r="L158" s="28">
        <v>342.6</v>
      </c>
      <c r="M158" s="28">
        <v>4.1300400000000002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943.45</v>
      </c>
      <c r="D159" s="37">
        <v>936.91666666666663</v>
      </c>
      <c r="E159" s="37">
        <v>923.83333333333326</v>
      </c>
      <c r="F159" s="37">
        <v>904.21666666666658</v>
      </c>
      <c r="G159" s="37">
        <v>891.13333333333321</v>
      </c>
      <c r="H159" s="37">
        <v>956.5333333333333</v>
      </c>
      <c r="I159" s="37">
        <v>969.61666666666656</v>
      </c>
      <c r="J159" s="37">
        <v>989.23333333333335</v>
      </c>
      <c r="K159" s="28">
        <v>950</v>
      </c>
      <c r="L159" s="28">
        <v>917.3</v>
      </c>
      <c r="M159" s="28">
        <v>13.318809999999999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176.35</v>
      </c>
      <c r="D160" s="37">
        <v>176.29999999999998</v>
      </c>
      <c r="E160" s="37">
        <v>174.69999999999996</v>
      </c>
      <c r="F160" s="37">
        <v>173.04999999999998</v>
      </c>
      <c r="G160" s="37">
        <v>171.44999999999996</v>
      </c>
      <c r="H160" s="37">
        <v>177.94999999999996</v>
      </c>
      <c r="I160" s="37">
        <v>179.54999999999998</v>
      </c>
      <c r="J160" s="37">
        <v>181.19999999999996</v>
      </c>
      <c r="K160" s="28">
        <v>177.9</v>
      </c>
      <c r="L160" s="28">
        <v>174.65</v>
      </c>
      <c r="M160" s="28">
        <v>152.53027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233.6</v>
      </c>
      <c r="D161" s="37">
        <v>235.03333333333333</v>
      </c>
      <c r="E161" s="37">
        <v>231.06666666666666</v>
      </c>
      <c r="F161" s="37">
        <v>228.53333333333333</v>
      </c>
      <c r="G161" s="37">
        <v>224.56666666666666</v>
      </c>
      <c r="H161" s="37">
        <v>237.56666666666666</v>
      </c>
      <c r="I161" s="37">
        <v>241.5333333333333</v>
      </c>
      <c r="J161" s="37">
        <v>244.06666666666666</v>
      </c>
      <c r="K161" s="28">
        <v>239</v>
      </c>
      <c r="L161" s="28">
        <v>232.5</v>
      </c>
      <c r="M161" s="28">
        <v>9.9253599999999995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2750</v>
      </c>
      <c r="D162" s="37">
        <v>2763.9666666666667</v>
      </c>
      <c r="E162" s="37">
        <v>2708.2333333333336</v>
      </c>
      <c r="F162" s="37">
        <v>2666.4666666666667</v>
      </c>
      <c r="G162" s="37">
        <v>2610.7333333333336</v>
      </c>
      <c r="H162" s="37">
        <v>2805.7333333333336</v>
      </c>
      <c r="I162" s="37">
        <v>2861.4666666666662</v>
      </c>
      <c r="J162" s="37">
        <v>2903.2333333333336</v>
      </c>
      <c r="K162" s="28">
        <v>2819.7</v>
      </c>
      <c r="L162" s="28">
        <v>2722.2</v>
      </c>
      <c r="M162" s="28">
        <v>1.30688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40188.699999999997</v>
      </c>
      <c r="D163" s="37">
        <v>40279.716666666667</v>
      </c>
      <c r="E163" s="37">
        <v>39859.583333333336</v>
      </c>
      <c r="F163" s="37">
        <v>39530.466666666667</v>
      </c>
      <c r="G163" s="37">
        <v>39110.333333333336</v>
      </c>
      <c r="H163" s="37">
        <v>40608.833333333336</v>
      </c>
      <c r="I163" s="37">
        <v>41028.966666666667</v>
      </c>
      <c r="J163" s="37">
        <v>41358.083333333336</v>
      </c>
      <c r="K163" s="28">
        <v>40699.85</v>
      </c>
      <c r="L163" s="28">
        <v>39950.6</v>
      </c>
      <c r="M163" s="28">
        <v>0.10811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191.75</v>
      </c>
      <c r="D164" s="37">
        <v>193.30000000000004</v>
      </c>
      <c r="E164" s="37">
        <v>189.75000000000009</v>
      </c>
      <c r="F164" s="37">
        <v>187.75000000000006</v>
      </c>
      <c r="G164" s="37">
        <v>184.2000000000001</v>
      </c>
      <c r="H164" s="37">
        <v>195.30000000000007</v>
      </c>
      <c r="I164" s="37">
        <v>198.85000000000002</v>
      </c>
      <c r="J164" s="37">
        <v>200.85000000000005</v>
      </c>
      <c r="K164" s="28">
        <v>196.85</v>
      </c>
      <c r="L164" s="28">
        <v>191.3</v>
      </c>
      <c r="M164" s="28">
        <v>19.853750000000002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4345.6499999999996</v>
      </c>
      <c r="D165" s="37">
        <v>4357.666666666667</v>
      </c>
      <c r="E165" s="37">
        <v>4295.5833333333339</v>
      </c>
      <c r="F165" s="37">
        <v>4245.5166666666673</v>
      </c>
      <c r="G165" s="37">
        <v>4183.4333333333343</v>
      </c>
      <c r="H165" s="37">
        <v>4407.7333333333336</v>
      </c>
      <c r="I165" s="37">
        <v>4469.8166666666675</v>
      </c>
      <c r="J165" s="37">
        <v>4519.8833333333332</v>
      </c>
      <c r="K165" s="28">
        <v>4419.75</v>
      </c>
      <c r="L165" s="28">
        <v>4307.6000000000004</v>
      </c>
      <c r="M165" s="28">
        <v>0.30103999999999997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2399.75</v>
      </c>
      <c r="D166" s="37">
        <v>2418.35</v>
      </c>
      <c r="E166" s="37">
        <v>2367.5</v>
      </c>
      <c r="F166" s="37">
        <v>2335.25</v>
      </c>
      <c r="G166" s="37">
        <v>2284.4</v>
      </c>
      <c r="H166" s="37">
        <v>2450.6</v>
      </c>
      <c r="I166" s="37">
        <v>2501.4499999999994</v>
      </c>
      <c r="J166" s="37">
        <v>2533.6999999999998</v>
      </c>
      <c r="K166" s="28">
        <v>2469.1999999999998</v>
      </c>
      <c r="L166" s="28">
        <v>2386.1</v>
      </c>
      <c r="M166" s="28">
        <v>4.3006500000000001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2195.0500000000002</v>
      </c>
      <c r="D167" s="37">
        <v>2190.0166666666669</v>
      </c>
      <c r="E167" s="37">
        <v>2160.0333333333338</v>
      </c>
      <c r="F167" s="37">
        <v>2125.0166666666669</v>
      </c>
      <c r="G167" s="37">
        <v>2095.0333333333338</v>
      </c>
      <c r="H167" s="37">
        <v>2225.0333333333338</v>
      </c>
      <c r="I167" s="37">
        <v>2255.0166666666664</v>
      </c>
      <c r="J167" s="37">
        <v>2290.0333333333338</v>
      </c>
      <c r="K167" s="28">
        <v>2220</v>
      </c>
      <c r="L167" s="28">
        <v>2155</v>
      </c>
      <c r="M167" s="28">
        <v>5.0018200000000004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2352.15</v>
      </c>
      <c r="D168" s="37">
        <v>2384.65</v>
      </c>
      <c r="E168" s="37">
        <v>2309.5</v>
      </c>
      <c r="F168" s="37">
        <v>2266.85</v>
      </c>
      <c r="G168" s="37">
        <v>2191.6999999999998</v>
      </c>
      <c r="H168" s="37">
        <v>2427.3000000000002</v>
      </c>
      <c r="I168" s="37">
        <v>2502.4500000000007</v>
      </c>
      <c r="J168" s="37">
        <v>2545.1000000000004</v>
      </c>
      <c r="K168" s="28">
        <v>2459.8000000000002</v>
      </c>
      <c r="L168" s="28">
        <v>2342</v>
      </c>
      <c r="M168" s="28">
        <v>3.0352100000000002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113.8</v>
      </c>
      <c r="D169" s="37">
        <v>113.96666666666665</v>
      </c>
      <c r="E169" s="37">
        <v>112.83333333333331</v>
      </c>
      <c r="F169" s="37">
        <v>111.86666666666666</v>
      </c>
      <c r="G169" s="37">
        <v>110.73333333333332</v>
      </c>
      <c r="H169" s="37">
        <v>114.93333333333331</v>
      </c>
      <c r="I169" s="37">
        <v>116.06666666666666</v>
      </c>
      <c r="J169" s="37">
        <v>117.0333333333333</v>
      </c>
      <c r="K169" s="28">
        <v>115.1</v>
      </c>
      <c r="L169" s="28">
        <v>113</v>
      </c>
      <c r="M169" s="28">
        <v>24.834350000000001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212.3</v>
      </c>
      <c r="D170" s="37">
        <v>210.85</v>
      </c>
      <c r="E170" s="37">
        <v>208.95</v>
      </c>
      <c r="F170" s="37">
        <v>205.6</v>
      </c>
      <c r="G170" s="37">
        <v>203.7</v>
      </c>
      <c r="H170" s="37">
        <v>214.2</v>
      </c>
      <c r="I170" s="37">
        <v>216.10000000000002</v>
      </c>
      <c r="J170" s="37">
        <v>219.45</v>
      </c>
      <c r="K170" s="28">
        <v>212.75</v>
      </c>
      <c r="L170" s="28">
        <v>207.5</v>
      </c>
      <c r="M170" s="28">
        <v>96.176839999999999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490.45</v>
      </c>
      <c r="D171" s="37">
        <v>485.85000000000008</v>
      </c>
      <c r="E171" s="37">
        <v>472.20000000000016</v>
      </c>
      <c r="F171" s="37">
        <v>453.9500000000001</v>
      </c>
      <c r="G171" s="37">
        <v>440.30000000000018</v>
      </c>
      <c r="H171" s="37">
        <v>504.10000000000014</v>
      </c>
      <c r="I171" s="37">
        <v>517.75000000000011</v>
      </c>
      <c r="J171" s="37">
        <v>536.00000000000011</v>
      </c>
      <c r="K171" s="28">
        <v>499.5</v>
      </c>
      <c r="L171" s="28">
        <v>467.6</v>
      </c>
      <c r="M171" s="28">
        <v>11.578340000000001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14472.7</v>
      </c>
      <c r="D172" s="37">
        <v>14586.716666666667</v>
      </c>
      <c r="E172" s="37">
        <v>14285.983333333334</v>
      </c>
      <c r="F172" s="37">
        <v>14099.266666666666</v>
      </c>
      <c r="G172" s="37">
        <v>13798.533333333333</v>
      </c>
      <c r="H172" s="37">
        <v>14773.433333333334</v>
      </c>
      <c r="I172" s="37">
        <v>15074.166666666668</v>
      </c>
      <c r="J172" s="37">
        <v>15260.883333333335</v>
      </c>
      <c r="K172" s="28">
        <v>14887.45</v>
      </c>
      <c r="L172" s="28">
        <v>14400</v>
      </c>
      <c r="M172" s="28">
        <v>7.757E-2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35.65</v>
      </c>
      <c r="D173" s="37">
        <v>35.43333333333333</v>
      </c>
      <c r="E173" s="37">
        <v>35.016666666666659</v>
      </c>
      <c r="F173" s="37">
        <v>34.383333333333326</v>
      </c>
      <c r="G173" s="37">
        <v>33.966666666666654</v>
      </c>
      <c r="H173" s="37">
        <v>36.066666666666663</v>
      </c>
      <c r="I173" s="37">
        <v>36.483333333333334</v>
      </c>
      <c r="J173" s="37">
        <v>37.116666666666667</v>
      </c>
      <c r="K173" s="28">
        <v>35.85</v>
      </c>
      <c r="L173" s="28">
        <v>34.799999999999997</v>
      </c>
      <c r="M173" s="28">
        <v>495.02255000000002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130.6</v>
      </c>
      <c r="D174" s="37">
        <v>131.5</v>
      </c>
      <c r="E174" s="37">
        <v>128.4</v>
      </c>
      <c r="F174" s="37">
        <v>126.20000000000002</v>
      </c>
      <c r="G174" s="37">
        <v>123.10000000000002</v>
      </c>
      <c r="H174" s="37">
        <v>133.69999999999999</v>
      </c>
      <c r="I174" s="37">
        <v>136.80000000000001</v>
      </c>
      <c r="J174" s="37">
        <v>138.99999999999997</v>
      </c>
      <c r="K174" s="28">
        <v>134.6</v>
      </c>
      <c r="L174" s="28">
        <v>129.30000000000001</v>
      </c>
      <c r="M174" s="28">
        <v>126.85035999999999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123.05</v>
      </c>
      <c r="D175" s="37">
        <v>123.21666666666665</v>
      </c>
      <c r="E175" s="37">
        <v>121.73333333333331</v>
      </c>
      <c r="F175" s="37">
        <v>120.41666666666666</v>
      </c>
      <c r="G175" s="37">
        <v>118.93333333333331</v>
      </c>
      <c r="H175" s="37">
        <v>124.5333333333333</v>
      </c>
      <c r="I175" s="37">
        <v>126.01666666666665</v>
      </c>
      <c r="J175" s="37">
        <v>127.3333333333333</v>
      </c>
      <c r="K175" s="28">
        <v>124.7</v>
      </c>
      <c r="L175" s="28">
        <v>121.9</v>
      </c>
      <c r="M175" s="28">
        <v>31.801020000000001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2621.95</v>
      </c>
      <c r="D176" s="37">
        <v>2612.7333333333331</v>
      </c>
      <c r="E176" s="37">
        <v>2595.7166666666662</v>
      </c>
      <c r="F176" s="37">
        <v>2569.4833333333331</v>
      </c>
      <c r="G176" s="37">
        <v>2552.4666666666662</v>
      </c>
      <c r="H176" s="37">
        <v>2638.9666666666662</v>
      </c>
      <c r="I176" s="37">
        <v>2655.9833333333336</v>
      </c>
      <c r="J176" s="37">
        <v>2682.2166666666662</v>
      </c>
      <c r="K176" s="28">
        <v>2629.75</v>
      </c>
      <c r="L176" s="28">
        <v>2586.5</v>
      </c>
      <c r="M176" s="28">
        <v>45.648910000000001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846.5</v>
      </c>
      <c r="D177" s="37">
        <v>853.26666666666677</v>
      </c>
      <c r="E177" s="37">
        <v>831.73333333333358</v>
      </c>
      <c r="F177" s="37">
        <v>816.96666666666681</v>
      </c>
      <c r="G177" s="37">
        <v>795.43333333333362</v>
      </c>
      <c r="H177" s="37">
        <v>868.03333333333353</v>
      </c>
      <c r="I177" s="37">
        <v>889.56666666666661</v>
      </c>
      <c r="J177" s="37">
        <v>904.33333333333348</v>
      </c>
      <c r="K177" s="28">
        <v>874.8</v>
      </c>
      <c r="L177" s="28">
        <v>838.5</v>
      </c>
      <c r="M177" s="28">
        <v>13.05167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1077</v>
      </c>
      <c r="D178" s="37">
        <v>1078.9333333333334</v>
      </c>
      <c r="E178" s="37">
        <v>1054.0666666666668</v>
      </c>
      <c r="F178" s="37">
        <v>1031.1333333333334</v>
      </c>
      <c r="G178" s="37">
        <v>1006.2666666666669</v>
      </c>
      <c r="H178" s="37">
        <v>1101.8666666666668</v>
      </c>
      <c r="I178" s="37">
        <v>1126.7333333333336</v>
      </c>
      <c r="J178" s="37">
        <v>1149.6666666666667</v>
      </c>
      <c r="K178" s="28">
        <v>1103.8</v>
      </c>
      <c r="L178" s="28">
        <v>1056</v>
      </c>
      <c r="M178" s="28">
        <v>9.2682900000000004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2605.75</v>
      </c>
      <c r="D179" s="37">
        <v>2602.8000000000002</v>
      </c>
      <c r="E179" s="37">
        <v>2568.0000000000005</v>
      </c>
      <c r="F179" s="37">
        <v>2530.2500000000005</v>
      </c>
      <c r="G179" s="37">
        <v>2495.4500000000007</v>
      </c>
      <c r="H179" s="37">
        <v>2640.55</v>
      </c>
      <c r="I179" s="37">
        <v>2675.3499999999995</v>
      </c>
      <c r="J179" s="37">
        <v>2713.1</v>
      </c>
      <c r="K179" s="28">
        <v>2637.6</v>
      </c>
      <c r="L179" s="28">
        <v>2565.0500000000002</v>
      </c>
      <c r="M179" s="28">
        <v>4.43424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7442.3</v>
      </c>
      <c r="D180" s="37">
        <v>7447.0333333333328</v>
      </c>
      <c r="E180" s="37">
        <v>7360.2666666666655</v>
      </c>
      <c r="F180" s="37">
        <v>7278.2333333333327</v>
      </c>
      <c r="G180" s="37">
        <v>7191.4666666666653</v>
      </c>
      <c r="H180" s="37">
        <v>7529.0666666666657</v>
      </c>
      <c r="I180" s="37">
        <v>7615.8333333333321</v>
      </c>
      <c r="J180" s="37">
        <v>7697.8666666666659</v>
      </c>
      <c r="K180" s="28">
        <v>7533.8</v>
      </c>
      <c r="L180" s="28">
        <v>7365</v>
      </c>
      <c r="M180" s="28">
        <v>0.30386999999999997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23197.55</v>
      </c>
      <c r="D181" s="37">
        <v>23184.083333333332</v>
      </c>
      <c r="E181" s="37">
        <v>22918.466666666664</v>
      </c>
      <c r="F181" s="37">
        <v>22639.383333333331</v>
      </c>
      <c r="G181" s="37">
        <v>22373.766666666663</v>
      </c>
      <c r="H181" s="37">
        <v>23463.166666666664</v>
      </c>
      <c r="I181" s="37">
        <v>23728.783333333333</v>
      </c>
      <c r="J181" s="37">
        <v>24007.866666666665</v>
      </c>
      <c r="K181" s="28">
        <v>23449.7</v>
      </c>
      <c r="L181" s="28">
        <v>22905</v>
      </c>
      <c r="M181" s="28">
        <v>0.28361999999999998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1115.55</v>
      </c>
      <c r="D182" s="37">
        <v>1106.6166666666666</v>
      </c>
      <c r="E182" s="37">
        <v>1092.6833333333332</v>
      </c>
      <c r="F182" s="37">
        <v>1069.8166666666666</v>
      </c>
      <c r="G182" s="37">
        <v>1055.8833333333332</v>
      </c>
      <c r="H182" s="37">
        <v>1129.4833333333331</v>
      </c>
      <c r="I182" s="37">
        <v>1143.4166666666665</v>
      </c>
      <c r="J182" s="37">
        <v>1166.2833333333331</v>
      </c>
      <c r="K182" s="28">
        <v>1120.55</v>
      </c>
      <c r="L182" s="28">
        <v>1083.75</v>
      </c>
      <c r="M182" s="28">
        <v>14.33694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2272.25</v>
      </c>
      <c r="D183" s="37">
        <v>2266.0166666666669</v>
      </c>
      <c r="E183" s="37">
        <v>2246.2333333333336</v>
      </c>
      <c r="F183" s="37">
        <v>2220.2166666666667</v>
      </c>
      <c r="G183" s="37">
        <v>2200.4333333333334</v>
      </c>
      <c r="H183" s="37">
        <v>2292.0333333333338</v>
      </c>
      <c r="I183" s="37">
        <v>2311.8166666666675</v>
      </c>
      <c r="J183" s="37">
        <v>2337.8333333333339</v>
      </c>
      <c r="K183" s="28">
        <v>2285.8000000000002</v>
      </c>
      <c r="L183" s="28">
        <v>2240</v>
      </c>
      <c r="M183" s="28">
        <v>1.51502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497.5</v>
      </c>
      <c r="D184" s="37">
        <v>492.68333333333334</v>
      </c>
      <c r="E184" s="37">
        <v>486.76666666666665</v>
      </c>
      <c r="F184" s="37">
        <v>476.0333333333333</v>
      </c>
      <c r="G184" s="37">
        <v>470.11666666666662</v>
      </c>
      <c r="H184" s="37">
        <v>503.41666666666669</v>
      </c>
      <c r="I184" s="37">
        <v>509.33333333333331</v>
      </c>
      <c r="J184" s="37">
        <v>520.06666666666672</v>
      </c>
      <c r="K184" s="28">
        <v>498.6</v>
      </c>
      <c r="L184" s="28">
        <v>481.95</v>
      </c>
      <c r="M184" s="28">
        <v>167.38684000000001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99.85</v>
      </c>
      <c r="D185" s="37">
        <v>100.41666666666667</v>
      </c>
      <c r="E185" s="37">
        <v>99.033333333333346</v>
      </c>
      <c r="F185" s="37">
        <v>98.216666666666669</v>
      </c>
      <c r="G185" s="37">
        <v>96.833333333333343</v>
      </c>
      <c r="H185" s="37">
        <v>101.23333333333335</v>
      </c>
      <c r="I185" s="37">
        <v>102.61666666666667</v>
      </c>
      <c r="J185" s="37">
        <v>103.43333333333335</v>
      </c>
      <c r="K185" s="28">
        <v>101.8</v>
      </c>
      <c r="L185" s="28">
        <v>99.6</v>
      </c>
      <c r="M185" s="28">
        <v>288.85917000000001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905.9</v>
      </c>
      <c r="D186" s="37">
        <v>905.36666666666667</v>
      </c>
      <c r="E186" s="37">
        <v>899.83333333333337</v>
      </c>
      <c r="F186" s="37">
        <v>893.76666666666665</v>
      </c>
      <c r="G186" s="37">
        <v>888.23333333333335</v>
      </c>
      <c r="H186" s="37">
        <v>911.43333333333339</v>
      </c>
      <c r="I186" s="37">
        <v>916.9666666666667</v>
      </c>
      <c r="J186" s="37">
        <v>923.03333333333342</v>
      </c>
      <c r="K186" s="28">
        <v>910.9</v>
      </c>
      <c r="L186" s="28">
        <v>899.3</v>
      </c>
      <c r="M186" s="28">
        <v>15.45077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464.55</v>
      </c>
      <c r="D187" s="37">
        <v>465.91666666666669</v>
      </c>
      <c r="E187" s="37">
        <v>459.88333333333338</v>
      </c>
      <c r="F187" s="37">
        <v>455.2166666666667</v>
      </c>
      <c r="G187" s="37">
        <v>449.18333333333339</v>
      </c>
      <c r="H187" s="37">
        <v>470.58333333333337</v>
      </c>
      <c r="I187" s="37">
        <v>476.61666666666667</v>
      </c>
      <c r="J187" s="37">
        <v>481.28333333333336</v>
      </c>
      <c r="K187" s="28">
        <v>471.95</v>
      </c>
      <c r="L187" s="28">
        <v>461.25</v>
      </c>
      <c r="M187" s="28">
        <v>9.0384899999999995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591.15</v>
      </c>
      <c r="D188" s="37">
        <v>585.79999999999995</v>
      </c>
      <c r="E188" s="37">
        <v>579.14999999999986</v>
      </c>
      <c r="F188" s="37">
        <v>567.14999999999986</v>
      </c>
      <c r="G188" s="37">
        <v>560.49999999999977</v>
      </c>
      <c r="H188" s="37">
        <v>597.79999999999995</v>
      </c>
      <c r="I188" s="37">
        <v>604.45000000000005</v>
      </c>
      <c r="J188" s="37">
        <v>616.45000000000005</v>
      </c>
      <c r="K188" s="28">
        <v>592.45000000000005</v>
      </c>
      <c r="L188" s="28">
        <v>573.79999999999995</v>
      </c>
      <c r="M188" s="28">
        <v>4.37852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607.4</v>
      </c>
      <c r="D189" s="37">
        <v>606.63333333333333</v>
      </c>
      <c r="E189" s="37">
        <v>602.26666666666665</v>
      </c>
      <c r="F189" s="37">
        <v>597.13333333333333</v>
      </c>
      <c r="G189" s="37">
        <v>592.76666666666665</v>
      </c>
      <c r="H189" s="37">
        <v>611.76666666666665</v>
      </c>
      <c r="I189" s="37">
        <v>616.13333333333321</v>
      </c>
      <c r="J189" s="37">
        <v>621.26666666666665</v>
      </c>
      <c r="K189" s="28">
        <v>611</v>
      </c>
      <c r="L189" s="28">
        <v>601.5</v>
      </c>
      <c r="M189" s="28">
        <v>6.9663300000000001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956.65</v>
      </c>
      <c r="D190" s="37">
        <v>962.86666666666667</v>
      </c>
      <c r="E190" s="37">
        <v>945.33333333333337</v>
      </c>
      <c r="F190" s="37">
        <v>934.01666666666665</v>
      </c>
      <c r="G190" s="37">
        <v>916.48333333333335</v>
      </c>
      <c r="H190" s="37">
        <v>974.18333333333339</v>
      </c>
      <c r="I190" s="37">
        <v>991.7166666666667</v>
      </c>
      <c r="J190" s="37">
        <v>1003.0333333333334</v>
      </c>
      <c r="K190" s="28">
        <v>980.4</v>
      </c>
      <c r="L190" s="28">
        <v>951.55</v>
      </c>
      <c r="M190" s="28">
        <v>13.83281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1156.55</v>
      </c>
      <c r="D191" s="37">
        <v>1155.9666666666665</v>
      </c>
      <c r="E191" s="37">
        <v>1130.583333333333</v>
      </c>
      <c r="F191" s="37">
        <v>1104.6166666666666</v>
      </c>
      <c r="G191" s="37">
        <v>1079.2333333333331</v>
      </c>
      <c r="H191" s="37">
        <v>1181.9333333333329</v>
      </c>
      <c r="I191" s="37">
        <v>1207.3166666666666</v>
      </c>
      <c r="J191" s="37">
        <v>1233.2833333333328</v>
      </c>
      <c r="K191" s="28">
        <v>1181.3499999999999</v>
      </c>
      <c r="L191" s="28">
        <v>1130</v>
      </c>
      <c r="M191" s="28">
        <v>5.0182799999999999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3707.7</v>
      </c>
      <c r="D192" s="37">
        <v>3693.9666666666667</v>
      </c>
      <c r="E192" s="37">
        <v>3674.9333333333334</v>
      </c>
      <c r="F192" s="37">
        <v>3642.1666666666665</v>
      </c>
      <c r="G192" s="37">
        <v>3623.1333333333332</v>
      </c>
      <c r="H192" s="37">
        <v>3726.7333333333336</v>
      </c>
      <c r="I192" s="37">
        <v>3745.7666666666673</v>
      </c>
      <c r="J192" s="37">
        <v>3778.5333333333338</v>
      </c>
      <c r="K192" s="28">
        <v>3713</v>
      </c>
      <c r="L192" s="28">
        <v>3661.2</v>
      </c>
      <c r="M192" s="28">
        <v>17.6099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741.25</v>
      </c>
      <c r="D193" s="37">
        <v>738.5333333333333</v>
      </c>
      <c r="E193" s="37">
        <v>730.86666666666656</v>
      </c>
      <c r="F193" s="37">
        <v>720.48333333333323</v>
      </c>
      <c r="G193" s="37">
        <v>712.81666666666649</v>
      </c>
      <c r="H193" s="37">
        <v>748.91666666666663</v>
      </c>
      <c r="I193" s="37">
        <v>756.58333333333337</v>
      </c>
      <c r="J193" s="37">
        <v>766.9666666666667</v>
      </c>
      <c r="K193" s="28">
        <v>746.2</v>
      </c>
      <c r="L193" s="28">
        <v>728.15</v>
      </c>
      <c r="M193" s="28">
        <v>18.331050000000001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9035.5</v>
      </c>
      <c r="D194" s="37">
        <v>8791.8333333333339</v>
      </c>
      <c r="E194" s="37">
        <v>8423.6666666666679</v>
      </c>
      <c r="F194" s="37">
        <v>7811.8333333333339</v>
      </c>
      <c r="G194" s="37">
        <v>7443.6666666666679</v>
      </c>
      <c r="H194" s="37">
        <v>9403.6666666666679</v>
      </c>
      <c r="I194" s="37">
        <v>9771.8333333333358</v>
      </c>
      <c r="J194" s="37">
        <v>10383.666666666668</v>
      </c>
      <c r="K194" s="28">
        <v>9160</v>
      </c>
      <c r="L194" s="28">
        <v>8180</v>
      </c>
      <c r="M194" s="28">
        <v>31.095459999999999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432.7</v>
      </c>
      <c r="D195" s="37">
        <v>431.38333333333338</v>
      </c>
      <c r="E195" s="37">
        <v>427.81666666666678</v>
      </c>
      <c r="F195" s="37">
        <v>422.93333333333339</v>
      </c>
      <c r="G195" s="37">
        <v>419.36666666666679</v>
      </c>
      <c r="H195" s="37">
        <v>436.26666666666677</v>
      </c>
      <c r="I195" s="37">
        <v>439.83333333333337</v>
      </c>
      <c r="J195" s="37">
        <v>444.71666666666675</v>
      </c>
      <c r="K195" s="28">
        <v>434.95</v>
      </c>
      <c r="L195" s="28">
        <v>426.5</v>
      </c>
      <c r="M195" s="28">
        <v>167.57901000000001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239.6</v>
      </c>
      <c r="D196" s="37">
        <v>240.35</v>
      </c>
      <c r="E196" s="37">
        <v>236.7</v>
      </c>
      <c r="F196" s="37">
        <v>233.79999999999998</v>
      </c>
      <c r="G196" s="37">
        <v>230.14999999999998</v>
      </c>
      <c r="H196" s="37">
        <v>243.25</v>
      </c>
      <c r="I196" s="37">
        <v>246.90000000000003</v>
      </c>
      <c r="J196" s="37">
        <v>249.8</v>
      </c>
      <c r="K196" s="28">
        <v>244</v>
      </c>
      <c r="L196" s="28">
        <v>237.45</v>
      </c>
      <c r="M196" s="28">
        <v>148.35526999999999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1338.95</v>
      </c>
      <c r="D197" s="37">
        <v>1340.5166666666667</v>
      </c>
      <c r="E197" s="37">
        <v>1326.0333333333333</v>
      </c>
      <c r="F197" s="37">
        <v>1313.1166666666666</v>
      </c>
      <c r="G197" s="37">
        <v>1298.6333333333332</v>
      </c>
      <c r="H197" s="37">
        <v>1353.4333333333334</v>
      </c>
      <c r="I197" s="37">
        <v>1367.9166666666665</v>
      </c>
      <c r="J197" s="37">
        <v>1380.8333333333335</v>
      </c>
      <c r="K197" s="28">
        <v>1355</v>
      </c>
      <c r="L197" s="28">
        <v>1327.6</v>
      </c>
      <c r="M197" s="28">
        <v>46.55491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1524.45</v>
      </c>
      <c r="D198" s="37">
        <v>1526.6499999999999</v>
      </c>
      <c r="E198" s="37">
        <v>1514.3499999999997</v>
      </c>
      <c r="F198" s="37">
        <v>1504.2499999999998</v>
      </c>
      <c r="G198" s="37">
        <v>1491.9499999999996</v>
      </c>
      <c r="H198" s="37">
        <v>1536.7499999999998</v>
      </c>
      <c r="I198" s="37">
        <v>1549.05</v>
      </c>
      <c r="J198" s="37">
        <v>1559.1499999999999</v>
      </c>
      <c r="K198" s="28">
        <v>1538.95</v>
      </c>
      <c r="L198" s="28">
        <v>1516.55</v>
      </c>
      <c r="M198" s="28">
        <v>19.283059999999999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728.5</v>
      </c>
      <c r="D199" s="37">
        <v>724.83333333333337</v>
      </c>
      <c r="E199" s="37">
        <v>717.66666666666674</v>
      </c>
      <c r="F199" s="37">
        <v>706.83333333333337</v>
      </c>
      <c r="G199" s="37">
        <v>699.66666666666674</v>
      </c>
      <c r="H199" s="37">
        <v>735.66666666666674</v>
      </c>
      <c r="I199" s="37">
        <v>742.83333333333348</v>
      </c>
      <c r="J199" s="37">
        <v>753.66666666666674</v>
      </c>
      <c r="K199" s="28">
        <v>732</v>
      </c>
      <c r="L199" s="28">
        <v>714</v>
      </c>
      <c r="M199" s="28">
        <v>3.6217199999999998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2535.9</v>
      </c>
      <c r="D200" s="37">
        <v>2521.4833333333336</v>
      </c>
      <c r="E200" s="37">
        <v>2497.416666666667</v>
      </c>
      <c r="F200" s="37">
        <v>2458.9333333333334</v>
      </c>
      <c r="G200" s="37">
        <v>2434.8666666666668</v>
      </c>
      <c r="H200" s="37">
        <v>2559.9666666666672</v>
      </c>
      <c r="I200" s="37">
        <v>2584.0333333333338</v>
      </c>
      <c r="J200" s="37">
        <v>2622.5166666666673</v>
      </c>
      <c r="K200" s="28">
        <v>2545.5500000000002</v>
      </c>
      <c r="L200" s="28">
        <v>2483</v>
      </c>
      <c r="M200" s="28">
        <v>13.167999999999999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2728.3</v>
      </c>
      <c r="D201" s="37">
        <v>2719</v>
      </c>
      <c r="E201" s="37">
        <v>2694.9</v>
      </c>
      <c r="F201" s="37">
        <v>2661.5</v>
      </c>
      <c r="G201" s="37">
        <v>2637.4</v>
      </c>
      <c r="H201" s="37">
        <v>2752.4</v>
      </c>
      <c r="I201" s="37">
        <v>2776.5000000000005</v>
      </c>
      <c r="J201" s="37">
        <v>2809.9</v>
      </c>
      <c r="K201" s="28">
        <v>2743.1</v>
      </c>
      <c r="L201" s="28">
        <v>2685.6</v>
      </c>
      <c r="M201" s="28">
        <v>2.0119699999999998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490.45</v>
      </c>
      <c r="D202" s="37">
        <v>487.58333333333331</v>
      </c>
      <c r="E202" s="37">
        <v>482.71666666666664</v>
      </c>
      <c r="F202" s="37">
        <v>474.98333333333335</v>
      </c>
      <c r="G202" s="37">
        <v>470.11666666666667</v>
      </c>
      <c r="H202" s="37">
        <v>495.31666666666661</v>
      </c>
      <c r="I202" s="37">
        <v>500.18333333333328</v>
      </c>
      <c r="J202" s="37">
        <v>507.91666666666657</v>
      </c>
      <c r="K202" s="28">
        <v>492.45</v>
      </c>
      <c r="L202" s="28">
        <v>479.85</v>
      </c>
      <c r="M202" s="28">
        <v>2.2881300000000002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1279.55</v>
      </c>
      <c r="D203" s="37">
        <v>1274.8500000000001</v>
      </c>
      <c r="E203" s="37">
        <v>1259.7000000000003</v>
      </c>
      <c r="F203" s="37">
        <v>1239.8500000000001</v>
      </c>
      <c r="G203" s="37">
        <v>1224.7000000000003</v>
      </c>
      <c r="H203" s="37">
        <v>1294.7000000000003</v>
      </c>
      <c r="I203" s="37">
        <v>1309.8500000000004</v>
      </c>
      <c r="J203" s="37">
        <v>1329.7000000000003</v>
      </c>
      <c r="K203" s="28">
        <v>1290</v>
      </c>
      <c r="L203" s="28">
        <v>1255</v>
      </c>
      <c r="M203" s="28">
        <v>9.3960299999999997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780.75</v>
      </c>
      <c r="D204" s="37">
        <v>785.56666666666661</v>
      </c>
      <c r="E204" s="37">
        <v>773.18333333333317</v>
      </c>
      <c r="F204" s="37">
        <v>765.61666666666656</v>
      </c>
      <c r="G204" s="37">
        <v>753.23333333333312</v>
      </c>
      <c r="H204" s="37">
        <v>793.13333333333321</v>
      </c>
      <c r="I204" s="37">
        <v>805.51666666666665</v>
      </c>
      <c r="J204" s="37">
        <v>813.08333333333326</v>
      </c>
      <c r="K204" s="28">
        <v>797.95</v>
      </c>
      <c r="L204" s="28">
        <v>778</v>
      </c>
      <c r="M204" s="28">
        <v>22.077639999999999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6359.95</v>
      </c>
      <c r="D205" s="37">
        <v>6333.3166666666666</v>
      </c>
      <c r="E205" s="37">
        <v>6271.6833333333334</v>
      </c>
      <c r="F205" s="37">
        <v>6183.416666666667</v>
      </c>
      <c r="G205" s="37">
        <v>6121.7833333333338</v>
      </c>
      <c r="H205" s="37">
        <v>6421.583333333333</v>
      </c>
      <c r="I205" s="37">
        <v>6483.2166666666662</v>
      </c>
      <c r="J205" s="37">
        <v>6571.4833333333327</v>
      </c>
      <c r="K205" s="28">
        <v>6394.95</v>
      </c>
      <c r="L205" s="28">
        <v>6245.05</v>
      </c>
      <c r="M205" s="28">
        <v>3.2566799999999998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38.1</v>
      </c>
      <c r="D206" s="37">
        <v>38.083333333333336</v>
      </c>
      <c r="E206" s="37">
        <v>37.466666666666669</v>
      </c>
      <c r="F206" s="37">
        <v>36.833333333333336</v>
      </c>
      <c r="G206" s="37">
        <v>36.216666666666669</v>
      </c>
      <c r="H206" s="37">
        <v>38.716666666666669</v>
      </c>
      <c r="I206" s="37">
        <v>39.333333333333329</v>
      </c>
      <c r="J206" s="37">
        <v>39.966666666666669</v>
      </c>
      <c r="K206" s="28">
        <v>38.700000000000003</v>
      </c>
      <c r="L206" s="28">
        <v>37.450000000000003</v>
      </c>
      <c r="M206" s="28">
        <v>101.36006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1416.75</v>
      </c>
      <c r="D207" s="37">
        <v>1427.6333333333332</v>
      </c>
      <c r="E207" s="37">
        <v>1400.2666666666664</v>
      </c>
      <c r="F207" s="37">
        <v>1383.7833333333333</v>
      </c>
      <c r="G207" s="37">
        <v>1356.4166666666665</v>
      </c>
      <c r="H207" s="37">
        <v>1444.1166666666663</v>
      </c>
      <c r="I207" s="37">
        <v>1471.4833333333331</v>
      </c>
      <c r="J207" s="37">
        <v>1487.9666666666662</v>
      </c>
      <c r="K207" s="28">
        <v>1455</v>
      </c>
      <c r="L207" s="28">
        <v>1411.15</v>
      </c>
      <c r="M207" s="28">
        <v>3.3902600000000001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872.1</v>
      </c>
      <c r="D208" s="37">
        <v>877.55000000000007</v>
      </c>
      <c r="E208" s="37">
        <v>863.30000000000018</v>
      </c>
      <c r="F208" s="37">
        <v>854.50000000000011</v>
      </c>
      <c r="G208" s="37">
        <v>840.25000000000023</v>
      </c>
      <c r="H208" s="37">
        <v>886.35000000000014</v>
      </c>
      <c r="I208" s="37">
        <v>900.59999999999991</v>
      </c>
      <c r="J208" s="37">
        <v>909.40000000000009</v>
      </c>
      <c r="K208" s="28">
        <v>891.8</v>
      </c>
      <c r="L208" s="28">
        <v>868.75</v>
      </c>
      <c r="M208" s="28">
        <v>19.240670000000001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938.8</v>
      </c>
      <c r="D209" s="37">
        <v>941.26666666666677</v>
      </c>
      <c r="E209" s="37">
        <v>922.53333333333353</v>
      </c>
      <c r="F209" s="37">
        <v>906.26666666666677</v>
      </c>
      <c r="G209" s="37">
        <v>887.53333333333353</v>
      </c>
      <c r="H209" s="37">
        <v>957.53333333333353</v>
      </c>
      <c r="I209" s="37">
        <v>976.26666666666688</v>
      </c>
      <c r="J209" s="37">
        <v>992.53333333333353</v>
      </c>
      <c r="K209" s="28">
        <v>960</v>
      </c>
      <c r="L209" s="28">
        <v>925</v>
      </c>
      <c r="M209" s="28">
        <v>5.1682800000000002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413.4</v>
      </c>
      <c r="D210" s="37">
        <v>412.41666666666669</v>
      </c>
      <c r="E210" s="37">
        <v>406.98333333333335</v>
      </c>
      <c r="F210" s="37">
        <v>400.56666666666666</v>
      </c>
      <c r="G210" s="37">
        <v>395.13333333333333</v>
      </c>
      <c r="H210" s="37">
        <v>418.83333333333337</v>
      </c>
      <c r="I210" s="37">
        <v>424.26666666666665</v>
      </c>
      <c r="J210" s="37">
        <v>430.68333333333339</v>
      </c>
      <c r="K210" s="28">
        <v>417.85</v>
      </c>
      <c r="L210" s="28">
        <v>406</v>
      </c>
      <c r="M210" s="28">
        <v>86.583839999999995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9.9499999999999993</v>
      </c>
      <c r="D211" s="37">
        <v>10.016666666666666</v>
      </c>
      <c r="E211" s="37">
        <v>9.8333333333333321</v>
      </c>
      <c r="F211" s="37">
        <v>9.7166666666666668</v>
      </c>
      <c r="G211" s="37">
        <v>9.5333333333333332</v>
      </c>
      <c r="H211" s="37">
        <v>10.133333333333331</v>
      </c>
      <c r="I211" s="37">
        <v>10.316666666666665</v>
      </c>
      <c r="J211" s="37">
        <v>10.43333333333333</v>
      </c>
      <c r="K211" s="28">
        <v>10.199999999999999</v>
      </c>
      <c r="L211" s="28">
        <v>9.9</v>
      </c>
      <c r="M211" s="28">
        <v>1222.93544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1231.5999999999999</v>
      </c>
      <c r="D212" s="37">
        <v>1235.8333333333333</v>
      </c>
      <c r="E212" s="37">
        <v>1213.7666666666664</v>
      </c>
      <c r="F212" s="37">
        <v>1195.9333333333332</v>
      </c>
      <c r="G212" s="37">
        <v>1173.8666666666663</v>
      </c>
      <c r="H212" s="37">
        <v>1253.6666666666665</v>
      </c>
      <c r="I212" s="37">
        <v>1275.7333333333336</v>
      </c>
      <c r="J212" s="37">
        <v>1293.5666666666666</v>
      </c>
      <c r="K212" s="28">
        <v>1257.9000000000001</v>
      </c>
      <c r="L212" s="28">
        <v>1218</v>
      </c>
      <c r="M212" s="28">
        <v>15.912990000000001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1569.4</v>
      </c>
      <c r="D213" s="37">
        <v>1574.4666666666665</v>
      </c>
      <c r="E213" s="37">
        <v>1545.0333333333328</v>
      </c>
      <c r="F213" s="37">
        <v>1520.6666666666663</v>
      </c>
      <c r="G213" s="37">
        <v>1491.2333333333327</v>
      </c>
      <c r="H213" s="37">
        <v>1598.833333333333</v>
      </c>
      <c r="I213" s="37">
        <v>1628.2666666666669</v>
      </c>
      <c r="J213" s="37">
        <v>1652.6333333333332</v>
      </c>
      <c r="K213" s="28">
        <v>1603.9</v>
      </c>
      <c r="L213" s="28">
        <v>1550.1</v>
      </c>
      <c r="M213" s="28">
        <v>2.0346899999999999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600.20000000000005</v>
      </c>
      <c r="D214" s="37">
        <v>602.1</v>
      </c>
      <c r="E214" s="37">
        <v>595.20000000000005</v>
      </c>
      <c r="F214" s="37">
        <v>590.20000000000005</v>
      </c>
      <c r="G214" s="37">
        <v>583.30000000000007</v>
      </c>
      <c r="H214" s="37">
        <v>607.1</v>
      </c>
      <c r="I214" s="37">
        <v>613.99999999999989</v>
      </c>
      <c r="J214" s="37">
        <v>619</v>
      </c>
      <c r="K214" s="37">
        <v>609</v>
      </c>
      <c r="L214" s="37">
        <v>597.1</v>
      </c>
      <c r="M214" s="37">
        <v>57.384050000000002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12.55</v>
      </c>
      <c r="D215" s="37">
        <v>12.616666666666667</v>
      </c>
      <c r="E215" s="37">
        <v>12.433333333333334</v>
      </c>
      <c r="F215" s="37">
        <v>12.316666666666666</v>
      </c>
      <c r="G215" s="37">
        <v>12.133333333333333</v>
      </c>
      <c r="H215" s="37">
        <v>12.733333333333334</v>
      </c>
      <c r="I215" s="37">
        <v>12.916666666666668</v>
      </c>
      <c r="J215" s="37">
        <v>13.033333333333335</v>
      </c>
      <c r="K215" s="37">
        <v>12.8</v>
      </c>
      <c r="L215" s="37">
        <v>12.5</v>
      </c>
      <c r="M215" s="37">
        <v>811.10072000000002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289.89999999999998</v>
      </c>
      <c r="D216" s="37">
        <v>291.93333333333334</v>
      </c>
      <c r="E216" s="37">
        <v>286.31666666666666</v>
      </c>
      <c r="F216" s="37">
        <v>282.73333333333335</v>
      </c>
      <c r="G216" s="37">
        <v>277.11666666666667</v>
      </c>
      <c r="H216" s="37">
        <v>295.51666666666665</v>
      </c>
      <c r="I216" s="37">
        <v>301.13333333333333</v>
      </c>
      <c r="J216" s="37">
        <v>304.71666666666664</v>
      </c>
      <c r="K216" s="37">
        <v>297.55</v>
      </c>
      <c r="L216" s="37">
        <v>288.35000000000002</v>
      </c>
      <c r="M216" s="37">
        <v>147.22884999999999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1"/>
      <c r="B1" s="49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4" t="s">
        <v>16</v>
      </c>
      <c r="B9" s="486" t="s">
        <v>18</v>
      </c>
      <c r="C9" s="490" t="s">
        <v>20</v>
      </c>
      <c r="D9" s="490" t="s">
        <v>21</v>
      </c>
      <c r="E9" s="481" t="s">
        <v>22</v>
      </c>
      <c r="F9" s="482"/>
      <c r="G9" s="483"/>
      <c r="H9" s="481" t="s">
        <v>23</v>
      </c>
      <c r="I9" s="482"/>
      <c r="J9" s="483"/>
      <c r="K9" s="23"/>
      <c r="L9" s="24"/>
      <c r="M9" s="50"/>
      <c r="N9" s="1"/>
      <c r="O9" s="1"/>
    </row>
    <row r="10" spans="1:15" ht="42.75" customHeight="1">
      <c r="A10" s="488"/>
      <c r="B10" s="489"/>
      <c r="C10" s="489"/>
      <c r="D10" s="4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19521.400000000001</v>
      </c>
      <c r="D11" s="324">
        <v>19730.133333333335</v>
      </c>
      <c r="E11" s="324">
        <v>19291.26666666667</v>
      </c>
      <c r="F11" s="324">
        <v>19061.133333333335</v>
      </c>
      <c r="G11" s="324">
        <v>18622.26666666667</v>
      </c>
      <c r="H11" s="324">
        <v>19960.26666666667</v>
      </c>
      <c r="I11" s="324">
        <v>20399.133333333331</v>
      </c>
      <c r="J11" s="324">
        <v>20629.26666666667</v>
      </c>
      <c r="K11" s="323">
        <v>20169</v>
      </c>
      <c r="L11" s="323">
        <v>19500</v>
      </c>
      <c r="M11" s="323">
        <v>4.0599999999999997E-2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426.95</v>
      </c>
      <c r="D12" s="324">
        <v>429.93333333333334</v>
      </c>
      <c r="E12" s="324">
        <v>419.91666666666669</v>
      </c>
      <c r="F12" s="324">
        <v>412.88333333333333</v>
      </c>
      <c r="G12" s="324">
        <v>402.86666666666667</v>
      </c>
      <c r="H12" s="324">
        <v>436.9666666666667</v>
      </c>
      <c r="I12" s="324">
        <v>446.98333333333335</v>
      </c>
      <c r="J12" s="324">
        <v>454.01666666666671</v>
      </c>
      <c r="K12" s="323">
        <v>439.95</v>
      </c>
      <c r="L12" s="323">
        <v>422.9</v>
      </c>
      <c r="M12" s="323">
        <v>2.5280100000000001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907.55</v>
      </c>
      <c r="D13" s="324">
        <v>915.15</v>
      </c>
      <c r="E13" s="324">
        <v>896.65</v>
      </c>
      <c r="F13" s="324">
        <v>885.75</v>
      </c>
      <c r="G13" s="324">
        <v>867.25</v>
      </c>
      <c r="H13" s="324">
        <v>926.05</v>
      </c>
      <c r="I13" s="324">
        <v>944.55</v>
      </c>
      <c r="J13" s="324">
        <v>955.44999999999993</v>
      </c>
      <c r="K13" s="323">
        <v>933.65</v>
      </c>
      <c r="L13" s="323">
        <v>904.25</v>
      </c>
      <c r="M13" s="323">
        <v>9.2046399999999995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2164.9499999999998</v>
      </c>
      <c r="D14" s="324">
        <v>2183.0333333333333</v>
      </c>
      <c r="E14" s="324">
        <v>2096.0666666666666</v>
      </c>
      <c r="F14" s="324">
        <v>2027.1833333333334</v>
      </c>
      <c r="G14" s="324">
        <v>1940.2166666666667</v>
      </c>
      <c r="H14" s="324">
        <v>2251.9166666666665</v>
      </c>
      <c r="I14" s="324">
        <v>2338.8833333333328</v>
      </c>
      <c r="J14" s="324">
        <v>2407.7666666666664</v>
      </c>
      <c r="K14" s="323">
        <v>2270</v>
      </c>
      <c r="L14" s="323">
        <v>2114.15</v>
      </c>
      <c r="M14" s="323">
        <v>2.2398400000000001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2002.9</v>
      </c>
      <c r="D15" s="324">
        <v>1988.8333333333333</v>
      </c>
      <c r="E15" s="324">
        <v>1958.6666666666665</v>
      </c>
      <c r="F15" s="324">
        <v>1914.4333333333332</v>
      </c>
      <c r="G15" s="324">
        <v>1884.2666666666664</v>
      </c>
      <c r="H15" s="324">
        <v>2033.0666666666666</v>
      </c>
      <c r="I15" s="324">
        <v>2063.2333333333331</v>
      </c>
      <c r="J15" s="324">
        <v>2107.4666666666667</v>
      </c>
      <c r="K15" s="323">
        <v>2019</v>
      </c>
      <c r="L15" s="323">
        <v>1944.6</v>
      </c>
      <c r="M15" s="323">
        <v>1.8457600000000001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16238.75</v>
      </c>
      <c r="D16" s="324">
        <v>16149.583333333334</v>
      </c>
      <c r="E16" s="324">
        <v>15959.166666666668</v>
      </c>
      <c r="F16" s="324">
        <v>15679.583333333334</v>
      </c>
      <c r="G16" s="324">
        <v>15489.166666666668</v>
      </c>
      <c r="H16" s="324">
        <v>16429.166666666668</v>
      </c>
      <c r="I16" s="324">
        <v>16619.583333333336</v>
      </c>
      <c r="J16" s="324">
        <v>16899.166666666668</v>
      </c>
      <c r="K16" s="323">
        <v>16340</v>
      </c>
      <c r="L16" s="323">
        <v>15870</v>
      </c>
      <c r="M16" s="323">
        <v>0.31916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107.25</v>
      </c>
      <c r="D17" s="324">
        <v>107.3</v>
      </c>
      <c r="E17" s="324">
        <v>105.35</v>
      </c>
      <c r="F17" s="324">
        <v>103.45</v>
      </c>
      <c r="G17" s="324">
        <v>101.5</v>
      </c>
      <c r="H17" s="324">
        <v>109.19999999999999</v>
      </c>
      <c r="I17" s="324">
        <v>111.15</v>
      </c>
      <c r="J17" s="324">
        <v>113.04999999999998</v>
      </c>
      <c r="K17" s="323">
        <v>109.25</v>
      </c>
      <c r="L17" s="323">
        <v>105.4</v>
      </c>
      <c r="M17" s="323">
        <v>40.049939999999999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299.3</v>
      </c>
      <c r="D18" s="324">
        <v>296.11666666666667</v>
      </c>
      <c r="E18" s="324">
        <v>291.28333333333336</v>
      </c>
      <c r="F18" s="324">
        <v>283.26666666666671</v>
      </c>
      <c r="G18" s="324">
        <v>278.43333333333339</v>
      </c>
      <c r="H18" s="324">
        <v>304.13333333333333</v>
      </c>
      <c r="I18" s="324">
        <v>308.96666666666658</v>
      </c>
      <c r="J18" s="324">
        <v>316.98333333333329</v>
      </c>
      <c r="K18" s="323">
        <v>300.95</v>
      </c>
      <c r="L18" s="323">
        <v>288.10000000000002</v>
      </c>
      <c r="M18" s="323">
        <v>24.826039999999999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2059.65</v>
      </c>
      <c r="D19" s="324">
        <v>2060.0166666666669</v>
      </c>
      <c r="E19" s="324">
        <v>2038.6833333333338</v>
      </c>
      <c r="F19" s="324">
        <v>2017.7166666666669</v>
      </c>
      <c r="G19" s="324">
        <v>1996.3833333333339</v>
      </c>
      <c r="H19" s="324">
        <v>2080.9833333333336</v>
      </c>
      <c r="I19" s="324">
        <v>2102.3166666666666</v>
      </c>
      <c r="J19" s="324">
        <v>2123.2833333333338</v>
      </c>
      <c r="K19" s="323">
        <v>2081.35</v>
      </c>
      <c r="L19" s="323">
        <v>2039.05</v>
      </c>
      <c r="M19" s="323">
        <v>2.3118799999999999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1909.7</v>
      </c>
      <c r="D20" s="324">
        <v>1895.0500000000002</v>
      </c>
      <c r="E20" s="324">
        <v>1865.7000000000003</v>
      </c>
      <c r="F20" s="324">
        <v>1821.7</v>
      </c>
      <c r="G20" s="324">
        <v>1792.3500000000001</v>
      </c>
      <c r="H20" s="324">
        <v>1939.0500000000004</v>
      </c>
      <c r="I20" s="324">
        <v>1968.4000000000003</v>
      </c>
      <c r="J20" s="324">
        <v>2012.4000000000005</v>
      </c>
      <c r="K20" s="323">
        <v>1924.4</v>
      </c>
      <c r="L20" s="323">
        <v>1851.05</v>
      </c>
      <c r="M20" s="323">
        <v>18.95438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1930.85</v>
      </c>
      <c r="D21" s="324">
        <v>1922.3166666666666</v>
      </c>
      <c r="E21" s="324">
        <v>1903.9833333333331</v>
      </c>
      <c r="F21" s="324">
        <v>1877.1166666666666</v>
      </c>
      <c r="G21" s="324">
        <v>1858.7833333333331</v>
      </c>
      <c r="H21" s="324">
        <v>1949.1833333333332</v>
      </c>
      <c r="I21" s="324">
        <v>1967.5166666666667</v>
      </c>
      <c r="J21" s="324">
        <v>1994.3833333333332</v>
      </c>
      <c r="K21" s="323">
        <v>1940.65</v>
      </c>
      <c r="L21" s="323">
        <v>1895.45</v>
      </c>
      <c r="M21" s="323">
        <v>7.4616100000000003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737</v>
      </c>
      <c r="D22" s="324">
        <v>737.75</v>
      </c>
      <c r="E22" s="324">
        <v>725.8</v>
      </c>
      <c r="F22" s="324">
        <v>714.59999999999991</v>
      </c>
      <c r="G22" s="324">
        <v>702.64999999999986</v>
      </c>
      <c r="H22" s="324">
        <v>748.95</v>
      </c>
      <c r="I22" s="324">
        <v>760.90000000000009</v>
      </c>
      <c r="J22" s="324">
        <v>772.10000000000014</v>
      </c>
      <c r="K22" s="323">
        <v>749.7</v>
      </c>
      <c r="L22" s="323">
        <v>726.55</v>
      </c>
      <c r="M22" s="323">
        <v>56.91095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2439</v>
      </c>
      <c r="D23" s="324">
        <v>2442.3333333333335</v>
      </c>
      <c r="E23" s="324">
        <v>2409.666666666667</v>
      </c>
      <c r="F23" s="324">
        <v>2380.3333333333335</v>
      </c>
      <c r="G23" s="324">
        <v>2347.666666666667</v>
      </c>
      <c r="H23" s="324">
        <v>2471.666666666667</v>
      </c>
      <c r="I23" s="324">
        <v>2504.3333333333339</v>
      </c>
      <c r="J23" s="324">
        <v>2533.666666666667</v>
      </c>
      <c r="K23" s="323">
        <v>2475</v>
      </c>
      <c r="L23" s="323">
        <v>2413</v>
      </c>
      <c r="M23" s="323">
        <v>1.2006699999999999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284.2</v>
      </c>
      <c r="D24" s="324">
        <v>287.21666666666664</v>
      </c>
      <c r="E24" s="324">
        <v>279.98333333333329</v>
      </c>
      <c r="F24" s="324">
        <v>275.76666666666665</v>
      </c>
      <c r="G24" s="324">
        <v>268.5333333333333</v>
      </c>
      <c r="H24" s="324">
        <v>291.43333333333328</v>
      </c>
      <c r="I24" s="324">
        <v>298.66666666666663</v>
      </c>
      <c r="J24" s="324">
        <v>302.88333333333327</v>
      </c>
      <c r="K24" s="323">
        <v>294.45</v>
      </c>
      <c r="L24" s="323">
        <v>283</v>
      </c>
      <c r="M24" s="323">
        <v>1.7715000000000001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201.4</v>
      </c>
      <c r="D25" s="324">
        <v>201.76666666666668</v>
      </c>
      <c r="E25" s="324">
        <v>199.23333333333335</v>
      </c>
      <c r="F25" s="324">
        <v>197.06666666666666</v>
      </c>
      <c r="G25" s="324">
        <v>194.53333333333333</v>
      </c>
      <c r="H25" s="324">
        <v>203.93333333333337</v>
      </c>
      <c r="I25" s="324">
        <v>206.46666666666673</v>
      </c>
      <c r="J25" s="324">
        <v>208.63333333333338</v>
      </c>
      <c r="K25" s="323">
        <v>204.3</v>
      </c>
      <c r="L25" s="323">
        <v>199.6</v>
      </c>
      <c r="M25" s="323">
        <v>4.5965299999999996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1206</v>
      </c>
      <c r="D26" s="324">
        <v>1205.1000000000001</v>
      </c>
      <c r="E26" s="324">
        <v>1192.2000000000003</v>
      </c>
      <c r="F26" s="324">
        <v>1178.4000000000001</v>
      </c>
      <c r="G26" s="324">
        <v>1165.5000000000002</v>
      </c>
      <c r="H26" s="324">
        <v>1218.9000000000003</v>
      </c>
      <c r="I26" s="324">
        <v>1231.8000000000004</v>
      </c>
      <c r="J26" s="324">
        <v>1245.6000000000004</v>
      </c>
      <c r="K26" s="323">
        <v>1218</v>
      </c>
      <c r="L26" s="323">
        <v>1191.3</v>
      </c>
      <c r="M26" s="323">
        <v>1.6203799999999999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1660.45</v>
      </c>
      <c r="D27" s="324">
        <v>1665.5666666666666</v>
      </c>
      <c r="E27" s="324">
        <v>1644.8833333333332</v>
      </c>
      <c r="F27" s="324">
        <v>1629.3166666666666</v>
      </c>
      <c r="G27" s="324">
        <v>1608.6333333333332</v>
      </c>
      <c r="H27" s="324">
        <v>1681.1333333333332</v>
      </c>
      <c r="I27" s="324">
        <v>1701.8166666666666</v>
      </c>
      <c r="J27" s="324">
        <v>1717.3833333333332</v>
      </c>
      <c r="K27" s="323">
        <v>1686.25</v>
      </c>
      <c r="L27" s="323">
        <v>1650</v>
      </c>
      <c r="M27" s="323">
        <v>0.28484999999999999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1909.8</v>
      </c>
      <c r="D28" s="324">
        <v>1902.1166666666668</v>
      </c>
      <c r="E28" s="324">
        <v>1874.9333333333336</v>
      </c>
      <c r="F28" s="324">
        <v>1840.0666666666668</v>
      </c>
      <c r="G28" s="324">
        <v>1812.8833333333337</v>
      </c>
      <c r="H28" s="324">
        <v>1936.9833333333336</v>
      </c>
      <c r="I28" s="324">
        <v>1964.166666666667</v>
      </c>
      <c r="J28" s="324">
        <v>1999.0333333333335</v>
      </c>
      <c r="K28" s="323">
        <v>1929.3</v>
      </c>
      <c r="L28" s="323">
        <v>1867.25</v>
      </c>
      <c r="M28" s="323">
        <v>0.59082999999999997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76.75</v>
      </c>
      <c r="D29" s="324">
        <v>77.75</v>
      </c>
      <c r="E29" s="324">
        <v>75.55</v>
      </c>
      <c r="F29" s="324">
        <v>74.349999999999994</v>
      </c>
      <c r="G29" s="324">
        <v>72.149999999999991</v>
      </c>
      <c r="H29" s="324">
        <v>78.95</v>
      </c>
      <c r="I29" s="324">
        <v>81.149999999999991</v>
      </c>
      <c r="J29" s="324">
        <v>82.350000000000009</v>
      </c>
      <c r="K29" s="323">
        <v>79.95</v>
      </c>
      <c r="L29" s="323">
        <v>76.55</v>
      </c>
      <c r="M29" s="323">
        <v>2.6722299999999999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3604.55</v>
      </c>
      <c r="D30" s="324">
        <v>3626.5666666666671</v>
      </c>
      <c r="E30" s="324">
        <v>3553.1333333333341</v>
      </c>
      <c r="F30" s="324">
        <v>3501.7166666666672</v>
      </c>
      <c r="G30" s="324">
        <v>3428.2833333333342</v>
      </c>
      <c r="H30" s="324">
        <v>3677.983333333334</v>
      </c>
      <c r="I30" s="324">
        <v>3751.4166666666674</v>
      </c>
      <c r="J30" s="324">
        <v>3802.8333333333339</v>
      </c>
      <c r="K30" s="323">
        <v>3700</v>
      </c>
      <c r="L30" s="323">
        <v>3575.15</v>
      </c>
      <c r="M30" s="323">
        <v>1.3426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2811.35</v>
      </c>
      <c r="D31" s="324">
        <v>2835.7833333333333</v>
      </c>
      <c r="E31" s="324">
        <v>2781.5666666666666</v>
      </c>
      <c r="F31" s="324">
        <v>2751.7833333333333</v>
      </c>
      <c r="G31" s="324">
        <v>2697.5666666666666</v>
      </c>
      <c r="H31" s="324">
        <v>2865.5666666666666</v>
      </c>
      <c r="I31" s="324">
        <v>2919.7833333333328</v>
      </c>
      <c r="J31" s="324">
        <v>2949.5666666666666</v>
      </c>
      <c r="K31" s="323">
        <v>2890</v>
      </c>
      <c r="L31" s="323">
        <v>2806</v>
      </c>
      <c r="M31" s="323">
        <v>0.62504000000000004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24.75</v>
      </c>
      <c r="D32" s="324">
        <v>25.066666666666663</v>
      </c>
      <c r="E32" s="324">
        <v>24.333333333333325</v>
      </c>
      <c r="F32" s="324">
        <v>23.916666666666661</v>
      </c>
      <c r="G32" s="324">
        <v>23.183333333333323</v>
      </c>
      <c r="H32" s="324">
        <v>25.483333333333327</v>
      </c>
      <c r="I32" s="324">
        <v>26.216666666666661</v>
      </c>
      <c r="J32" s="324">
        <v>26.633333333333329</v>
      </c>
      <c r="K32" s="323">
        <v>25.8</v>
      </c>
      <c r="L32" s="323">
        <v>24.65</v>
      </c>
      <c r="M32" s="323">
        <v>103.93753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541.79999999999995</v>
      </c>
      <c r="D33" s="324">
        <v>545.58333333333337</v>
      </c>
      <c r="E33" s="324">
        <v>536.2166666666667</v>
      </c>
      <c r="F33" s="324">
        <v>530.63333333333333</v>
      </c>
      <c r="G33" s="324">
        <v>521.26666666666665</v>
      </c>
      <c r="H33" s="324">
        <v>551.16666666666674</v>
      </c>
      <c r="I33" s="324">
        <v>560.5333333333333</v>
      </c>
      <c r="J33" s="324">
        <v>566.11666666666679</v>
      </c>
      <c r="K33" s="323">
        <v>554.95000000000005</v>
      </c>
      <c r="L33" s="323">
        <v>540</v>
      </c>
      <c r="M33" s="323">
        <v>8.7663200000000003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3569.2</v>
      </c>
      <c r="D34" s="324">
        <v>3575.7333333333336</v>
      </c>
      <c r="E34" s="324">
        <v>3503.4666666666672</v>
      </c>
      <c r="F34" s="324">
        <v>3437.7333333333336</v>
      </c>
      <c r="G34" s="324">
        <v>3365.4666666666672</v>
      </c>
      <c r="H34" s="324">
        <v>3641.4666666666672</v>
      </c>
      <c r="I34" s="324">
        <v>3713.7333333333336</v>
      </c>
      <c r="J34" s="324">
        <v>3779.4666666666672</v>
      </c>
      <c r="K34" s="323">
        <v>3648</v>
      </c>
      <c r="L34" s="323">
        <v>3510</v>
      </c>
      <c r="M34" s="323">
        <v>0.44368000000000002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291.8</v>
      </c>
      <c r="D35" s="324">
        <v>293.23333333333335</v>
      </c>
      <c r="E35" s="324">
        <v>287.06666666666672</v>
      </c>
      <c r="F35" s="324">
        <v>282.33333333333337</v>
      </c>
      <c r="G35" s="324">
        <v>276.16666666666674</v>
      </c>
      <c r="H35" s="324">
        <v>297.9666666666667</v>
      </c>
      <c r="I35" s="324">
        <v>304.13333333333333</v>
      </c>
      <c r="J35" s="324">
        <v>308.86666666666667</v>
      </c>
      <c r="K35" s="323">
        <v>299.39999999999998</v>
      </c>
      <c r="L35" s="323">
        <v>288.5</v>
      </c>
      <c r="M35" s="323">
        <v>48.113529999999997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1543</v>
      </c>
      <c r="D36" s="324">
        <v>1565.95</v>
      </c>
      <c r="E36" s="324">
        <v>1504.1000000000001</v>
      </c>
      <c r="F36" s="324">
        <v>1465.2</v>
      </c>
      <c r="G36" s="324">
        <v>1403.3500000000001</v>
      </c>
      <c r="H36" s="324">
        <v>1604.8500000000001</v>
      </c>
      <c r="I36" s="324">
        <v>1666.7</v>
      </c>
      <c r="J36" s="324">
        <v>1705.6000000000001</v>
      </c>
      <c r="K36" s="323">
        <v>1627.8</v>
      </c>
      <c r="L36" s="323">
        <v>1527.05</v>
      </c>
      <c r="M36" s="323">
        <v>2.8900600000000001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850.75</v>
      </c>
      <c r="D37" s="324">
        <v>858.25</v>
      </c>
      <c r="E37" s="324">
        <v>840.5</v>
      </c>
      <c r="F37" s="324">
        <v>830.25</v>
      </c>
      <c r="G37" s="324">
        <v>812.5</v>
      </c>
      <c r="H37" s="324">
        <v>868.5</v>
      </c>
      <c r="I37" s="324">
        <v>886.25</v>
      </c>
      <c r="J37" s="324">
        <v>896.5</v>
      </c>
      <c r="K37" s="323">
        <v>876</v>
      </c>
      <c r="L37" s="323">
        <v>848</v>
      </c>
      <c r="M37" s="323">
        <v>0.53376000000000001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907.15</v>
      </c>
      <c r="D38" s="324">
        <v>909.61666666666667</v>
      </c>
      <c r="E38" s="324">
        <v>886.33333333333337</v>
      </c>
      <c r="F38" s="324">
        <v>865.51666666666665</v>
      </c>
      <c r="G38" s="324">
        <v>842.23333333333335</v>
      </c>
      <c r="H38" s="324">
        <v>930.43333333333339</v>
      </c>
      <c r="I38" s="324">
        <v>953.7166666666667</v>
      </c>
      <c r="J38" s="324">
        <v>974.53333333333342</v>
      </c>
      <c r="K38" s="323">
        <v>932.9</v>
      </c>
      <c r="L38" s="323">
        <v>888.8</v>
      </c>
      <c r="M38" s="323">
        <v>4.4817499999999999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761.6</v>
      </c>
      <c r="D39" s="324">
        <v>758.81666666666672</v>
      </c>
      <c r="E39" s="324">
        <v>749.68333333333339</v>
      </c>
      <c r="F39" s="324">
        <v>737.76666666666665</v>
      </c>
      <c r="G39" s="324">
        <v>728.63333333333333</v>
      </c>
      <c r="H39" s="324">
        <v>770.73333333333346</v>
      </c>
      <c r="I39" s="324">
        <v>779.8666666666669</v>
      </c>
      <c r="J39" s="324">
        <v>791.78333333333353</v>
      </c>
      <c r="K39" s="323">
        <v>767.95</v>
      </c>
      <c r="L39" s="323">
        <v>746.9</v>
      </c>
      <c r="M39" s="323">
        <v>4.2107400000000004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4658.6000000000004</v>
      </c>
      <c r="D40" s="324">
        <v>4659.55</v>
      </c>
      <c r="E40" s="324">
        <v>4599.1000000000004</v>
      </c>
      <c r="F40" s="324">
        <v>4539.6000000000004</v>
      </c>
      <c r="G40" s="324">
        <v>4479.1500000000005</v>
      </c>
      <c r="H40" s="324">
        <v>4719.05</v>
      </c>
      <c r="I40" s="324">
        <v>4779.4999999999991</v>
      </c>
      <c r="J40" s="324">
        <v>4839</v>
      </c>
      <c r="K40" s="323">
        <v>4720</v>
      </c>
      <c r="L40" s="323">
        <v>4600.05</v>
      </c>
      <c r="M40" s="323">
        <v>5.2480200000000004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188.95</v>
      </c>
      <c r="D41" s="324">
        <v>187.58333333333334</v>
      </c>
      <c r="E41" s="324">
        <v>185.61666666666667</v>
      </c>
      <c r="F41" s="324">
        <v>182.28333333333333</v>
      </c>
      <c r="G41" s="324">
        <v>180.31666666666666</v>
      </c>
      <c r="H41" s="324">
        <v>190.91666666666669</v>
      </c>
      <c r="I41" s="324">
        <v>192.88333333333333</v>
      </c>
      <c r="J41" s="324">
        <v>196.2166666666667</v>
      </c>
      <c r="K41" s="323">
        <v>189.55</v>
      </c>
      <c r="L41" s="323">
        <v>184.25</v>
      </c>
      <c r="M41" s="323">
        <v>29.186219999999999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398.15</v>
      </c>
      <c r="D42" s="324">
        <v>402.15000000000003</v>
      </c>
      <c r="E42" s="324">
        <v>390.00000000000006</v>
      </c>
      <c r="F42" s="324">
        <v>381.85</v>
      </c>
      <c r="G42" s="324">
        <v>369.70000000000005</v>
      </c>
      <c r="H42" s="324">
        <v>410.30000000000007</v>
      </c>
      <c r="I42" s="324">
        <v>422.45000000000005</v>
      </c>
      <c r="J42" s="324">
        <v>430.60000000000008</v>
      </c>
      <c r="K42" s="323">
        <v>414.3</v>
      </c>
      <c r="L42" s="323">
        <v>394</v>
      </c>
      <c r="M42" s="323">
        <v>3.83317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87.75</v>
      </c>
      <c r="D43" s="324">
        <v>88.483333333333334</v>
      </c>
      <c r="E43" s="324">
        <v>86.766666666666666</v>
      </c>
      <c r="F43" s="324">
        <v>85.783333333333331</v>
      </c>
      <c r="G43" s="324">
        <v>84.066666666666663</v>
      </c>
      <c r="H43" s="324">
        <v>89.466666666666669</v>
      </c>
      <c r="I43" s="324">
        <v>91.183333333333337</v>
      </c>
      <c r="J43" s="324">
        <v>92.166666666666671</v>
      </c>
      <c r="K43" s="323">
        <v>90.2</v>
      </c>
      <c r="L43" s="323">
        <v>87.5</v>
      </c>
      <c r="M43" s="323">
        <v>6.5798699999999997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114.05</v>
      </c>
      <c r="D44" s="324">
        <v>113.38333333333333</v>
      </c>
      <c r="E44" s="324">
        <v>112.31666666666665</v>
      </c>
      <c r="F44" s="324">
        <v>110.58333333333333</v>
      </c>
      <c r="G44" s="324">
        <v>109.51666666666665</v>
      </c>
      <c r="H44" s="324">
        <v>115.11666666666665</v>
      </c>
      <c r="I44" s="324">
        <v>116.18333333333331</v>
      </c>
      <c r="J44" s="324">
        <v>117.91666666666664</v>
      </c>
      <c r="K44" s="323">
        <v>114.45</v>
      </c>
      <c r="L44" s="323">
        <v>111.65</v>
      </c>
      <c r="M44" s="323">
        <v>108.6307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3027.45</v>
      </c>
      <c r="D45" s="324">
        <v>3027.2333333333331</v>
      </c>
      <c r="E45" s="324">
        <v>2995.8666666666663</v>
      </c>
      <c r="F45" s="324">
        <v>2964.2833333333333</v>
      </c>
      <c r="G45" s="324">
        <v>2932.9166666666665</v>
      </c>
      <c r="H45" s="324">
        <v>3058.8166666666662</v>
      </c>
      <c r="I45" s="324">
        <v>3090.1833333333329</v>
      </c>
      <c r="J45" s="324">
        <v>3121.766666666666</v>
      </c>
      <c r="K45" s="323">
        <v>3058.6</v>
      </c>
      <c r="L45" s="323">
        <v>2995.65</v>
      </c>
      <c r="M45" s="323">
        <v>6.8033200000000003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200</v>
      </c>
      <c r="D46" s="324">
        <v>194.54999999999998</v>
      </c>
      <c r="E46" s="324">
        <v>187.39999999999998</v>
      </c>
      <c r="F46" s="324">
        <v>174.79999999999998</v>
      </c>
      <c r="G46" s="324">
        <v>167.64999999999998</v>
      </c>
      <c r="H46" s="324">
        <v>207.14999999999998</v>
      </c>
      <c r="I46" s="324">
        <v>214.3</v>
      </c>
      <c r="J46" s="324">
        <v>226.89999999999998</v>
      </c>
      <c r="K46" s="323">
        <v>201.7</v>
      </c>
      <c r="L46" s="323">
        <v>181.95</v>
      </c>
      <c r="M46" s="323">
        <v>45.841670000000001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2000.4</v>
      </c>
      <c r="D47" s="324">
        <v>1984.5</v>
      </c>
      <c r="E47" s="324">
        <v>1957</v>
      </c>
      <c r="F47" s="324">
        <v>1913.6</v>
      </c>
      <c r="G47" s="324">
        <v>1886.1</v>
      </c>
      <c r="H47" s="324">
        <v>2027.9</v>
      </c>
      <c r="I47" s="324">
        <v>2055.4</v>
      </c>
      <c r="J47" s="324">
        <v>2098.8000000000002</v>
      </c>
      <c r="K47" s="323">
        <v>2012</v>
      </c>
      <c r="L47" s="323">
        <v>1941.1</v>
      </c>
      <c r="M47" s="323">
        <v>3.39588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2616.6</v>
      </c>
      <c r="D48" s="324">
        <v>2605.7333333333331</v>
      </c>
      <c r="E48" s="324">
        <v>2585.8666666666663</v>
      </c>
      <c r="F48" s="324">
        <v>2555.1333333333332</v>
      </c>
      <c r="G48" s="324">
        <v>2535.2666666666664</v>
      </c>
      <c r="H48" s="324">
        <v>2636.4666666666662</v>
      </c>
      <c r="I48" s="324">
        <v>2656.333333333333</v>
      </c>
      <c r="J48" s="324">
        <v>2687.0666666666662</v>
      </c>
      <c r="K48" s="323">
        <v>2625.6</v>
      </c>
      <c r="L48" s="323">
        <v>2575</v>
      </c>
      <c r="M48" s="323">
        <v>0.18942000000000001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2141.1999999999998</v>
      </c>
      <c r="D49" s="324">
        <v>2147.7166666666667</v>
      </c>
      <c r="E49" s="324">
        <v>2073.4833333333336</v>
      </c>
      <c r="F49" s="324">
        <v>2005.7666666666669</v>
      </c>
      <c r="G49" s="324">
        <v>1931.5333333333338</v>
      </c>
      <c r="H49" s="324">
        <v>2215.4333333333334</v>
      </c>
      <c r="I49" s="324">
        <v>2289.6666666666661</v>
      </c>
      <c r="J49" s="324">
        <v>2357.3833333333332</v>
      </c>
      <c r="K49" s="323">
        <v>2221.9499999999998</v>
      </c>
      <c r="L49" s="323">
        <v>2080</v>
      </c>
      <c r="M49" s="323">
        <v>3.7049300000000001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10357.950000000001</v>
      </c>
      <c r="D50" s="324">
        <v>10285.5</v>
      </c>
      <c r="E50" s="324">
        <v>9923.6</v>
      </c>
      <c r="F50" s="324">
        <v>9489.25</v>
      </c>
      <c r="G50" s="324">
        <v>9127.35</v>
      </c>
      <c r="H50" s="324">
        <v>10719.85</v>
      </c>
      <c r="I50" s="324">
        <v>11081.750000000002</v>
      </c>
      <c r="J50" s="324">
        <v>11516.1</v>
      </c>
      <c r="K50" s="323">
        <v>10647.4</v>
      </c>
      <c r="L50" s="323">
        <v>9851.15</v>
      </c>
      <c r="M50" s="323">
        <v>1.06128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1214.75</v>
      </c>
      <c r="D51" s="324">
        <v>1213.6000000000001</v>
      </c>
      <c r="E51" s="324">
        <v>1202.4000000000003</v>
      </c>
      <c r="F51" s="324">
        <v>1190.0500000000002</v>
      </c>
      <c r="G51" s="324">
        <v>1178.8500000000004</v>
      </c>
      <c r="H51" s="324">
        <v>1225.9500000000003</v>
      </c>
      <c r="I51" s="324">
        <v>1237.1500000000001</v>
      </c>
      <c r="J51" s="324">
        <v>1249.5000000000002</v>
      </c>
      <c r="K51" s="323">
        <v>1224.8</v>
      </c>
      <c r="L51" s="323">
        <v>1201.25</v>
      </c>
      <c r="M51" s="323">
        <v>8.1308500000000006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706.75</v>
      </c>
      <c r="D52" s="324">
        <v>711.41666666666663</v>
      </c>
      <c r="E52" s="324">
        <v>696.83333333333326</v>
      </c>
      <c r="F52" s="324">
        <v>686.91666666666663</v>
      </c>
      <c r="G52" s="324">
        <v>672.33333333333326</v>
      </c>
      <c r="H52" s="324">
        <v>721.33333333333326</v>
      </c>
      <c r="I52" s="324">
        <v>735.91666666666652</v>
      </c>
      <c r="J52" s="324">
        <v>745.83333333333326</v>
      </c>
      <c r="K52" s="323">
        <v>726</v>
      </c>
      <c r="L52" s="323">
        <v>701.5</v>
      </c>
      <c r="M52" s="323">
        <v>18.956630000000001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418.65</v>
      </c>
      <c r="D53" s="324">
        <v>421.11666666666662</v>
      </c>
      <c r="E53" s="324">
        <v>413.63333333333321</v>
      </c>
      <c r="F53" s="324">
        <v>408.61666666666662</v>
      </c>
      <c r="G53" s="324">
        <v>401.13333333333321</v>
      </c>
      <c r="H53" s="324">
        <v>426.13333333333321</v>
      </c>
      <c r="I53" s="324">
        <v>433.61666666666667</v>
      </c>
      <c r="J53" s="324">
        <v>438.63333333333321</v>
      </c>
      <c r="K53" s="323">
        <v>428.6</v>
      </c>
      <c r="L53" s="323">
        <v>416.1</v>
      </c>
      <c r="M53" s="323">
        <v>2.3025099999999998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736</v>
      </c>
      <c r="D54" s="324">
        <v>729.65</v>
      </c>
      <c r="E54" s="324">
        <v>721.4</v>
      </c>
      <c r="F54" s="324">
        <v>706.8</v>
      </c>
      <c r="G54" s="324">
        <v>698.55</v>
      </c>
      <c r="H54" s="324">
        <v>744.25</v>
      </c>
      <c r="I54" s="324">
        <v>752.5</v>
      </c>
      <c r="J54" s="324">
        <v>767.1</v>
      </c>
      <c r="K54" s="323">
        <v>737.9</v>
      </c>
      <c r="L54" s="323">
        <v>715.05</v>
      </c>
      <c r="M54" s="323">
        <v>70.776690000000002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3687.75</v>
      </c>
      <c r="D55" s="324">
        <v>3689.9333333333329</v>
      </c>
      <c r="E55" s="324">
        <v>3642.8666666666659</v>
      </c>
      <c r="F55" s="324">
        <v>3597.9833333333331</v>
      </c>
      <c r="G55" s="324">
        <v>3550.9166666666661</v>
      </c>
      <c r="H55" s="324">
        <v>3734.8166666666657</v>
      </c>
      <c r="I55" s="324">
        <v>3781.8833333333323</v>
      </c>
      <c r="J55" s="324">
        <v>3826.7666666666655</v>
      </c>
      <c r="K55" s="323">
        <v>3737</v>
      </c>
      <c r="L55" s="323">
        <v>3645.05</v>
      </c>
      <c r="M55" s="323">
        <v>6.8826700000000001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153.05000000000001</v>
      </c>
      <c r="D56" s="324">
        <v>154.38333333333333</v>
      </c>
      <c r="E56" s="324">
        <v>151.26666666666665</v>
      </c>
      <c r="F56" s="324">
        <v>149.48333333333332</v>
      </c>
      <c r="G56" s="324">
        <v>146.36666666666665</v>
      </c>
      <c r="H56" s="324">
        <v>156.16666666666666</v>
      </c>
      <c r="I56" s="324">
        <v>159.28333333333333</v>
      </c>
      <c r="J56" s="324">
        <v>161.06666666666666</v>
      </c>
      <c r="K56" s="323">
        <v>157.5</v>
      </c>
      <c r="L56" s="323">
        <v>152.6</v>
      </c>
      <c r="M56" s="323">
        <v>8.0299499999999995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1047.05</v>
      </c>
      <c r="D57" s="324">
        <v>1043.0166666666667</v>
      </c>
      <c r="E57" s="324">
        <v>1030.0333333333333</v>
      </c>
      <c r="F57" s="324">
        <v>1013.0166666666667</v>
      </c>
      <c r="G57" s="324">
        <v>1000.0333333333333</v>
      </c>
      <c r="H57" s="324">
        <v>1060.0333333333333</v>
      </c>
      <c r="I57" s="324">
        <v>1073.0166666666664</v>
      </c>
      <c r="J57" s="324">
        <v>1090.0333333333333</v>
      </c>
      <c r="K57" s="323">
        <v>1056</v>
      </c>
      <c r="L57" s="323">
        <v>1026</v>
      </c>
      <c r="M57" s="323">
        <v>0.79203000000000001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16518.95</v>
      </c>
      <c r="D58" s="324">
        <v>16393.333333333332</v>
      </c>
      <c r="E58" s="324">
        <v>16226.666666666664</v>
      </c>
      <c r="F58" s="324">
        <v>15934.383333333331</v>
      </c>
      <c r="G58" s="324">
        <v>15767.716666666664</v>
      </c>
      <c r="H58" s="324">
        <v>16685.616666666665</v>
      </c>
      <c r="I58" s="324">
        <v>16852.283333333329</v>
      </c>
      <c r="J58" s="324">
        <v>17144.566666666666</v>
      </c>
      <c r="K58" s="323">
        <v>16560</v>
      </c>
      <c r="L58" s="323">
        <v>16101.05</v>
      </c>
      <c r="M58" s="323">
        <v>1.75187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5023.8999999999996</v>
      </c>
      <c r="D59" s="324">
        <v>5021.1833333333334</v>
      </c>
      <c r="E59" s="324">
        <v>4982.7166666666672</v>
      </c>
      <c r="F59" s="324">
        <v>4941.5333333333338</v>
      </c>
      <c r="G59" s="324">
        <v>4903.0666666666675</v>
      </c>
      <c r="H59" s="324">
        <v>5062.3666666666668</v>
      </c>
      <c r="I59" s="324">
        <v>5100.8333333333321</v>
      </c>
      <c r="J59" s="324">
        <v>5142.0166666666664</v>
      </c>
      <c r="K59" s="323">
        <v>5059.6499999999996</v>
      </c>
      <c r="L59" s="323">
        <v>4980</v>
      </c>
      <c r="M59" s="323">
        <v>0.15346000000000001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7001.4</v>
      </c>
      <c r="D60" s="324">
        <v>6968.8</v>
      </c>
      <c r="E60" s="324">
        <v>6902.6</v>
      </c>
      <c r="F60" s="324">
        <v>6803.8</v>
      </c>
      <c r="G60" s="324">
        <v>6737.6</v>
      </c>
      <c r="H60" s="324">
        <v>7067.6</v>
      </c>
      <c r="I60" s="324">
        <v>7133.7999999999993</v>
      </c>
      <c r="J60" s="324">
        <v>7232.6</v>
      </c>
      <c r="K60" s="323">
        <v>7035</v>
      </c>
      <c r="L60" s="323">
        <v>6870</v>
      </c>
      <c r="M60" s="323">
        <v>9.3697300000000006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2887.4</v>
      </c>
      <c r="D61" s="324">
        <v>2919.9666666666667</v>
      </c>
      <c r="E61" s="324">
        <v>2831.5333333333333</v>
      </c>
      <c r="F61" s="324">
        <v>2775.6666666666665</v>
      </c>
      <c r="G61" s="324">
        <v>2687.2333333333331</v>
      </c>
      <c r="H61" s="324">
        <v>2975.8333333333335</v>
      </c>
      <c r="I61" s="324">
        <v>3064.2666666666669</v>
      </c>
      <c r="J61" s="324">
        <v>3120.1333333333337</v>
      </c>
      <c r="K61" s="323">
        <v>3008.4</v>
      </c>
      <c r="L61" s="323">
        <v>2864.1</v>
      </c>
      <c r="M61" s="323">
        <v>1.3152200000000001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2051.5500000000002</v>
      </c>
      <c r="D62" s="324">
        <v>2047.8500000000001</v>
      </c>
      <c r="E62" s="324">
        <v>2033.7000000000003</v>
      </c>
      <c r="F62" s="324">
        <v>2015.8500000000001</v>
      </c>
      <c r="G62" s="324">
        <v>2001.7000000000003</v>
      </c>
      <c r="H62" s="324">
        <v>2065.7000000000003</v>
      </c>
      <c r="I62" s="324">
        <v>2079.8500000000004</v>
      </c>
      <c r="J62" s="324">
        <v>2097.7000000000003</v>
      </c>
      <c r="K62" s="323">
        <v>2062</v>
      </c>
      <c r="L62" s="323">
        <v>2030</v>
      </c>
      <c r="M62" s="323">
        <v>1.19058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479.15</v>
      </c>
      <c r="D63" s="324">
        <v>480.86666666666662</v>
      </c>
      <c r="E63" s="324">
        <v>471.28333333333325</v>
      </c>
      <c r="F63" s="324">
        <v>463.41666666666663</v>
      </c>
      <c r="G63" s="324">
        <v>453.83333333333326</v>
      </c>
      <c r="H63" s="324">
        <v>488.73333333333323</v>
      </c>
      <c r="I63" s="324">
        <v>498.31666666666661</v>
      </c>
      <c r="J63" s="324">
        <v>506.18333333333322</v>
      </c>
      <c r="K63" s="323">
        <v>490.45</v>
      </c>
      <c r="L63" s="323">
        <v>473</v>
      </c>
      <c r="M63" s="323">
        <v>40.83014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297.05</v>
      </c>
      <c r="D64" s="324">
        <v>297.71666666666664</v>
      </c>
      <c r="E64" s="324">
        <v>293.68333333333328</v>
      </c>
      <c r="F64" s="324">
        <v>290.31666666666666</v>
      </c>
      <c r="G64" s="324">
        <v>286.2833333333333</v>
      </c>
      <c r="H64" s="324">
        <v>301.08333333333326</v>
      </c>
      <c r="I64" s="324">
        <v>305.11666666666667</v>
      </c>
      <c r="J64" s="324">
        <v>308.48333333333323</v>
      </c>
      <c r="K64" s="323">
        <v>301.75</v>
      </c>
      <c r="L64" s="323">
        <v>294.35000000000002</v>
      </c>
      <c r="M64" s="323">
        <v>79.428619999999995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111.95</v>
      </c>
      <c r="D65" s="324">
        <v>110.53333333333335</v>
      </c>
      <c r="E65" s="324">
        <v>108.7166666666667</v>
      </c>
      <c r="F65" s="324">
        <v>105.48333333333335</v>
      </c>
      <c r="G65" s="324">
        <v>103.6666666666667</v>
      </c>
      <c r="H65" s="324">
        <v>113.76666666666669</v>
      </c>
      <c r="I65" s="324">
        <v>115.58333333333333</v>
      </c>
      <c r="J65" s="324">
        <v>118.81666666666669</v>
      </c>
      <c r="K65" s="323">
        <v>112.35</v>
      </c>
      <c r="L65" s="323">
        <v>107.3</v>
      </c>
      <c r="M65" s="323">
        <v>464.09384999999997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46</v>
      </c>
      <c r="D66" s="324">
        <v>46.216666666666669</v>
      </c>
      <c r="E66" s="324">
        <v>45.483333333333334</v>
      </c>
      <c r="F66" s="324">
        <v>44.966666666666669</v>
      </c>
      <c r="G66" s="324">
        <v>44.233333333333334</v>
      </c>
      <c r="H66" s="324">
        <v>46.733333333333334</v>
      </c>
      <c r="I66" s="324">
        <v>47.466666666666669</v>
      </c>
      <c r="J66" s="324">
        <v>47.983333333333334</v>
      </c>
      <c r="K66" s="323">
        <v>46.95</v>
      </c>
      <c r="L66" s="323">
        <v>45.7</v>
      </c>
      <c r="M66" s="323">
        <v>41.428739999999998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2955.05</v>
      </c>
      <c r="D67" s="324">
        <v>2926.35</v>
      </c>
      <c r="E67" s="324">
        <v>2853.7</v>
      </c>
      <c r="F67" s="324">
        <v>2752.35</v>
      </c>
      <c r="G67" s="324">
        <v>2679.7</v>
      </c>
      <c r="H67" s="324">
        <v>3027.7</v>
      </c>
      <c r="I67" s="324">
        <v>3100.3500000000004</v>
      </c>
      <c r="J67" s="324">
        <v>3201.7</v>
      </c>
      <c r="K67" s="323">
        <v>2999</v>
      </c>
      <c r="L67" s="323">
        <v>2825</v>
      </c>
      <c r="M67" s="323">
        <v>0.48071000000000003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1928.25</v>
      </c>
      <c r="D68" s="324">
        <v>1926.9666666666665</v>
      </c>
      <c r="E68" s="324">
        <v>1902.2333333333329</v>
      </c>
      <c r="F68" s="324">
        <v>1876.2166666666665</v>
      </c>
      <c r="G68" s="324">
        <v>1851.4833333333329</v>
      </c>
      <c r="H68" s="324">
        <v>1952.9833333333329</v>
      </c>
      <c r="I68" s="324">
        <v>1977.7166666666665</v>
      </c>
      <c r="J68" s="324">
        <v>2003.7333333333329</v>
      </c>
      <c r="K68" s="323">
        <v>1951.7</v>
      </c>
      <c r="L68" s="323">
        <v>1900.95</v>
      </c>
      <c r="M68" s="323">
        <v>3.1304599999999998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4788.95</v>
      </c>
      <c r="D69" s="324">
        <v>4720.333333333333</v>
      </c>
      <c r="E69" s="324">
        <v>4608.6166666666659</v>
      </c>
      <c r="F69" s="324">
        <v>4428.2833333333328</v>
      </c>
      <c r="G69" s="324">
        <v>4316.5666666666657</v>
      </c>
      <c r="H69" s="324">
        <v>4900.6666666666661</v>
      </c>
      <c r="I69" s="324">
        <v>5012.3833333333332</v>
      </c>
      <c r="J69" s="324">
        <v>5192.7166666666662</v>
      </c>
      <c r="K69" s="323">
        <v>4832.05</v>
      </c>
      <c r="L69" s="323">
        <v>4540</v>
      </c>
      <c r="M69" s="323">
        <v>0.25867000000000001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872.5</v>
      </c>
      <c r="D70" s="324">
        <v>877.91666666666663</v>
      </c>
      <c r="E70" s="324">
        <v>857.83333333333326</v>
      </c>
      <c r="F70" s="324">
        <v>843.16666666666663</v>
      </c>
      <c r="G70" s="324">
        <v>823.08333333333326</v>
      </c>
      <c r="H70" s="324">
        <v>892.58333333333326</v>
      </c>
      <c r="I70" s="324">
        <v>912.66666666666652</v>
      </c>
      <c r="J70" s="324">
        <v>927.33333333333326</v>
      </c>
      <c r="K70" s="323">
        <v>898</v>
      </c>
      <c r="L70" s="323">
        <v>863.25</v>
      </c>
      <c r="M70" s="323">
        <v>0.91942000000000002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546.85</v>
      </c>
      <c r="D71" s="324">
        <v>551.41666666666663</v>
      </c>
      <c r="E71" s="324">
        <v>539.93333333333328</v>
      </c>
      <c r="F71" s="324">
        <v>533.01666666666665</v>
      </c>
      <c r="G71" s="324">
        <v>521.5333333333333</v>
      </c>
      <c r="H71" s="324">
        <v>558.33333333333326</v>
      </c>
      <c r="I71" s="324">
        <v>569.81666666666661</v>
      </c>
      <c r="J71" s="324">
        <v>576.73333333333323</v>
      </c>
      <c r="K71" s="323">
        <v>562.9</v>
      </c>
      <c r="L71" s="323">
        <v>544.5</v>
      </c>
      <c r="M71" s="323">
        <v>2.63951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205.05</v>
      </c>
      <c r="D72" s="324">
        <v>205.13333333333335</v>
      </c>
      <c r="E72" s="324">
        <v>203.4666666666667</v>
      </c>
      <c r="F72" s="324">
        <v>201.88333333333335</v>
      </c>
      <c r="G72" s="324">
        <v>200.2166666666667</v>
      </c>
      <c r="H72" s="324">
        <v>206.7166666666667</v>
      </c>
      <c r="I72" s="324">
        <v>208.38333333333338</v>
      </c>
      <c r="J72" s="324">
        <v>209.9666666666667</v>
      </c>
      <c r="K72" s="323">
        <v>206.8</v>
      </c>
      <c r="L72" s="323">
        <v>203.55</v>
      </c>
      <c r="M72" s="323">
        <v>44.871589999999998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1568.1</v>
      </c>
      <c r="D73" s="324">
        <v>1556.7</v>
      </c>
      <c r="E73" s="324">
        <v>1531.4</v>
      </c>
      <c r="F73" s="324">
        <v>1494.7</v>
      </c>
      <c r="G73" s="324">
        <v>1469.4</v>
      </c>
      <c r="H73" s="324">
        <v>1593.4</v>
      </c>
      <c r="I73" s="324">
        <v>1618.6999999999998</v>
      </c>
      <c r="J73" s="324">
        <v>1655.4</v>
      </c>
      <c r="K73" s="323">
        <v>1582</v>
      </c>
      <c r="L73" s="323">
        <v>1520</v>
      </c>
      <c r="M73" s="323">
        <v>2.4937499999999999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679.95</v>
      </c>
      <c r="D74" s="324">
        <v>681.44999999999993</v>
      </c>
      <c r="E74" s="324">
        <v>670.99999999999989</v>
      </c>
      <c r="F74" s="324">
        <v>662.05</v>
      </c>
      <c r="G74" s="324">
        <v>651.59999999999991</v>
      </c>
      <c r="H74" s="324">
        <v>690.39999999999986</v>
      </c>
      <c r="I74" s="324">
        <v>700.84999999999991</v>
      </c>
      <c r="J74" s="324">
        <v>709.79999999999984</v>
      </c>
      <c r="K74" s="323">
        <v>691.9</v>
      </c>
      <c r="L74" s="323">
        <v>672.5</v>
      </c>
      <c r="M74" s="323">
        <v>5.2925300000000002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699.5</v>
      </c>
      <c r="D75" s="324">
        <v>694.13333333333321</v>
      </c>
      <c r="E75" s="324">
        <v>684.4166666666664</v>
      </c>
      <c r="F75" s="324">
        <v>669.33333333333314</v>
      </c>
      <c r="G75" s="324">
        <v>659.61666666666633</v>
      </c>
      <c r="H75" s="324">
        <v>709.21666666666647</v>
      </c>
      <c r="I75" s="324">
        <v>718.93333333333317</v>
      </c>
      <c r="J75" s="324">
        <v>734.01666666666654</v>
      </c>
      <c r="K75" s="323">
        <v>703.85</v>
      </c>
      <c r="L75" s="323">
        <v>679.05</v>
      </c>
      <c r="M75" s="323">
        <v>21.403009999999998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12010.05</v>
      </c>
      <c r="D76" s="324">
        <v>12118.949999999999</v>
      </c>
      <c r="E76" s="324">
        <v>11841.099999999999</v>
      </c>
      <c r="F76" s="324">
        <v>11672.15</v>
      </c>
      <c r="G76" s="324">
        <v>11394.3</v>
      </c>
      <c r="H76" s="324">
        <v>12287.899999999998</v>
      </c>
      <c r="I76" s="324">
        <v>12565.75</v>
      </c>
      <c r="J76" s="324">
        <v>12734.699999999997</v>
      </c>
      <c r="K76" s="323">
        <v>12396.8</v>
      </c>
      <c r="L76" s="323">
        <v>11950</v>
      </c>
      <c r="M76" s="323">
        <v>1.9619999999999999E-2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733.05</v>
      </c>
      <c r="D77" s="324">
        <v>726.7166666666667</v>
      </c>
      <c r="E77" s="324">
        <v>716.43333333333339</v>
      </c>
      <c r="F77" s="324">
        <v>699.81666666666672</v>
      </c>
      <c r="G77" s="324">
        <v>689.53333333333342</v>
      </c>
      <c r="H77" s="324">
        <v>743.33333333333337</v>
      </c>
      <c r="I77" s="324">
        <v>753.61666666666667</v>
      </c>
      <c r="J77" s="324">
        <v>770.23333333333335</v>
      </c>
      <c r="K77" s="323">
        <v>737</v>
      </c>
      <c r="L77" s="323">
        <v>710.1</v>
      </c>
      <c r="M77" s="323">
        <v>79.602580000000003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49.85</v>
      </c>
      <c r="D78" s="324">
        <v>50.483333333333327</v>
      </c>
      <c r="E78" s="324">
        <v>48.966666666666654</v>
      </c>
      <c r="F78" s="324">
        <v>48.083333333333329</v>
      </c>
      <c r="G78" s="324">
        <v>46.566666666666656</v>
      </c>
      <c r="H78" s="324">
        <v>51.366666666666653</v>
      </c>
      <c r="I78" s="324">
        <v>52.883333333333319</v>
      </c>
      <c r="J78" s="324">
        <v>53.766666666666652</v>
      </c>
      <c r="K78" s="323">
        <v>52</v>
      </c>
      <c r="L78" s="323">
        <v>49.6</v>
      </c>
      <c r="M78" s="323">
        <v>282.81263999999999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345.7</v>
      </c>
      <c r="D79" s="324">
        <v>345.71666666666664</v>
      </c>
      <c r="E79" s="324">
        <v>339.5333333333333</v>
      </c>
      <c r="F79" s="324">
        <v>333.36666666666667</v>
      </c>
      <c r="G79" s="324">
        <v>327.18333333333334</v>
      </c>
      <c r="H79" s="324">
        <v>351.88333333333327</v>
      </c>
      <c r="I79" s="324">
        <v>358.06666666666655</v>
      </c>
      <c r="J79" s="324">
        <v>364.23333333333323</v>
      </c>
      <c r="K79" s="323">
        <v>351.9</v>
      </c>
      <c r="L79" s="323">
        <v>339.55</v>
      </c>
      <c r="M79" s="323">
        <v>31.494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985.3</v>
      </c>
      <c r="D80" s="324">
        <v>990.81666666666661</v>
      </c>
      <c r="E80" s="324">
        <v>969.48333333333323</v>
      </c>
      <c r="F80" s="324">
        <v>953.66666666666663</v>
      </c>
      <c r="G80" s="324">
        <v>932.33333333333326</v>
      </c>
      <c r="H80" s="324">
        <v>1006.6333333333332</v>
      </c>
      <c r="I80" s="324">
        <v>1027.9666666666667</v>
      </c>
      <c r="J80" s="324">
        <v>1043.7833333333333</v>
      </c>
      <c r="K80" s="323">
        <v>1012.15</v>
      </c>
      <c r="L80" s="323">
        <v>975</v>
      </c>
      <c r="M80" s="323">
        <v>1.6378999999999999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6484.2</v>
      </c>
      <c r="D81" s="324">
        <v>6459.7333333333336</v>
      </c>
      <c r="E81" s="324">
        <v>6339.4666666666672</v>
      </c>
      <c r="F81" s="324">
        <v>6194.7333333333336</v>
      </c>
      <c r="G81" s="324">
        <v>6074.4666666666672</v>
      </c>
      <c r="H81" s="324">
        <v>6604.4666666666672</v>
      </c>
      <c r="I81" s="324">
        <v>6724.7333333333336</v>
      </c>
      <c r="J81" s="324">
        <v>6869.4666666666672</v>
      </c>
      <c r="K81" s="323">
        <v>6580</v>
      </c>
      <c r="L81" s="323">
        <v>6315</v>
      </c>
      <c r="M81" s="323">
        <v>0.35011999999999999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991.3</v>
      </c>
      <c r="D82" s="324">
        <v>990.76666666666677</v>
      </c>
      <c r="E82" s="324">
        <v>976.53333333333353</v>
      </c>
      <c r="F82" s="324">
        <v>961.76666666666677</v>
      </c>
      <c r="G82" s="324">
        <v>947.53333333333353</v>
      </c>
      <c r="H82" s="324">
        <v>1005.5333333333335</v>
      </c>
      <c r="I82" s="324">
        <v>1019.7666666666669</v>
      </c>
      <c r="J82" s="324">
        <v>1034.5333333333335</v>
      </c>
      <c r="K82" s="323">
        <v>1005</v>
      </c>
      <c r="L82" s="323">
        <v>976</v>
      </c>
      <c r="M82" s="323">
        <v>0.41910999999999998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14025.8</v>
      </c>
      <c r="D83" s="324">
        <v>14033.166666666666</v>
      </c>
      <c r="E83" s="324">
        <v>13916.633333333331</v>
      </c>
      <c r="F83" s="324">
        <v>13807.466666666665</v>
      </c>
      <c r="G83" s="324">
        <v>13690.933333333331</v>
      </c>
      <c r="H83" s="324">
        <v>14142.333333333332</v>
      </c>
      <c r="I83" s="324">
        <v>14258.866666666669</v>
      </c>
      <c r="J83" s="324">
        <v>14368.033333333333</v>
      </c>
      <c r="K83" s="323">
        <v>14149.7</v>
      </c>
      <c r="L83" s="323">
        <v>13924</v>
      </c>
      <c r="M83" s="323">
        <v>0.20938999999999999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359.7</v>
      </c>
      <c r="D84" s="324">
        <v>359.61666666666662</v>
      </c>
      <c r="E84" s="324">
        <v>356.38333333333321</v>
      </c>
      <c r="F84" s="324">
        <v>353.06666666666661</v>
      </c>
      <c r="G84" s="324">
        <v>349.8333333333332</v>
      </c>
      <c r="H84" s="324">
        <v>362.93333333333322</v>
      </c>
      <c r="I84" s="324">
        <v>366.16666666666669</v>
      </c>
      <c r="J84" s="324">
        <v>369.48333333333323</v>
      </c>
      <c r="K84" s="323">
        <v>362.85</v>
      </c>
      <c r="L84" s="323">
        <v>356.3</v>
      </c>
      <c r="M84" s="323">
        <v>58.12191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508.45</v>
      </c>
      <c r="D85" s="324">
        <v>510.5</v>
      </c>
      <c r="E85" s="324">
        <v>503.29999999999995</v>
      </c>
      <c r="F85" s="324">
        <v>498.15</v>
      </c>
      <c r="G85" s="324">
        <v>490.94999999999993</v>
      </c>
      <c r="H85" s="324">
        <v>515.65</v>
      </c>
      <c r="I85" s="324">
        <v>522.85</v>
      </c>
      <c r="J85" s="324">
        <v>528</v>
      </c>
      <c r="K85" s="323">
        <v>517.70000000000005</v>
      </c>
      <c r="L85" s="323">
        <v>505.35</v>
      </c>
      <c r="M85" s="323">
        <v>1.7596499999999999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3094.8</v>
      </c>
      <c r="D86" s="324">
        <v>3091.2666666666664</v>
      </c>
      <c r="E86" s="324">
        <v>3063.583333333333</v>
      </c>
      <c r="F86" s="324">
        <v>3032.3666666666668</v>
      </c>
      <c r="G86" s="324">
        <v>3004.6833333333334</v>
      </c>
      <c r="H86" s="324">
        <v>3122.4833333333327</v>
      </c>
      <c r="I86" s="324">
        <v>3150.1666666666661</v>
      </c>
      <c r="J86" s="324">
        <v>3181.3833333333323</v>
      </c>
      <c r="K86" s="323">
        <v>3118.95</v>
      </c>
      <c r="L86" s="323">
        <v>3060.05</v>
      </c>
      <c r="M86" s="323">
        <v>3.1023999999999998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883.1</v>
      </c>
      <c r="D87" s="324">
        <v>892.38333333333333</v>
      </c>
      <c r="E87" s="324">
        <v>859.9666666666667</v>
      </c>
      <c r="F87" s="324">
        <v>836.83333333333337</v>
      </c>
      <c r="G87" s="324">
        <v>804.41666666666674</v>
      </c>
      <c r="H87" s="324">
        <v>915.51666666666665</v>
      </c>
      <c r="I87" s="324">
        <v>947.93333333333339</v>
      </c>
      <c r="J87" s="324">
        <v>971.06666666666661</v>
      </c>
      <c r="K87" s="323">
        <v>924.8</v>
      </c>
      <c r="L87" s="323">
        <v>869.25</v>
      </c>
      <c r="M87" s="323">
        <v>16.950389999999999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454</v>
      </c>
      <c r="D88" s="324">
        <v>458.33333333333331</v>
      </c>
      <c r="E88" s="324">
        <v>448.41666666666663</v>
      </c>
      <c r="F88" s="324">
        <v>442.83333333333331</v>
      </c>
      <c r="G88" s="324">
        <v>432.91666666666663</v>
      </c>
      <c r="H88" s="324">
        <v>463.91666666666663</v>
      </c>
      <c r="I88" s="324">
        <v>473.83333333333326</v>
      </c>
      <c r="J88" s="324">
        <v>479.41666666666663</v>
      </c>
      <c r="K88" s="323">
        <v>468.25</v>
      </c>
      <c r="L88" s="323">
        <v>452.75</v>
      </c>
      <c r="M88" s="323">
        <v>17.412949999999999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860.05</v>
      </c>
      <c r="D89" s="324">
        <v>854.18333333333339</v>
      </c>
      <c r="E89" s="324">
        <v>839.16666666666674</v>
      </c>
      <c r="F89" s="324">
        <v>818.2833333333333</v>
      </c>
      <c r="G89" s="324">
        <v>803.26666666666665</v>
      </c>
      <c r="H89" s="324">
        <v>875.06666666666683</v>
      </c>
      <c r="I89" s="324">
        <v>890.08333333333348</v>
      </c>
      <c r="J89" s="324">
        <v>910.96666666666692</v>
      </c>
      <c r="K89" s="323">
        <v>869.2</v>
      </c>
      <c r="L89" s="323">
        <v>833.3</v>
      </c>
      <c r="M89" s="323">
        <v>5.7777599999999998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2336.5</v>
      </c>
      <c r="D90" s="324">
        <v>2345.4833333333331</v>
      </c>
      <c r="E90" s="324">
        <v>2319.7666666666664</v>
      </c>
      <c r="F90" s="324">
        <v>2303.0333333333333</v>
      </c>
      <c r="G90" s="324">
        <v>2277.3166666666666</v>
      </c>
      <c r="H90" s="324">
        <v>2362.2166666666662</v>
      </c>
      <c r="I90" s="324">
        <v>2387.9333333333325</v>
      </c>
      <c r="J90" s="324">
        <v>2404.6666666666661</v>
      </c>
      <c r="K90" s="323">
        <v>2371.1999999999998</v>
      </c>
      <c r="L90" s="323">
        <v>2328.75</v>
      </c>
      <c r="M90" s="323">
        <v>1.67517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228.7</v>
      </c>
      <c r="D91" s="324">
        <v>227.03333333333333</v>
      </c>
      <c r="E91" s="324">
        <v>223.91666666666666</v>
      </c>
      <c r="F91" s="324">
        <v>219.13333333333333</v>
      </c>
      <c r="G91" s="324">
        <v>216.01666666666665</v>
      </c>
      <c r="H91" s="324">
        <v>231.81666666666666</v>
      </c>
      <c r="I91" s="324">
        <v>234.93333333333334</v>
      </c>
      <c r="J91" s="324">
        <v>239.71666666666667</v>
      </c>
      <c r="K91" s="323">
        <v>230.15</v>
      </c>
      <c r="L91" s="323">
        <v>222.25</v>
      </c>
      <c r="M91" s="323">
        <v>92.549019999999999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599.25</v>
      </c>
      <c r="D92" s="324">
        <v>597.1</v>
      </c>
      <c r="E92" s="324">
        <v>590.45000000000005</v>
      </c>
      <c r="F92" s="324">
        <v>581.65</v>
      </c>
      <c r="G92" s="324">
        <v>575</v>
      </c>
      <c r="H92" s="324">
        <v>605.90000000000009</v>
      </c>
      <c r="I92" s="324">
        <v>612.54999999999995</v>
      </c>
      <c r="J92" s="324">
        <v>621.35000000000014</v>
      </c>
      <c r="K92" s="323">
        <v>603.75</v>
      </c>
      <c r="L92" s="323">
        <v>588.29999999999995</v>
      </c>
      <c r="M92" s="323">
        <v>2.80172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681.3</v>
      </c>
      <c r="D93" s="324">
        <v>690.30000000000007</v>
      </c>
      <c r="E93" s="324">
        <v>671.00000000000011</v>
      </c>
      <c r="F93" s="324">
        <v>660.7</v>
      </c>
      <c r="G93" s="324">
        <v>641.40000000000009</v>
      </c>
      <c r="H93" s="324">
        <v>700.60000000000014</v>
      </c>
      <c r="I93" s="324">
        <v>719.90000000000009</v>
      </c>
      <c r="J93" s="324">
        <v>730.20000000000016</v>
      </c>
      <c r="K93" s="323">
        <v>709.6</v>
      </c>
      <c r="L93" s="323">
        <v>680</v>
      </c>
      <c r="M93" s="323">
        <v>1.4155800000000001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767.45</v>
      </c>
      <c r="D94" s="324">
        <v>761.18333333333339</v>
      </c>
      <c r="E94" s="324">
        <v>749.36666666666679</v>
      </c>
      <c r="F94" s="324">
        <v>731.28333333333342</v>
      </c>
      <c r="G94" s="324">
        <v>719.46666666666681</v>
      </c>
      <c r="H94" s="324">
        <v>779.26666666666677</v>
      </c>
      <c r="I94" s="324">
        <v>791.08333333333337</v>
      </c>
      <c r="J94" s="324">
        <v>809.16666666666674</v>
      </c>
      <c r="K94" s="323">
        <v>773</v>
      </c>
      <c r="L94" s="323">
        <v>743.1</v>
      </c>
      <c r="M94" s="323">
        <v>2.2971699999999999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100.3</v>
      </c>
      <c r="D95" s="324">
        <v>101.18333333333334</v>
      </c>
      <c r="E95" s="324">
        <v>98.866666666666674</v>
      </c>
      <c r="F95" s="324">
        <v>97.433333333333337</v>
      </c>
      <c r="G95" s="324">
        <v>95.116666666666674</v>
      </c>
      <c r="H95" s="324">
        <v>102.61666666666667</v>
      </c>
      <c r="I95" s="324">
        <v>104.93333333333334</v>
      </c>
      <c r="J95" s="324">
        <v>106.36666666666667</v>
      </c>
      <c r="K95" s="323">
        <v>103.5</v>
      </c>
      <c r="L95" s="323">
        <v>99.75</v>
      </c>
      <c r="M95" s="323">
        <v>20.829460000000001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399.1</v>
      </c>
      <c r="D96" s="324">
        <v>400.86666666666662</v>
      </c>
      <c r="E96" s="324">
        <v>393.23333333333323</v>
      </c>
      <c r="F96" s="324">
        <v>387.36666666666662</v>
      </c>
      <c r="G96" s="324">
        <v>379.73333333333323</v>
      </c>
      <c r="H96" s="324">
        <v>406.73333333333323</v>
      </c>
      <c r="I96" s="324">
        <v>414.36666666666656</v>
      </c>
      <c r="J96" s="324">
        <v>420.23333333333323</v>
      </c>
      <c r="K96" s="323">
        <v>408.5</v>
      </c>
      <c r="L96" s="323">
        <v>395</v>
      </c>
      <c r="M96" s="323">
        <v>1.6896599999999999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1471</v>
      </c>
      <c r="D97" s="324">
        <v>1467.1166666666668</v>
      </c>
      <c r="E97" s="324">
        <v>1453.8833333333337</v>
      </c>
      <c r="F97" s="324">
        <v>1436.7666666666669</v>
      </c>
      <c r="G97" s="324">
        <v>1423.5333333333338</v>
      </c>
      <c r="H97" s="324">
        <v>1484.2333333333336</v>
      </c>
      <c r="I97" s="324">
        <v>1497.4666666666667</v>
      </c>
      <c r="J97" s="324">
        <v>1514.5833333333335</v>
      </c>
      <c r="K97" s="323">
        <v>1480.35</v>
      </c>
      <c r="L97" s="323">
        <v>1450</v>
      </c>
      <c r="M97" s="323">
        <v>5.9677600000000002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933.15</v>
      </c>
      <c r="D98" s="324">
        <v>938.98333333333323</v>
      </c>
      <c r="E98" s="324">
        <v>919.16666666666652</v>
      </c>
      <c r="F98" s="324">
        <v>905.18333333333328</v>
      </c>
      <c r="G98" s="324">
        <v>885.36666666666656</v>
      </c>
      <c r="H98" s="324">
        <v>952.96666666666647</v>
      </c>
      <c r="I98" s="324">
        <v>972.7833333333333</v>
      </c>
      <c r="J98" s="324">
        <v>986.76666666666642</v>
      </c>
      <c r="K98" s="323">
        <v>958.8</v>
      </c>
      <c r="L98" s="323">
        <v>925</v>
      </c>
      <c r="M98" s="323">
        <v>0.96596000000000004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18.05</v>
      </c>
      <c r="D99" s="324">
        <v>18.216666666666669</v>
      </c>
      <c r="E99" s="324">
        <v>17.833333333333336</v>
      </c>
      <c r="F99" s="324">
        <v>17.616666666666667</v>
      </c>
      <c r="G99" s="324">
        <v>17.233333333333334</v>
      </c>
      <c r="H99" s="324">
        <v>18.433333333333337</v>
      </c>
      <c r="I99" s="324">
        <v>18.81666666666667</v>
      </c>
      <c r="J99" s="324">
        <v>19.033333333333339</v>
      </c>
      <c r="K99" s="323">
        <v>18.600000000000001</v>
      </c>
      <c r="L99" s="323">
        <v>18</v>
      </c>
      <c r="M99" s="323">
        <v>31.905860000000001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680.65</v>
      </c>
      <c r="D100" s="324">
        <v>678.05000000000007</v>
      </c>
      <c r="E100" s="324">
        <v>672.60000000000014</v>
      </c>
      <c r="F100" s="324">
        <v>664.55000000000007</v>
      </c>
      <c r="G100" s="324">
        <v>659.10000000000014</v>
      </c>
      <c r="H100" s="324">
        <v>686.10000000000014</v>
      </c>
      <c r="I100" s="324">
        <v>691.55000000000018</v>
      </c>
      <c r="J100" s="324">
        <v>699.60000000000014</v>
      </c>
      <c r="K100" s="323">
        <v>683.5</v>
      </c>
      <c r="L100" s="323">
        <v>670</v>
      </c>
      <c r="M100" s="323">
        <v>2.9675500000000001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831.25</v>
      </c>
      <c r="D101" s="324">
        <v>833.6</v>
      </c>
      <c r="E101" s="324">
        <v>817.55000000000007</v>
      </c>
      <c r="F101" s="324">
        <v>803.85</v>
      </c>
      <c r="G101" s="324">
        <v>787.80000000000007</v>
      </c>
      <c r="H101" s="324">
        <v>847.30000000000007</v>
      </c>
      <c r="I101" s="324">
        <v>863.35</v>
      </c>
      <c r="J101" s="324">
        <v>877.05000000000007</v>
      </c>
      <c r="K101" s="323">
        <v>849.65</v>
      </c>
      <c r="L101" s="323">
        <v>819.9</v>
      </c>
      <c r="M101" s="323">
        <v>2.0737299999999999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4746.1000000000004</v>
      </c>
      <c r="D102" s="324">
        <v>4742.9333333333334</v>
      </c>
      <c r="E102" s="324">
        <v>4615.8666666666668</v>
      </c>
      <c r="F102" s="324">
        <v>4485.6333333333332</v>
      </c>
      <c r="G102" s="324">
        <v>4358.5666666666666</v>
      </c>
      <c r="H102" s="324">
        <v>4873.166666666667</v>
      </c>
      <c r="I102" s="324">
        <v>5000.2333333333345</v>
      </c>
      <c r="J102" s="324">
        <v>5130.4666666666672</v>
      </c>
      <c r="K102" s="323">
        <v>4870</v>
      </c>
      <c r="L102" s="323">
        <v>4612.7</v>
      </c>
      <c r="M102" s="323">
        <v>0.13822999999999999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77.75</v>
      </c>
      <c r="D103" s="324">
        <v>77.516666666666666</v>
      </c>
      <c r="E103" s="324">
        <v>76.733333333333334</v>
      </c>
      <c r="F103" s="324">
        <v>75.716666666666669</v>
      </c>
      <c r="G103" s="324">
        <v>74.933333333333337</v>
      </c>
      <c r="H103" s="324">
        <v>78.533333333333331</v>
      </c>
      <c r="I103" s="324">
        <v>79.316666666666663</v>
      </c>
      <c r="J103" s="324">
        <v>80.333333333333329</v>
      </c>
      <c r="K103" s="323">
        <v>78.3</v>
      </c>
      <c r="L103" s="323">
        <v>76.5</v>
      </c>
      <c r="M103" s="323">
        <v>22.061630000000001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619.75</v>
      </c>
      <c r="D104" s="324">
        <v>619.73333333333335</v>
      </c>
      <c r="E104" s="324">
        <v>617.4666666666667</v>
      </c>
      <c r="F104" s="324">
        <v>615.18333333333339</v>
      </c>
      <c r="G104" s="324">
        <v>612.91666666666674</v>
      </c>
      <c r="H104" s="324">
        <v>622.01666666666665</v>
      </c>
      <c r="I104" s="324">
        <v>624.2833333333333</v>
      </c>
      <c r="J104" s="324">
        <v>626.56666666666661</v>
      </c>
      <c r="K104" s="323">
        <v>622</v>
      </c>
      <c r="L104" s="323">
        <v>617.45000000000005</v>
      </c>
      <c r="M104" s="323">
        <v>0.48103000000000001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178.3</v>
      </c>
      <c r="D105" s="324">
        <v>179.81666666666669</v>
      </c>
      <c r="E105" s="324">
        <v>175.78333333333339</v>
      </c>
      <c r="F105" s="324">
        <v>173.26666666666671</v>
      </c>
      <c r="G105" s="324">
        <v>169.23333333333341</v>
      </c>
      <c r="H105" s="324">
        <v>182.33333333333337</v>
      </c>
      <c r="I105" s="324">
        <v>186.36666666666667</v>
      </c>
      <c r="J105" s="324">
        <v>188.88333333333335</v>
      </c>
      <c r="K105" s="323">
        <v>183.85</v>
      </c>
      <c r="L105" s="323">
        <v>177.3</v>
      </c>
      <c r="M105" s="323">
        <v>7.9737299999999998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308.8</v>
      </c>
      <c r="D106" s="324">
        <v>309.2</v>
      </c>
      <c r="E106" s="324">
        <v>299.75</v>
      </c>
      <c r="F106" s="324">
        <v>290.7</v>
      </c>
      <c r="G106" s="324">
        <v>281.25</v>
      </c>
      <c r="H106" s="324">
        <v>318.25</v>
      </c>
      <c r="I106" s="324">
        <v>327.69999999999993</v>
      </c>
      <c r="J106" s="324">
        <v>336.75</v>
      </c>
      <c r="K106" s="323">
        <v>318.64999999999998</v>
      </c>
      <c r="L106" s="323">
        <v>300.14999999999998</v>
      </c>
      <c r="M106" s="323">
        <v>16.630700000000001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416.2</v>
      </c>
      <c r="D107" s="324">
        <v>414.48333333333335</v>
      </c>
      <c r="E107" s="324">
        <v>404.9666666666667</v>
      </c>
      <c r="F107" s="324">
        <v>393.73333333333335</v>
      </c>
      <c r="G107" s="324">
        <v>384.2166666666667</v>
      </c>
      <c r="H107" s="324">
        <v>425.7166666666667</v>
      </c>
      <c r="I107" s="324">
        <v>435.23333333333335</v>
      </c>
      <c r="J107" s="324">
        <v>446.4666666666667</v>
      </c>
      <c r="K107" s="323">
        <v>424</v>
      </c>
      <c r="L107" s="323">
        <v>403.25</v>
      </c>
      <c r="M107" s="323">
        <v>22.507180000000002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726.75</v>
      </c>
      <c r="D108" s="324">
        <v>728.35</v>
      </c>
      <c r="E108" s="324">
        <v>720.65000000000009</v>
      </c>
      <c r="F108" s="324">
        <v>714.55000000000007</v>
      </c>
      <c r="G108" s="324">
        <v>706.85000000000014</v>
      </c>
      <c r="H108" s="324">
        <v>734.45</v>
      </c>
      <c r="I108" s="324">
        <v>742.15000000000009</v>
      </c>
      <c r="J108" s="324">
        <v>748.25</v>
      </c>
      <c r="K108" s="323">
        <v>736.05</v>
      </c>
      <c r="L108" s="323">
        <v>722.25</v>
      </c>
      <c r="M108" s="323">
        <v>9.8606499999999997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621.65</v>
      </c>
      <c r="D109" s="324">
        <v>620.55000000000007</v>
      </c>
      <c r="E109" s="324">
        <v>607.10000000000014</v>
      </c>
      <c r="F109" s="324">
        <v>592.55000000000007</v>
      </c>
      <c r="G109" s="324">
        <v>579.10000000000014</v>
      </c>
      <c r="H109" s="324">
        <v>635.10000000000014</v>
      </c>
      <c r="I109" s="324">
        <v>648.55000000000018</v>
      </c>
      <c r="J109" s="324">
        <v>663.10000000000014</v>
      </c>
      <c r="K109" s="323">
        <v>634</v>
      </c>
      <c r="L109" s="323">
        <v>606</v>
      </c>
      <c r="M109" s="323">
        <v>0.1037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1017.1</v>
      </c>
      <c r="D110" s="324">
        <v>1023.4166666666666</v>
      </c>
      <c r="E110" s="324">
        <v>1002.5833333333333</v>
      </c>
      <c r="F110" s="324">
        <v>988.06666666666661</v>
      </c>
      <c r="G110" s="324">
        <v>967.23333333333323</v>
      </c>
      <c r="H110" s="324">
        <v>1037.9333333333334</v>
      </c>
      <c r="I110" s="324">
        <v>1058.7666666666664</v>
      </c>
      <c r="J110" s="324">
        <v>1073.2833333333333</v>
      </c>
      <c r="K110" s="323">
        <v>1044.25</v>
      </c>
      <c r="L110" s="323">
        <v>1008.9</v>
      </c>
      <c r="M110" s="323">
        <v>38.471119999999999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191.25</v>
      </c>
      <c r="D111" s="324">
        <v>190.15</v>
      </c>
      <c r="E111" s="324">
        <v>186.60000000000002</v>
      </c>
      <c r="F111" s="324">
        <v>181.95000000000002</v>
      </c>
      <c r="G111" s="324">
        <v>178.40000000000003</v>
      </c>
      <c r="H111" s="324">
        <v>194.8</v>
      </c>
      <c r="I111" s="324">
        <v>198.35000000000002</v>
      </c>
      <c r="J111" s="324">
        <v>203</v>
      </c>
      <c r="K111" s="323">
        <v>193.7</v>
      </c>
      <c r="L111" s="323">
        <v>185.5</v>
      </c>
      <c r="M111" s="323">
        <v>191.32061999999999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294.95</v>
      </c>
      <c r="D112" s="324">
        <v>297.66666666666669</v>
      </c>
      <c r="E112" s="324">
        <v>291.38333333333338</v>
      </c>
      <c r="F112" s="324">
        <v>287.81666666666672</v>
      </c>
      <c r="G112" s="324">
        <v>281.53333333333342</v>
      </c>
      <c r="H112" s="324">
        <v>301.23333333333335</v>
      </c>
      <c r="I112" s="324">
        <v>307.51666666666665</v>
      </c>
      <c r="J112" s="324">
        <v>311.08333333333331</v>
      </c>
      <c r="K112" s="323">
        <v>303.95</v>
      </c>
      <c r="L112" s="323">
        <v>294.10000000000002</v>
      </c>
      <c r="M112" s="323">
        <v>2.5893899999999999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4337.6499999999996</v>
      </c>
      <c r="D113" s="324">
        <v>4364.2833333333328</v>
      </c>
      <c r="E113" s="324">
        <v>4288.3666666666659</v>
      </c>
      <c r="F113" s="324">
        <v>4239.083333333333</v>
      </c>
      <c r="G113" s="324">
        <v>4163.1666666666661</v>
      </c>
      <c r="H113" s="324">
        <v>4413.5666666666657</v>
      </c>
      <c r="I113" s="324">
        <v>4489.4833333333336</v>
      </c>
      <c r="J113" s="324">
        <v>4538.7666666666655</v>
      </c>
      <c r="K113" s="323">
        <v>4440.2</v>
      </c>
      <c r="L113" s="323">
        <v>4315</v>
      </c>
      <c r="M113" s="323">
        <v>2.3088600000000001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1519.1</v>
      </c>
      <c r="D114" s="324">
        <v>1519.0333333333335</v>
      </c>
      <c r="E114" s="324">
        <v>1501.0666666666671</v>
      </c>
      <c r="F114" s="324">
        <v>1483.0333333333335</v>
      </c>
      <c r="G114" s="324">
        <v>1465.0666666666671</v>
      </c>
      <c r="H114" s="324">
        <v>1537.0666666666671</v>
      </c>
      <c r="I114" s="324">
        <v>1555.0333333333338</v>
      </c>
      <c r="J114" s="324">
        <v>1573.0666666666671</v>
      </c>
      <c r="K114" s="323">
        <v>1537</v>
      </c>
      <c r="L114" s="323">
        <v>1501</v>
      </c>
      <c r="M114" s="323">
        <v>2.51146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659.95</v>
      </c>
      <c r="D115" s="324">
        <v>666.75</v>
      </c>
      <c r="E115" s="324">
        <v>647.29999999999995</v>
      </c>
      <c r="F115" s="324">
        <v>634.65</v>
      </c>
      <c r="G115" s="324">
        <v>615.19999999999993</v>
      </c>
      <c r="H115" s="324">
        <v>679.4</v>
      </c>
      <c r="I115" s="324">
        <v>698.85</v>
      </c>
      <c r="J115" s="324">
        <v>711.5</v>
      </c>
      <c r="K115" s="323">
        <v>686.2</v>
      </c>
      <c r="L115" s="323">
        <v>654.1</v>
      </c>
      <c r="M115" s="323">
        <v>37.162709999999997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798.5</v>
      </c>
      <c r="D116" s="324">
        <v>792.86666666666667</v>
      </c>
      <c r="E116" s="324">
        <v>785.73333333333335</v>
      </c>
      <c r="F116" s="324">
        <v>772.9666666666667</v>
      </c>
      <c r="G116" s="324">
        <v>765.83333333333337</v>
      </c>
      <c r="H116" s="324">
        <v>805.63333333333333</v>
      </c>
      <c r="I116" s="324">
        <v>812.76666666666677</v>
      </c>
      <c r="J116" s="324">
        <v>825.5333333333333</v>
      </c>
      <c r="K116" s="323">
        <v>800</v>
      </c>
      <c r="L116" s="323">
        <v>780.1</v>
      </c>
      <c r="M116" s="323">
        <v>2.5685500000000001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847.1</v>
      </c>
      <c r="D117" s="324">
        <v>841.90000000000009</v>
      </c>
      <c r="E117" s="324">
        <v>824.35000000000014</v>
      </c>
      <c r="F117" s="324">
        <v>801.6</v>
      </c>
      <c r="G117" s="324">
        <v>784.05000000000007</v>
      </c>
      <c r="H117" s="324">
        <v>864.6500000000002</v>
      </c>
      <c r="I117" s="324">
        <v>882.20000000000016</v>
      </c>
      <c r="J117" s="324">
        <v>904.95000000000027</v>
      </c>
      <c r="K117" s="323">
        <v>859.45</v>
      </c>
      <c r="L117" s="323">
        <v>819.15</v>
      </c>
      <c r="M117" s="323">
        <v>3.2832400000000002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3205.9</v>
      </c>
      <c r="D118" s="324">
        <v>3146.65</v>
      </c>
      <c r="E118" s="324">
        <v>3067.3</v>
      </c>
      <c r="F118" s="324">
        <v>2928.7000000000003</v>
      </c>
      <c r="G118" s="324">
        <v>2849.3500000000004</v>
      </c>
      <c r="H118" s="324">
        <v>3285.25</v>
      </c>
      <c r="I118" s="324">
        <v>3364.5999999999995</v>
      </c>
      <c r="J118" s="324">
        <v>3503.2</v>
      </c>
      <c r="K118" s="323">
        <v>3226</v>
      </c>
      <c r="L118" s="323">
        <v>3008.05</v>
      </c>
      <c r="M118" s="323">
        <v>1.15666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367.4</v>
      </c>
      <c r="D119" s="324">
        <v>370.81666666666661</v>
      </c>
      <c r="E119" s="324">
        <v>363.18333333333322</v>
      </c>
      <c r="F119" s="324">
        <v>358.96666666666664</v>
      </c>
      <c r="G119" s="324">
        <v>351.33333333333326</v>
      </c>
      <c r="H119" s="324">
        <v>375.03333333333319</v>
      </c>
      <c r="I119" s="324">
        <v>382.66666666666663</v>
      </c>
      <c r="J119" s="324">
        <v>386.88333333333316</v>
      </c>
      <c r="K119" s="323">
        <v>378.45</v>
      </c>
      <c r="L119" s="323">
        <v>366.6</v>
      </c>
      <c r="M119" s="323">
        <v>9.8920499999999993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212.95</v>
      </c>
      <c r="D120" s="324">
        <v>214.16666666666666</v>
      </c>
      <c r="E120" s="324">
        <v>210.7833333333333</v>
      </c>
      <c r="F120" s="324">
        <v>208.61666666666665</v>
      </c>
      <c r="G120" s="324">
        <v>205.23333333333329</v>
      </c>
      <c r="H120" s="324">
        <v>216.33333333333331</v>
      </c>
      <c r="I120" s="324">
        <v>219.7166666666667</v>
      </c>
      <c r="J120" s="324">
        <v>221.88333333333333</v>
      </c>
      <c r="K120" s="323">
        <v>217.55</v>
      </c>
      <c r="L120" s="323">
        <v>212</v>
      </c>
      <c r="M120" s="323">
        <v>1.3240400000000001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124.35</v>
      </c>
      <c r="D121" s="324">
        <v>124.88333333333333</v>
      </c>
      <c r="E121" s="324">
        <v>123.06666666666665</v>
      </c>
      <c r="F121" s="324">
        <v>121.78333333333332</v>
      </c>
      <c r="G121" s="324">
        <v>119.96666666666664</v>
      </c>
      <c r="H121" s="324">
        <v>126.16666666666666</v>
      </c>
      <c r="I121" s="324">
        <v>127.98333333333332</v>
      </c>
      <c r="J121" s="324">
        <v>129.26666666666665</v>
      </c>
      <c r="K121" s="323">
        <v>126.7</v>
      </c>
      <c r="L121" s="323">
        <v>123.6</v>
      </c>
      <c r="M121" s="323">
        <v>22.57593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1109.4000000000001</v>
      </c>
      <c r="D122" s="324">
        <v>1102.2666666666667</v>
      </c>
      <c r="E122" s="324">
        <v>1085.5333333333333</v>
      </c>
      <c r="F122" s="324">
        <v>1061.6666666666667</v>
      </c>
      <c r="G122" s="324">
        <v>1044.9333333333334</v>
      </c>
      <c r="H122" s="324">
        <v>1126.1333333333332</v>
      </c>
      <c r="I122" s="324">
        <v>1142.8666666666663</v>
      </c>
      <c r="J122" s="324">
        <v>1166.7333333333331</v>
      </c>
      <c r="K122" s="323">
        <v>1119</v>
      </c>
      <c r="L122" s="323">
        <v>1078.4000000000001</v>
      </c>
      <c r="M122" s="323">
        <v>15.978730000000001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910.6</v>
      </c>
      <c r="D123" s="324">
        <v>908.5333333333333</v>
      </c>
      <c r="E123" s="324">
        <v>902.56666666666661</v>
      </c>
      <c r="F123" s="324">
        <v>894.5333333333333</v>
      </c>
      <c r="G123" s="324">
        <v>888.56666666666661</v>
      </c>
      <c r="H123" s="324">
        <v>916.56666666666661</v>
      </c>
      <c r="I123" s="324">
        <v>922.5333333333333</v>
      </c>
      <c r="J123" s="324">
        <v>930.56666666666661</v>
      </c>
      <c r="K123" s="323">
        <v>914.5</v>
      </c>
      <c r="L123" s="323">
        <v>900.5</v>
      </c>
      <c r="M123" s="323">
        <v>2.6825999999999999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515.15</v>
      </c>
      <c r="D124" s="324">
        <v>517.16666666666663</v>
      </c>
      <c r="E124" s="324">
        <v>510.18333333333328</v>
      </c>
      <c r="F124" s="324">
        <v>505.2166666666667</v>
      </c>
      <c r="G124" s="324">
        <v>498.23333333333335</v>
      </c>
      <c r="H124" s="324">
        <v>522.13333333333321</v>
      </c>
      <c r="I124" s="324">
        <v>529.11666666666656</v>
      </c>
      <c r="J124" s="324">
        <v>534.08333333333314</v>
      </c>
      <c r="K124" s="323">
        <v>524.15</v>
      </c>
      <c r="L124" s="323">
        <v>512.20000000000005</v>
      </c>
      <c r="M124" s="323">
        <v>25.298860000000001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1383.65</v>
      </c>
      <c r="D125" s="324">
        <v>1373.9833333333336</v>
      </c>
      <c r="E125" s="324">
        <v>1351.0166666666671</v>
      </c>
      <c r="F125" s="324">
        <v>1318.3833333333334</v>
      </c>
      <c r="G125" s="324">
        <v>1295.416666666667</v>
      </c>
      <c r="H125" s="324">
        <v>1406.6166666666672</v>
      </c>
      <c r="I125" s="324">
        <v>1429.5833333333335</v>
      </c>
      <c r="J125" s="324">
        <v>1462.2166666666674</v>
      </c>
      <c r="K125" s="323">
        <v>1396.95</v>
      </c>
      <c r="L125" s="323">
        <v>1341.35</v>
      </c>
      <c r="M125" s="323">
        <v>2.3941499999999998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236.7</v>
      </c>
      <c r="D126" s="324">
        <v>240.93333333333331</v>
      </c>
      <c r="E126" s="324">
        <v>230.86666666666662</v>
      </c>
      <c r="F126" s="324">
        <v>225.0333333333333</v>
      </c>
      <c r="G126" s="324">
        <v>214.96666666666661</v>
      </c>
      <c r="H126" s="324">
        <v>246.76666666666662</v>
      </c>
      <c r="I126" s="324">
        <v>256.83333333333326</v>
      </c>
      <c r="J126" s="324">
        <v>262.66666666666663</v>
      </c>
      <c r="K126" s="323">
        <v>251</v>
      </c>
      <c r="L126" s="323">
        <v>235.1</v>
      </c>
      <c r="M126" s="323">
        <v>11.93099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72.2</v>
      </c>
      <c r="D127" s="324">
        <v>72.566666666666663</v>
      </c>
      <c r="E127" s="324">
        <v>71.633333333333326</v>
      </c>
      <c r="F127" s="324">
        <v>71.066666666666663</v>
      </c>
      <c r="G127" s="324">
        <v>70.133333333333326</v>
      </c>
      <c r="H127" s="324">
        <v>73.133333333333326</v>
      </c>
      <c r="I127" s="324">
        <v>74.066666666666663</v>
      </c>
      <c r="J127" s="324">
        <v>74.633333333333326</v>
      </c>
      <c r="K127" s="323">
        <v>73.5</v>
      </c>
      <c r="L127" s="323">
        <v>72</v>
      </c>
      <c r="M127" s="323">
        <v>10.18486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1074.55</v>
      </c>
      <c r="D128" s="324">
        <v>1066.2333333333333</v>
      </c>
      <c r="E128" s="324">
        <v>1043.4666666666667</v>
      </c>
      <c r="F128" s="324">
        <v>1012.3833333333334</v>
      </c>
      <c r="G128" s="324">
        <v>989.61666666666679</v>
      </c>
      <c r="H128" s="324">
        <v>1097.3166666666666</v>
      </c>
      <c r="I128" s="324">
        <v>1120.0833333333335</v>
      </c>
      <c r="J128" s="324">
        <v>1151.1666666666665</v>
      </c>
      <c r="K128" s="323">
        <v>1089</v>
      </c>
      <c r="L128" s="323">
        <v>1035.1500000000001</v>
      </c>
      <c r="M128" s="323">
        <v>0.83199000000000001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2174</v>
      </c>
      <c r="D129" s="324">
        <v>2190.3333333333335</v>
      </c>
      <c r="E129" s="324">
        <v>2131.166666666667</v>
      </c>
      <c r="F129" s="324">
        <v>2088.3333333333335</v>
      </c>
      <c r="G129" s="324">
        <v>2029.166666666667</v>
      </c>
      <c r="H129" s="324">
        <v>2233.166666666667</v>
      </c>
      <c r="I129" s="324">
        <v>2292.3333333333339</v>
      </c>
      <c r="J129" s="324">
        <v>2335.166666666667</v>
      </c>
      <c r="K129" s="323">
        <v>2249.5</v>
      </c>
      <c r="L129" s="323">
        <v>2147.5</v>
      </c>
      <c r="M129" s="323">
        <v>7.7079000000000004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319.85000000000002</v>
      </c>
      <c r="D130" s="324">
        <v>321.81666666666666</v>
      </c>
      <c r="E130" s="324">
        <v>313.83333333333331</v>
      </c>
      <c r="F130" s="324">
        <v>307.81666666666666</v>
      </c>
      <c r="G130" s="324">
        <v>299.83333333333331</v>
      </c>
      <c r="H130" s="324">
        <v>327.83333333333331</v>
      </c>
      <c r="I130" s="324">
        <v>335.81666666666666</v>
      </c>
      <c r="J130" s="324">
        <v>341.83333333333331</v>
      </c>
      <c r="K130" s="323">
        <v>329.8</v>
      </c>
      <c r="L130" s="323">
        <v>315.8</v>
      </c>
      <c r="M130" s="323">
        <v>131.06506999999999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65.75</v>
      </c>
      <c r="D131" s="324">
        <v>67.083333333333329</v>
      </c>
      <c r="E131" s="324">
        <v>63.466666666666654</v>
      </c>
      <c r="F131" s="324">
        <v>61.183333333333323</v>
      </c>
      <c r="G131" s="324">
        <v>57.566666666666649</v>
      </c>
      <c r="H131" s="324">
        <v>69.36666666666666</v>
      </c>
      <c r="I131" s="324">
        <v>72.983333333333334</v>
      </c>
      <c r="J131" s="324">
        <v>75.266666666666666</v>
      </c>
      <c r="K131" s="323">
        <v>70.7</v>
      </c>
      <c r="L131" s="323">
        <v>64.8</v>
      </c>
      <c r="M131" s="323">
        <v>54.729190000000003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706.8</v>
      </c>
      <c r="D132" s="324">
        <v>711.6</v>
      </c>
      <c r="E132" s="324">
        <v>697.2</v>
      </c>
      <c r="F132" s="324">
        <v>687.6</v>
      </c>
      <c r="G132" s="324">
        <v>673.2</v>
      </c>
      <c r="H132" s="324">
        <v>721.2</v>
      </c>
      <c r="I132" s="324">
        <v>735.59999999999991</v>
      </c>
      <c r="J132" s="324">
        <v>745.2</v>
      </c>
      <c r="K132" s="323">
        <v>726</v>
      </c>
      <c r="L132" s="323">
        <v>702</v>
      </c>
      <c r="M132" s="323">
        <v>0.71345999999999998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4416.55</v>
      </c>
      <c r="D133" s="324">
        <v>4416.666666666667</v>
      </c>
      <c r="E133" s="324">
        <v>4374.3833333333341</v>
      </c>
      <c r="F133" s="324">
        <v>4332.2166666666672</v>
      </c>
      <c r="G133" s="324">
        <v>4289.9333333333343</v>
      </c>
      <c r="H133" s="324">
        <v>4458.8333333333339</v>
      </c>
      <c r="I133" s="324">
        <v>4501.1166666666668</v>
      </c>
      <c r="J133" s="324">
        <v>4543.2833333333338</v>
      </c>
      <c r="K133" s="323">
        <v>4458.95</v>
      </c>
      <c r="L133" s="323">
        <v>4374.5</v>
      </c>
      <c r="M133" s="323">
        <v>3.1689600000000002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4174.3500000000004</v>
      </c>
      <c r="D134" s="324">
        <v>4171.7333333333336</v>
      </c>
      <c r="E134" s="324">
        <v>4043.9666666666672</v>
      </c>
      <c r="F134" s="324">
        <v>3913.5833333333335</v>
      </c>
      <c r="G134" s="324">
        <v>3785.8166666666671</v>
      </c>
      <c r="H134" s="324">
        <v>4302.1166666666668</v>
      </c>
      <c r="I134" s="324">
        <v>4429.8833333333332</v>
      </c>
      <c r="J134" s="324">
        <v>4560.2666666666673</v>
      </c>
      <c r="K134" s="323">
        <v>4299.5</v>
      </c>
      <c r="L134" s="323">
        <v>4041.35</v>
      </c>
      <c r="M134" s="323">
        <v>3.2719999999999998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363.8</v>
      </c>
      <c r="D135" s="324">
        <v>362.95000000000005</v>
      </c>
      <c r="E135" s="324">
        <v>357.05000000000007</v>
      </c>
      <c r="F135" s="324">
        <v>350.3</v>
      </c>
      <c r="G135" s="324">
        <v>344.40000000000003</v>
      </c>
      <c r="H135" s="324">
        <v>369.7000000000001</v>
      </c>
      <c r="I135" s="324">
        <v>375.60000000000008</v>
      </c>
      <c r="J135" s="324">
        <v>382.35000000000014</v>
      </c>
      <c r="K135" s="323">
        <v>368.85</v>
      </c>
      <c r="L135" s="323">
        <v>356.2</v>
      </c>
      <c r="M135" s="323">
        <v>59.469940000000001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4010.05</v>
      </c>
      <c r="D136" s="324">
        <v>4002.0333333333333</v>
      </c>
      <c r="E136" s="324">
        <v>3983.0666666666666</v>
      </c>
      <c r="F136" s="324">
        <v>3956.0833333333335</v>
      </c>
      <c r="G136" s="324">
        <v>3937.1166666666668</v>
      </c>
      <c r="H136" s="324">
        <v>4029.0166666666664</v>
      </c>
      <c r="I136" s="324">
        <v>4047.9833333333327</v>
      </c>
      <c r="J136" s="324">
        <v>4074.9666666666662</v>
      </c>
      <c r="K136" s="323">
        <v>4021</v>
      </c>
      <c r="L136" s="323">
        <v>3975.05</v>
      </c>
      <c r="M136" s="323">
        <v>4.2802699999999998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4285.45</v>
      </c>
      <c r="D137" s="324">
        <v>4295.8499999999995</v>
      </c>
      <c r="E137" s="324">
        <v>4228.7499999999991</v>
      </c>
      <c r="F137" s="324">
        <v>4172.0499999999993</v>
      </c>
      <c r="G137" s="324">
        <v>4104.9499999999989</v>
      </c>
      <c r="H137" s="324">
        <v>4352.5499999999993</v>
      </c>
      <c r="I137" s="324">
        <v>4419.6499999999996</v>
      </c>
      <c r="J137" s="324">
        <v>4476.3499999999995</v>
      </c>
      <c r="K137" s="323">
        <v>4362.95</v>
      </c>
      <c r="L137" s="323">
        <v>4239.1499999999996</v>
      </c>
      <c r="M137" s="323">
        <v>4.9690700000000003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2247.9</v>
      </c>
      <c r="D138" s="324">
        <v>2256.2833333333333</v>
      </c>
      <c r="E138" s="324">
        <v>2213.6166666666668</v>
      </c>
      <c r="F138" s="324">
        <v>2179.3333333333335</v>
      </c>
      <c r="G138" s="324">
        <v>2136.666666666667</v>
      </c>
      <c r="H138" s="324">
        <v>2290.5666666666666</v>
      </c>
      <c r="I138" s="324">
        <v>2333.2333333333336</v>
      </c>
      <c r="J138" s="324">
        <v>2367.5166666666664</v>
      </c>
      <c r="K138" s="323">
        <v>2298.9499999999998</v>
      </c>
      <c r="L138" s="323">
        <v>2222</v>
      </c>
      <c r="M138" s="323">
        <v>0.42319000000000001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52.35</v>
      </c>
      <c r="D139" s="324">
        <v>52.56666666666667</v>
      </c>
      <c r="E139" s="324">
        <v>51.683333333333337</v>
      </c>
      <c r="F139" s="324">
        <v>51.016666666666666</v>
      </c>
      <c r="G139" s="324">
        <v>50.133333333333333</v>
      </c>
      <c r="H139" s="324">
        <v>53.233333333333341</v>
      </c>
      <c r="I139" s="324">
        <v>54.116666666666681</v>
      </c>
      <c r="J139" s="324">
        <v>54.783333333333346</v>
      </c>
      <c r="K139" s="323">
        <v>53.45</v>
      </c>
      <c r="L139" s="323">
        <v>51.9</v>
      </c>
      <c r="M139" s="323">
        <v>30.50535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2380</v>
      </c>
      <c r="D140" s="324">
        <v>2360.6166666666663</v>
      </c>
      <c r="E140" s="324">
        <v>2334.5833333333326</v>
      </c>
      <c r="F140" s="324">
        <v>2289.1666666666661</v>
      </c>
      <c r="G140" s="324">
        <v>2263.1333333333323</v>
      </c>
      <c r="H140" s="324">
        <v>2406.0333333333328</v>
      </c>
      <c r="I140" s="324">
        <v>2432.0666666666666</v>
      </c>
      <c r="J140" s="324">
        <v>2477.4833333333331</v>
      </c>
      <c r="K140" s="323">
        <v>2386.65</v>
      </c>
      <c r="L140" s="323">
        <v>2315.1999999999998</v>
      </c>
      <c r="M140" s="323">
        <v>6.9095500000000003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436</v>
      </c>
      <c r="D141" s="324">
        <v>438.23333333333329</v>
      </c>
      <c r="E141" s="324">
        <v>430.41666666666657</v>
      </c>
      <c r="F141" s="324">
        <v>424.83333333333326</v>
      </c>
      <c r="G141" s="324">
        <v>417.01666666666654</v>
      </c>
      <c r="H141" s="324">
        <v>443.81666666666661</v>
      </c>
      <c r="I141" s="324">
        <v>451.63333333333333</v>
      </c>
      <c r="J141" s="324">
        <v>457.21666666666664</v>
      </c>
      <c r="K141" s="323">
        <v>446.05</v>
      </c>
      <c r="L141" s="323">
        <v>432.65</v>
      </c>
      <c r="M141" s="323">
        <v>1.89218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158.5</v>
      </c>
      <c r="D142" s="324">
        <v>157.56666666666666</v>
      </c>
      <c r="E142" s="324">
        <v>153.43333333333334</v>
      </c>
      <c r="F142" s="324">
        <v>148.36666666666667</v>
      </c>
      <c r="G142" s="324">
        <v>144.23333333333335</v>
      </c>
      <c r="H142" s="324">
        <v>162.63333333333333</v>
      </c>
      <c r="I142" s="324">
        <v>166.76666666666665</v>
      </c>
      <c r="J142" s="324">
        <v>171.83333333333331</v>
      </c>
      <c r="K142" s="323">
        <v>161.69999999999999</v>
      </c>
      <c r="L142" s="323">
        <v>152.5</v>
      </c>
      <c r="M142" s="323">
        <v>63.047269999999997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272.14999999999998</v>
      </c>
      <c r="D143" s="324">
        <v>273.36666666666667</v>
      </c>
      <c r="E143" s="324">
        <v>267.63333333333333</v>
      </c>
      <c r="F143" s="324">
        <v>263.11666666666667</v>
      </c>
      <c r="G143" s="324">
        <v>257.38333333333333</v>
      </c>
      <c r="H143" s="324">
        <v>277.88333333333333</v>
      </c>
      <c r="I143" s="324">
        <v>283.61666666666667</v>
      </c>
      <c r="J143" s="324">
        <v>288.13333333333333</v>
      </c>
      <c r="K143" s="323">
        <v>279.10000000000002</v>
      </c>
      <c r="L143" s="323">
        <v>268.85000000000002</v>
      </c>
      <c r="M143" s="323">
        <v>3.0209100000000002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443.5</v>
      </c>
      <c r="D144" s="324">
        <v>447.75</v>
      </c>
      <c r="E144" s="324">
        <v>433.75</v>
      </c>
      <c r="F144" s="324">
        <v>424</v>
      </c>
      <c r="G144" s="324">
        <v>410</v>
      </c>
      <c r="H144" s="324">
        <v>457.5</v>
      </c>
      <c r="I144" s="324">
        <v>471.5</v>
      </c>
      <c r="J144" s="324">
        <v>481.25</v>
      </c>
      <c r="K144" s="323">
        <v>461.75</v>
      </c>
      <c r="L144" s="323">
        <v>438</v>
      </c>
      <c r="M144" s="323">
        <v>6.4177499999999998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1123.8</v>
      </c>
      <c r="D145" s="324">
        <v>1146.1166666666666</v>
      </c>
      <c r="E145" s="324">
        <v>1092.6833333333332</v>
      </c>
      <c r="F145" s="324">
        <v>1061.5666666666666</v>
      </c>
      <c r="G145" s="324">
        <v>1008.1333333333332</v>
      </c>
      <c r="H145" s="324">
        <v>1177.2333333333331</v>
      </c>
      <c r="I145" s="324">
        <v>1230.6666666666665</v>
      </c>
      <c r="J145" s="324">
        <v>1261.7833333333331</v>
      </c>
      <c r="K145" s="323">
        <v>1199.55</v>
      </c>
      <c r="L145" s="323">
        <v>1115</v>
      </c>
      <c r="M145" s="323">
        <v>4.9262499999999996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65.349999999999994</v>
      </c>
      <c r="D146" s="324">
        <v>64.8</v>
      </c>
      <c r="E146" s="324">
        <v>63.899999999999991</v>
      </c>
      <c r="F146" s="324">
        <v>62.449999999999996</v>
      </c>
      <c r="G146" s="324">
        <v>61.54999999999999</v>
      </c>
      <c r="H146" s="324">
        <v>66.25</v>
      </c>
      <c r="I146" s="324">
        <v>67.150000000000006</v>
      </c>
      <c r="J146" s="324">
        <v>68.599999999999994</v>
      </c>
      <c r="K146" s="323">
        <v>65.7</v>
      </c>
      <c r="L146" s="323">
        <v>63.35</v>
      </c>
      <c r="M146" s="323">
        <v>27.22353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172.65</v>
      </c>
      <c r="D147" s="324">
        <v>169.13333333333333</v>
      </c>
      <c r="E147" s="324">
        <v>164.76666666666665</v>
      </c>
      <c r="F147" s="324">
        <v>156.88333333333333</v>
      </c>
      <c r="G147" s="324">
        <v>152.51666666666665</v>
      </c>
      <c r="H147" s="324">
        <v>177.01666666666665</v>
      </c>
      <c r="I147" s="324">
        <v>181.38333333333333</v>
      </c>
      <c r="J147" s="324">
        <v>189.26666666666665</v>
      </c>
      <c r="K147" s="323">
        <v>173.5</v>
      </c>
      <c r="L147" s="323">
        <v>161.25</v>
      </c>
      <c r="M147" s="323">
        <v>4.0906000000000002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107.2</v>
      </c>
      <c r="D148" s="324">
        <v>108.16666666666667</v>
      </c>
      <c r="E148" s="324">
        <v>106.03333333333335</v>
      </c>
      <c r="F148" s="324">
        <v>104.86666666666667</v>
      </c>
      <c r="G148" s="324">
        <v>102.73333333333335</v>
      </c>
      <c r="H148" s="324">
        <v>109.33333333333334</v>
      </c>
      <c r="I148" s="324">
        <v>111.46666666666667</v>
      </c>
      <c r="J148" s="324">
        <v>112.63333333333334</v>
      </c>
      <c r="K148" s="323">
        <v>110.3</v>
      </c>
      <c r="L148" s="323">
        <v>107</v>
      </c>
      <c r="M148" s="323">
        <v>4.1872400000000001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51.75</v>
      </c>
      <c r="D149" s="324">
        <v>52.04999999999999</v>
      </c>
      <c r="E149" s="324">
        <v>50.749999999999979</v>
      </c>
      <c r="F149" s="324">
        <v>49.749999999999986</v>
      </c>
      <c r="G149" s="324">
        <v>48.449999999999974</v>
      </c>
      <c r="H149" s="324">
        <v>53.049999999999983</v>
      </c>
      <c r="I149" s="324">
        <v>54.349999999999994</v>
      </c>
      <c r="J149" s="324">
        <v>55.349999999999987</v>
      </c>
      <c r="K149" s="323">
        <v>53.35</v>
      </c>
      <c r="L149" s="323">
        <v>51.05</v>
      </c>
      <c r="M149" s="323">
        <v>5.2754000000000003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709.75</v>
      </c>
      <c r="D150" s="324">
        <v>709.6</v>
      </c>
      <c r="E150" s="324">
        <v>700.45</v>
      </c>
      <c r="F150" s="324">
        <v>691.15</v>
      </c>
      <c r="G150" s="324">
        <v>682</v>
      </c>
      <c r="H150" s="324">
        <v>718.90000000000009</v>
      </c>
      <c r="I150" s="324">
        <v>728.05</v>
      </c>
      <c r="J150" s="324">
        <v>737.35000000000014</v>
      </c>
      <c r="K150" s="323">
        <v>718.75</v>
      </c>
      <c r="L150" s="323">
        <v>700.3</v>
      </c>
      <c r="M150" s="323">
        <v>0.60479000000000005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1698.75</v>
      </c>
      <c r="D151" s="324">
        <v>1717.9166666666667</v>
      </c>
      <c r="E151" s="324">
        <v>1665.8333333333335</v>
      </c>
      <c r="F151" s="324">
        <v>1632.9166666666667</v>
      </c>
      <c r="G151" s="324">
        <v>1580.8333333333335</v>
      </c>
      <c r="H151" s="324">
        <v>1750.8333333333335</v>
      </c>
      <c r="I151" s="324">
        <v>1802.916666666667</v>
      </c>
      <c r="J151" s="324">
        <v>1835.8333333333335</v>
      </c>
      <c r="K151" s="323">
        <v>1770</v>
      </c>
      <c r="L151" s="323">
        <v>1685</v>
      </c>
      <c r="M151" s="323">
        <v>8.2589100000000002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151.85</v>
      </c>
      <c r="D152" s="324">
        <v>152.21666666666667</v>
      </c>
      <c r="E152" s="324">
        <v>150.08333333333334</v>
      </c>
      <c r="F152" s="324">
        <v>148.31666666666666</v>
      </c>
      <c r="G152" s="324">
        <v>146.18333333333334</v>
      </c>
      <c r="H152" s="324">
        <v>153.98333333333335</v>
      </c>
      <c r="I152" s="324">
        <v>156.11666666666667</v>
      </c>
      <c r="J152" s="324">
        <v>157.88333333333335</v>
      </c>
      <c r="K152" s="323">
        <v>154.35</v>
      </c>
      <c r="L152" s="323">
        <v>150.44999999999999</v>
      </c>
      <c r="M152" s="323">
        <v>22.312280000000001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129.9</v>
      </c>
      <c r="D153" s="324">
        <v>130.25000000000003</v>
      </c>
      <c r="E153" s="324">
        <v>126.45000000000005</v>
      </c>
      <c r="F153" s="324">
        <v>123.00000000000001</v>
      </c>
      <c r="G153" s="324">
        <v>119.20000000000003</v>
      </c>
      <c r="H153" s="324">
        <v>133.70000000000005</v>
      </c>
      <c r="I153" s="324">
        <v>137.50000000000006</v>
      </c>
      <c r="J153" s="324">
        <v>140.95000000000007</v>
      </c>
      <c r="K153" s="323">
        <v>134.05000000000001</v>
      </c>
      <c r="L153" s="323">
        <v>126.8</v>
      </c>
      <c r="M153" s="323">
        <v>4.2873400000000004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251.15</v>
      </c>
      <c r="D154" s="324">
        <v>253.06666666666669</v>
      </c>
      <c r="E154" s="324">
        <v>246.28333333333336</v>
      </c>
      <c r="F154" s="324">
        <v>241.41666666666666</v>
      </c>
      <c r="G154" s="324">
        <v>234.63333333333333</v>
      </c>
      <c r="H154" s="324">
        <v>257.93333333333339</v>
      </c>
      <c r="I154" s="324">
        <v>264.71666666666675</v>
      </c>
      <c r="J154" s="324">
        <v>269.58333333333343</v>
      </c>
      <c r="K154" s="323">
        <v>259.85000000000002</v>
      </c>
      <c r="L154" s="323">
        <v>248.2</v>
      </c>
      <c r="M154" s="323">
        <v>2.6169799999999999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98.65</v>
      </c>
      <c r="D155" s="324">
        <v>97.966666666666654</v>
      </c>
      <c r="E155" s="324">
        <v>96.883333333333312</v>
      </c>
      <c r="F155" s="324">
        <v>95.11666666666666</v>
      </c>
      <c r="G155" s="324">
        <v>94.033333333333317</v>
      </c>
      <c r="H155" s="324">
        <v>99.733333333333306</v>
      </c>
      <c r="I155" s="324">
        <v>100.81666666666665</v>
      </c>
      <c r="J155" s="324">
        <v>102.5833333333333</v>
      </c>
      <c r="K155" s="323">
        <v>99.05</v>
      </c>
      <c r="L155" s="323">
        <v>96.2</v>
      </c>
      <c r="M155" s="323">
        <v>111.44335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371.75</v>
      </c>
      <c r="D156" s="324">
        <v>375.0333333333333</v>
      </c>
      <c r="E156" s="324">
        <v>367.71666666666658</v>
      </c>
      <c r="F156" s="324">
        <v>363.68333333333328</v>
      </c>
      <c r="G156" s="324">
        <v>356.36666666666656</v>
      </c>
      <c r="H156" s="324">
        <v>379.06666666666661</v>
      </c>
      <c r="I156" s="324">
        <v>386.38333333333333</v>
      </c>
      <c r="J156" s="324">
        <v>390.41666666666663</v>
      </c>
      <c r="K156" s="323">
        <v>382.35</v>
      </c>
      <c r="L156" s="323">
        <v>371</v>
      </c>
      <c r="M156" s="323">
        <v>1.7340800000000001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4015.6</v>
      </c>
      <c r="D157" s="324">
        <v>4026.4666666666667</v>
      </c>
      <c r="E157" s="324">
        <v>3954.1333333333332</v>
      </c>
      <c r="F157" s="324">
        <v>3892.6666666666665</v>
      </c>
      <c r="G157" s="324">
        <v>3820.333333333333</v>
      </c>
      <c r="H157" s="324">
        <v>4087.9333333333334</v>
      </c>
      <c r="I157" s="324">
        <v>4160.2666666666664</v>
      </c>
      <c r="J157" s="324">
        <v>4221.7333333333336</v>
      </c>
      <c r="K157" s="323">
        <v>4098.8</v>
      </c>
      <c r="L157" s="323">
        <v>3965</v>
      </c>
      <c r="M157" s="323">
        <v>0.12155000000000001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148.5</v>
      </c>
      <c r="D158" s="324">
        <v>149.61666666666667</v>
      </c>
      <c r="E158" s="324">
        <v>146.88333333333335</v>
      </c>
      <c r="F158" s="324">
        <v>145.26666666666668</v>
      </c>
      <c r="G158" s="324">
        <v>142.53333333333336</v>
      </c>
      <c r="H158" s="324">
        <v>151.23333333333335</v>
      </c>
      <c r="I158" s="324">
        <v>153.9666666666667</v>
      </c>
      <c r="J158" s="324">
        <v>155.58333333333334</v>
      </c>
      <c r="K158" s="323">
        <v>152.35</v>
      </c>
      <c r="L158" s="323">
        <v>148</v>
      </c>
      <c r="M158" s="323">
        <v>4.2343700000000002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2831.45</v>
      </c>
      <c r="D159" s="324">
        <v>2850.4833333333336</v>
      </c>
      <c r="E159" s="324">
        <v>2740.9666666666672</v>
      </c>
      <c r="F159" s="324">
        <v>2650.4833333333336</v>
      </c>
      <c r="G159" s="324">
        <v>2540.9666666666672</v>
      </c>
      <c r="H159" s="324">
        <v>2940.9666666666672</v>
      </c>
      <c r="I159" s="324">
        <v>3050.4833333333336</v>
      </c>
      <c r="J159" s="324">
        <v>3140.9666666666672</v>
      </c>
      <c r="K159" s="323">
        <v>2960</v>
      </c>
      <c r="L159" s="323">
        <v>2760</v>
      </c>
      <c r="M159" s="323">
        <v>2.02399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270.95</v>
      </c>
      <c r="D160" s="324">
        <v>270.40000000000003</v>
      </c>
      <c r="E160" s="324">
        <v>264.60000000000008</v>
      </c>
      <c r="F160" s="324">
        <v>258.25000000000006</v>
      </c>
      <c r="G160" s="324">
        <v>252.4500000000001</v>
      </c>
      <c r="H160" s="324">
        <v>276.75000000000006</v>
      </c>
      <c r="I160" s="324">
        <v>282.55</v>
      </c>
      <c r="J160" s="324">
        <v>288.90000000000003</v>
      </c>
      <c r="K160" s="323">
        <v>276.2</v>
      </c>
      <c r="L160" s="323">
        <v>264.05</v>
      </c>
      <c r="M160" s="323">
        <v>17.2376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36.25</v>
      </c>
      <c r="D161" s="324">
        <v>36.783333333333331</v>
      </c>
      <c r="E161" s="324">
        <v>35.716666666666661</v>
      </c>
      <c r="F161" s="324">
        <v>35.18333333333333</v>
      </c>
      <c r="G161" s="324">
        <v>34.11666666666666</v>
      </c>
      <c r="H161" s="324">
        <v>37.316666666666663</v>
      </c>
      <c r="I161" s="324">
        <v>38.383333333333326</v>
      </c>
      <c r="J161" s="324">
        <v>38.916666666666664</v>
      </c>
      <c r="K161" s="323">
        <v>37.85</v>
      </c>
      <c r="L161" s="323">
        <v>36.25</v>
      </c>
      <c r="M161" s="323">
        <v>15.509080000000001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127.3</v>
      </c>
      <c r="D162" s="324">
        <v>128.51666666666665</v>
      </c>
      <c r="E162" s="324">
        <v>124.93333333333331</v>
      </c>
      <c r="F162" s="324">
        <v>122.56666666666666</v>
      </c>
      <c r="G162" s="324">
        <v>118.98333333333332</v>
      </c>
      <c r="H162" s="324">
        <v>130.8833333333333</v>
      </c>
      <c r="I162" s="324">
        <v>134.46666666666667</v>
      </c>
      <c r="J162" s="324">
        <v>136.83333333333329</v>
      </c>
      <c r="K162" s="323">
        <v>132.1</v>
      </c>
      <c r="L162" s="323">
        <v>126.15</v>
      </c>
      <c r="M162" s="323">
        <v>40.644410000000001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267.64999999999998</v>
      </c>
      <c r="D163" s="324">
        <v>261.08333333333331</v>
      </c>
      <c r="E163" s="324">
        <v>252.76666666666665</v>
      </c>
      <c r="F163" s="324">
        <v>237.88333333333333</v>
      </c>
      <c r="G163" s="324">
        <v>229.56666666666666</v>
      </c>
      <c r="H163" s="324">
        <v>275.96666666666664</v>
      </c>
      <c r="I163" s="324">
        <v>284.28333333333336</v>
      </c>
      <c r="J163" s="324">
        <v>299.16666666666663</v>
      </c>
      <c r="K163" s="323">
        <v>269.39999999999998</v>
      </c>
      <c r="L163" s="323">
        <v>246.2</v>
      </c>
      <c r="M163" s="323">
        <v>9.7297200000000004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152.1</v>
      </c>
      <c r="D164" s="324">
        <v>151.9</v>
      </c>
      <c r="E164" s="324">
        <v>150.45000000000002</v>
      </c>
      <c r="F164" s="324">
        <v>148.80000000000001</v>
      </c>
      <c r="G164" s="324">
        <v>147.35000000000002</v>
      </c>
      <c r="H164" s="324">
        <v>153.55000000000001</v>
      </c>
      <c r="I164" s="324">
        <v>155</v>
      </c>
      <c r="J164" s="324">
        <v>156.65</v>
      </c>
      <c r="K164" s="323">
        <v>153.35</v>
      </c>
      <c r="L164" s="323">
        <v>150.25</v>
      </c>
      <c r="M164" s="323">
        <v>278.81322999999998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2948.75</v>
      </c>
      <c r="D165" s="324">
        <v>2934.4166666666665</v>
      </c>
      <c r="E165" s="324">
        <v>2884.7833333333328</v>
      </c>
      <c r="F165" s="324">
        <v>2820.8166666666662</v>
      </c>
      <c r="G165" s="324">
        <v>2771.1833333333325</v>
      </c>
      <c r="H165" s="324">
        <v>2998.3833333333332</v>
      </c>
      <c r="I165" s="324">
        <v>3048.0166666666673</v>
      </c>
      <c r="J165" s="324">
        <v>3111.9833333333336</v>
      </c>
      <c r="K165" s="323">
        <v>2984.05</v>
      </c>
      <c r="L165" s="323">
        <v>2870.45</v>
      </c>
      <c r="M165" s="323">
        <v>0.13392999999999999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2679.35</v>
      </c>
      <c r="D166" s="324">
        <v>2702.0499999999997</v>
      </c>
      <c r="E166" s="324">
        <v>2645.0499999999993</v>
      </c>
      <c r="F166" s="324">
        <v>2610.7499999999995</v>
      </c>
      <c r="G166" s="324">
        <v>2553.7499999999991</v>
      </c>
      <c r="H166" s="324">
        <v>2736.3499999999995</v>
      </c>
      <c r="I166" s="324">
        <v>2793.3500000000004</v>
      </c>
      <c r="J166" s="324">
        <v>2827.6499999999996</v>
      </c>
      <c r="K166" s="323">
        <v>2759.05</v>
      </c>
      <c r="L166" s="323">
        <v>2667.75</v>
      </c>
      <c r="M166" s="323">
        <v>0.10399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343.3</v>
      </c>
      <c r="D167" s="324">
        <v>345.06666666666666</v>
      </c>
      <c r="E167" s="324">
        <v>338.23333333333335</v>
      </c>
      <c r="F167" s="324">
        <v>333.16666666666669</v>
      </c>
      <c r="G167" s="324">
        <v>326.33333333333337</v>
      </c>
      <c r="H167" s="324">
        <v>350.13333333333333</v>
      </c>
      <c r="I167" s="324">
        <v>356.9666666666667</v>
      </c>
      <c r="J167" s="324">
        <v>362.0333333333333</v>
      </c>
      <c r="K167" s="323">
        <v>351.9</v>
      </c>
      <c r="L167" s="323">
        <v>340</v>
      </c>
      <c r="M167" s="323">
        <v>1.6951000000000001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112.5</v>
      </c>
      <c r="D168" s="324">
        <v>113.56666666666666</v>
      </c>
      <c r="E168" s="324">
        <v>111.13333333333333</v>
      </c>
      <c r="F168" s="324">
        <v>109.76666666666667</v>
      </c>
      <c r="G168" s="324">
        <v>107.33333333333333</v>
      </c>
      <c r="H168" s="324">
        <v>114.93333333333332</v>
      </c>
      <c r="I168" s="324">
        <v>117.36666666666666</v>
      </c>
      <c r="J168" s="324">
        <v>118.73333333333332</v>
      </c>
      <c r="K168" s="323">
        <v>116</v>
      </c>
      <c r="L168" s="323">
        <v>112.2</v>
      </c>
      <c r="M168" s="323">
        <v>5.7645499999999998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4851.3999999999996</v>
      </c>
      <c r="D169" s="324">
        <v>4875.4666666666662</v>
      </c>
      <c r="E169" s="324">
        <v>4814.1833333333325</v>
      </c>
      <c r="F169" s="324">
        <v>4776.9666666666662</v>
      </c>
      <c r="G169" s="324">
        <v>4715.6833333333325</v>
      </c>
      <c r="H169" s="324">
        <v>4912.6833333333325</v>
      </c>
      <c r="I169" s="324">
        <v>4973.9666666666672</v>
      </c>
      <c r="J169" s="324">
        <v>5011.1833333333325</v>
      </c>
      <c r="K169" s="323">
        <v>4936.75</v>
      </c>
      <c r="L169" s="323">
        <v>4838.25</v>
      </c>
      <c r="M169" s="323">
        <v>6.9360000000000005E-2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3245.85</v>
      </c>
      <c r="D170" s="324">
        <v>3230.4333333333329</v>
      </c>
      <c r="E170" s="324">
        <v>3195.4166666666661</v>
      </c>
      <c r="F170" s="324">
        <v>3144.9833333333331</v>
      </c>
      <c r="G170" s="324">
        <v>3109.9666666666662</v>
      </c>
      <c r="H170" s="324">
        <v>3280.8666666666659</v>
      </c>
      <c r="I170" s="324">
        <v>3315.8833333333332</v>
      </c>
      <c r="J170" s="324">
        <v>3366.3166666666657</v>
      </c>
      <c r="K170" s="323">
        <v>3265.45</v>
      </c>
      <c r="L170" s="323">
        <v>3180</v>
      </c>
      <c r="M170" s="323">
        <v>1.9812799999999999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1551.05</v>
      </c>
      <c r="D171" s="324">
        <v>1544.2666666666667</v>
      </c>
      <c r="E171" s="324">
        <v>1528.5333333333333</v>
      </c>
      <c r="F171" s="324">
        <v>1506.0166666666667</v>
      </c>
      <c r="G171" s="324">
        <v>1490.2833333333333</v>
      </c>
      <c r="H171" s="324">
        <v>1566.7833333333333</v>
      </c>
      <c r="I171" s="324">
        <v>1582.5166666666664</v>
      </c>
      <c r="J171" s="324">
        <v>1605.0333333333333</v>
      </c>
      <c r="K171" s="323">
        <v>1560</v>
      </c>
      <c r="L171" s="323">
        <v>1521.75</v>
      </c>
      <c r="M171" s="323">
        <v>0.21171999999999999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446.2</v>
      </c>
      <c r="D172" s="324">
        <v>451</v>
      </c>
      <c r="E172" s="324">
        <v>439.2</v>
      </c>
      <c r="F172" s="324">
        <v>432.2</v>
      </c>
      <c r="G172" s="324">
        <v>420.4</v>
      </c>
      <c r="H172" s="324">
        <v>458</v>
      </c>
      <c r="I172" s="324">
        <v>469.79999999999995</v>
      </c>
      <c r="J172" s="324">
        <v>476.8</v>
      </c>
      <c r="K172" s="323">
        <v>462.8</v>
      </c>
      <c r="L172" s="323">
        <v>444</v>
      </c>
      <c r="M172" s="323">
        <v>8.1470199999999995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4290.1499999999996</v>
      </c>
      <c r="D173" s="324">
        <v>4327.3833333333332</v>
      </c>
      <c r="E173" s="324">
        <v>4243.7666666666664</v>
      </c>
      <c r="F173" s="324">
        <v>4197.3833333333332</v>
      </c>
      <c r="G173" s="324">
        <v>4113.7666666666664</v>
      </c>
      <c r="H173" s="324">
        <v>4373.7666666666664</v>
      </c>
      <c r="I173" s="324">
        <v>4457.3833333333332</v>
      </c>
      <c r="J173" s="324">
        <v>4503.7666666666664</v>
      </c>
      <c r="K173" s="323">
        <v>4411</v>
      </c>
      <c r="L173" s="323">
        <v>4281</v>
      </c>
      <c r="M173" s="323">
        <v>0.14840999999999999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819.65</v>
      </c>
      <c r="D174" s="324">
        <v>804.88333333333333</v>
      </c>
      <c r="E174" s="324">
        <v>784.76666666666665</v>
      </c>
      <c r="F174" s="324">
        <v>749.88333333333333</v>
      </c>
      <c r="G174" s="324">
        <v>729.76666666666665</v>
      </c>
      <c r="H174" s="324">
        <v>839.76666666666665</v>
      </c>
      <c r="I174" s="324">
        <v>859.88333333333321</v>
      </c>
      <c r="J174" s="324">
        <v>894.76666666666665</v>
      </c>
      <c r="K174" s="323">
        <v>825</v>
      </c>
      <c r="L174" s="323">
        <v>770</v>
      </c>
      <c r="M174" s="323">
        <v>63.774230000000003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1031.9000000000001</v>
      </c>
      <c r="D175" s="324">
        <v>1043.0666666666666</v>
      </c>
      <c r="E175" s="324">
        <v>1013.8333333333333</v>
      </c>
      <c r="F175" s="324">
        <v>995.76666666666665</v>
      </c>
      <c r="G175" s="324">
        <v>966.5333333333333</v>
      </c>
      <c r="H175" s="324">
        <v>1061.1333333333332</v>
      </c>
      <c r="I175" s="324">
        <v>1090.3666666666668</v>
      </c>
      <c r="J175" s="324">
        <v>1108.4333333333332</v>
      </c>
      <c r="K175" s="323">
        <v>1072.3</v>
      </c>
      <c r="L175" s="323">
        <v>1025</v>
      </c>
      <c r="M175" s="323">
        <v>0.24531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453.8</v>
      </c>
      <c r="D176" s="324">
        <v>455.38333333333338</v>
      </c>
      <c r="E176" s="324">
        <v>448.91666666666674</v>
      </c>
      <c r="F176" s="324">
        <v>444.03333333333336</v>
      </c>
      <c r="G176" s="324">
        <v>437.56666666666672</v>
      </c>
      <c r="H176" s="324">
        <v>460.26666666666677</v>
      </c>
      <c r="I176" s="324">
        <v>466.73333333333335</v>
      </c>
      <c r="J176" s="324">
        <v>471.61666666666679</v>
      </c>
      <c r="K176" s="323">
        <v>461.85</v>
      </c>
      <c r="L176" s="323">
        <v>450.5</v>
      </c>
      <c r="M176" s="323">
        <v>1.34893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688.75</v>
      </c>
      <c r="D177" s="324">
        <v>683.25</v>
      </c>
      <c r="E177" s="324">
        <v>672.6</v>
      </c>
      <c r="F177" s="324">
        <v>656.45</v>
      </c>
      <c r="G177" s="324">
        <v>645.80000000000007</v>
      </c>
      <c r="H177" s="324">
        <v>699.4</v>
      </c>
      <c r="I177" s="324">
        <v>710.05000000000007</v>
      </c>
      <c r="J177" s="324">
        <v>726.19999999999993</v>
      </c>
      <c r="K177" s="323">
        <v>693.9</v>
      </c>
      <c r="L177" s="323">
        <v>667.1</v>
      </c>
      <c r="M177" s="323">
        <v>16.374179999999999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461.4</v>
      </c>
      <c r="D178" s="324">
        <v>466.7</v>
      </c>
      <c r="E178" s="324">
        <v>454.7</v>
      </c>
      <c r="F178" s="324">
        <v>448</v>
      </c>
      <c r="G178" s="324">
        <v>436</v>
      </c>
      <c r="H178" s="324">
        <v>473.4</v>
      </c>
      <c r="I178" s="324">
        <v>485.4</v>
      </c>
      <c r="J178" s="324">
        <v>492.09999999999997</v>
      </c>
      <c r="K178" s="323">
        <v>478.7</v>
      </c>
      <c r="L178" s="323">
        <v>460</v>
      </c>
      <c r="M178" s="323">
        <v>1.4033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1628.95</v>
      </c>
      <c r="D179" s="324">
        <v>1626.1666666666667</v>
      </c>
      <c r="E179" s="324">
        <v>1600.9833333333336</v>
      </c>
      <c r="F179" s="324">
        <v>1573.0166666666669</v>
      </c>
      <c r="G179" s="324">
        <v>1547.8333333333337</v>
      </c>
      <c r="H179" s="324">
        <v>1654.1333333333334</v>
      </c>
      <c r="I179" s="324">
        <v>1679.3166666666664</v>
      </c>
      <c r="J179" s="324">
        <v>1707.2833333333333</v>
      </c>
      <c r="K179" s="323">
        <v>1651.35</v>
      </c>
      <c r="L179" s="323">
        <v>1598.2</v>
      </c>
      <c r="M179" s="323">
        <v>13.749280000000001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79.5</v>
      </c>
      <c r="D180" s="324">
        <v>79.7</v>
      </c>
      <c r="E180" s="324">
        <v>78.900000000000006</v>
      </c>
      <c r="F180" s="324">
        <v>78.3</v>
      </c>
      <c r="G180" s="324">
        <v>77.5</v>
      </c>
      <c r="H180" s="324">
        <v>80.300000000000011</v>
      </c>
      <c r="I180" s="324">
        <v>81.099999999999994</v>
      </c>
      <c r="J180" s="324">
        <v>81.700000000000017</v>
      </c>
      <c r="K180" s="323">
        <v>80.5</v>
      </c>
      <c r="L180" s="323">
        <v>79.099999999999994</v>
      </c>
      <c r="M180" s="323">
        <v>8.8646700000000003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311.35000000000002</v>
      </c>
      <c r="D181" s="324">
        <v>315.13333333333333</v>
      </c>
      <c r="E181" s="324">
        <v>306.31666666666666</v>
      </c>
      <c r="F181" s="324">
        <v>301.28333333333336</v>
      </c>
      <c r="G181" s="324">
        <v>292.4666666666667</v>
      </c>
      <c r="H181" s="324">
        <v>320.16666666666663</v>
      </c>
      <c r="I181" s="324">
        <v>328.98333333333323</v>
      </c>
      <c r="J181" s="324">
        <v>334.01666666666659</v>
      </c>
      <c r="K181" s="323">
        <v>323.95</v>
      </c>
      <c r="L181" s="323">
        <v>310.10000000000002</v>
      </c>
      <c r="M181" s="323">
        <v>17.229150000000001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509.5</v>
      </c>
      <c r="D182" s="324">
        <v>513.7166666666667</v>
      </c>
      <c r="E182" s="324">
        <v>500.78333333333342</v>
      </c>
      <c r="F182" s="324">
        <v>492.06666666666672</v>
      </c>
      <c r="G182" s="324">
        <v>479.13333333333344</v>
      </c>
      <c r="H182" s="324">
        <v>522.43333333333339</v>
      </c>
      <c r="I182" s="324">
        <v>535.36666666666679</v>
      </c>
      <c r="J182" s="324">
        <v>544.08333333333337</v>
      </c>
      <c r="K182" s="323">
        <v>526.65</v>
      </c>
      <c r="L182" s="323">
        <v>505</v>
      </c>
      <c r="M182" s="323">
        <v>13.74953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1610.95</v>
      </c>
      <c r="D183" s="324">
        <v>1601.0333333333335</v>
      </c>
      <c r="E183" s="324">
        <v>1585.116666666667</v>
      </c>
      <c r="F183" s="324">
        <v>1559.2833333333335</v>
      </c>
      <c r="G183" s="324">
        <v>1543.366666666667</v>
      </c>
      <c r="H183" s="324">
        <v>1626.866666666667</v>
      </c>
      <c r="I183" s="324">
        <v>1642.7833333333335</v>
      </c>
      <c r="J183" s="324">
        <v>1668.616666666667</v>
      </c>
      <c r="K183" s="323">
        <v>1616.95</v>
      </c>
      <c r="L183" s="323">
        <v>1575.2</v>
      </c>
      <c r="M183" s="323">
        <v>12.78068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191.7</v>
      </c>
      <c r="D184" s="324">
        <v>188.35</v>
      </c>
      <c r="E184" s="324">
        <v>182.7</v>
      </c>
      <c r="F184" s="324">
        <v>173.7</v>
      </c>
      <c r="G184" s="324">
        <v>168.04999999999998</v>
      </c>
      <c r="H184" s="324">
        <v>197.35</v>
      </c>
      <c r="I184" s="324">
        <v>203.00000000000003</v>
      </c>
      <c r="J184" s="324">
        <v>212</v>
      </c>
      <c r="K184" s="323">
        <v>194</v>
      </c>
      <c r="L184" s="323">
        <v>179.35</v>
      </c>
      <c r="M184" s="323">
        <v>44.322090000000003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1793.25</v>
      </c>
      <c r="D185" s="324">
        <v>1768.4833333333333</v>
      </c>
      <c r="E185" s="324">
        <v>1736.9666666666667</v>
      </c>
      <c r="F185" s="324">
        <v>1680.6833333333334</v>
      </c>
      <c r="G185" s="324">
        <v>1649.1666666666667</v>
      </c>
      <c r="H185" s="324">
        <v>1824.7666666666667</v>
      </c>
      <c r="I185" s="324">
        <v>1856.2833333333335</v>
      </c>
      <c r="J185" s="324">
        <v>1912.5666666666666</v>
      </c>
      <c r="K185" s="323">
        <v>1800</v>
      </c>
      <c r="L185" s="323">
        <v>1712.2</v>
      </c>
      <c r="M185" s="323">
        <v>0.33744000000000002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153.9</v>
      </c>
      <c r="D186" s="324">
        <v>151.6</v>
      </c>
      <c r="E186" s="324">
        <v>147.85</v>
      </c>
      <c r="F186" s="324">
        <v>141.80000000000001</v>
      </c>
      <c r="G186" s="324">
        <v>138.05000000000001</v>
      </c>
      <c r="H186" s="324">
        <v>157.64999999999998</v>
      </c>
      <c r="I186" s="324">
        <v>161.39999999999998</v>
      </c>
      <c r="J186" s="324">
        <v>167.44999999999996</v>
      </c>
      <c r="K186" s="323">
        <v>155.35</v>
      </c>
      <c r="L186" s="323">
        <v>145.55000000000001</v>
      </c>
      <c r="M186" s="323">
        <v>92.947109999999995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258.45</v>
      </c>
      <c r="D187" s="324">
        <v>260.16666666666669</v>
      </c>
      <c r="E187" s="324">
        <v>255.33333333333337</v>
      </c>
      <c r="F187" s="324">
        <v>252.2166666666667</v>
      </c>
      <c r="G187" s="324">
        <v>247.38333333333338</v>
      </c>
      <c r="H187" s="324">
        <v>263.28333333333336</v>
      </c>
      <c r="I187" s="324">
        <v>268.11666666666673</v>
      </c>
      <c r="J187" s="324">
        <v>271.23333333333335</v>
      </c>
      <c r="K187" s="323">
        <v>265</v>
      </c>
      <c r="L187" s="323">
        <v>257.05</v>
      </c>
      <c r="M187" s="323">
        <v>5.7879500000000004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896.85</v>
      </c>
      <c r="D188" s="324">
        <v>878.05000000000007</v>
      </c>
      <c r="E188" s="324">
        <v>831.80000000000018</v>
      </c>
      <c r="F188" s="324">
        <v>766.75000000000011</v>
      </c>
      <c r="G188" s="324">
        <v>720.50000000000023</v>
      </c>
      <c r="H188" s="324">
        <v>943.10000000000014</v>
      </c>
      <c r="I188" s="324">
        <v>989.34999999999991</v>
      </c>
      <c r="J188" s="324">
        <v>1054.4000000000001</v>
      </c>
      <c r="K188" s="323">
        <v>924.3</v>
      </c>
      <c r="L188" s="323">
        <v>813</v>
      </c>
      <c r="M188" s="323">
        <v>65.054670000000002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482.25</v>
      </c>
      <c r="D189" s="324">
        <v>485.2</v>
      </c>
      <c r="E189" s="324">
        <v>475.09999999999997</v>
      </c>
      <c r="F189" s="324">
        <v>467.95</v>
      </c>
      <c r="G189" s="324">
        <v>457.84999999999997</v>
      </c>
      <c r="H189" s="324">
        <v>492.34999999999997</v>
      </c>
      <c r="I189" s="324">
        <v>502.45</v>
      </c>
      <c r="J189" s="324">
        <v>509.59999999999997</v>
      </c>
      <c r="K189" s="323">
        <v>495.3</v>
      </c>
      <c r="L189" s="323">
        <v>478.05</v>
      </c>
      <c r="M189" s="323">
        <v>15.18111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1399.85</v>
      </c>
      <c r="D190" s="324">
        <v>1396.55</v>
      </c>
      <c r="E190" s="324">
        <v>1384.3</v>
      </c>
      <c r="F190" s="324">
        <v>1368.75</v>
      </c>
      <c r="G190" s="324">
        <v>1356.5</v>
      </c>
      <c r="H190" s="324">
        <v>1412.1</v>
      </c>
      <c r="I190" s="324">
        <v>1424.35</v>
      </c>
      <c r="J190" s="324">
        <v>1439.8999999999999</v>
      </c>
      <c r="K190" s="323">
        <v>1408.8</v>
      </c>
      <c r="L190" s="323">
        <v>1381</v>
      </c>
      <c r="M190" s="323">
        <v>4.8172699999999997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1078.1500000000001</v>
      </c>
      <c r="D191" s="324">
        <v>1092.3833333333334</v>
      </c>
      <c r="E191" s="324">
        <v>1060.7666666666669</v>
      </c>
      <c r="F191" s="324">
        <v>1043.3833333333334</v>
      </c>
      <c r="G191" s="324">
        <v>1011.7666666666669</v>
      </c>
      <c r="H191" s="324">
        <v>1109.7666666666669</v>
      </c>
      <c r="I191" s="324">
        <v>1141.3833333333332</v>
      </c>
      <c r="J191" s="324">
        <v>1158.7666666666669</v>
      </c>
      <c r="K191" s="323">
        <v>1124</v>
      </c>
      <c r="L191" s="323">
        <v>1075</v>
      </c>
      <c r="M191" s="323">
        <v>3.3568899999999999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17.649999999999999</v>
      </c>
      <c r="D192" s="324">
        <v>17.883333333333329</v>
      </c>
      <c r="E192" s="324">
        <v>17.316666666666659</v>
      </c>
      <c r="F192" s="324">
        <v>16.983333333333331</v>
      </c>
      <c r="G192" s="324">
        <v>16.416666666666661</v>
      </c>
      <c r="H192" s="324">
        <v>18.216666666666658</v>
      </c>
      <c r="I192" s="324">
        <v>18.783333333333328</v>
      </c>
      <c r="J192" s="324">
        <v>19.116666666666656</v>
      </c>
      <c r="K192" s="323">
        <v>18.45</v>
      </c>
      <c r="L192" s="323">
        <v>17.55</v>
      </c>
      <c r="M192" s="323">
        <v>45.622509999999998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1095.9000000000001</v>
      </c>
      <c r="D193" s="324">
        <v>1101.3333333333333</v>
      </c>
      <c r="E193" s="324">
        <v>1078.2666666666664</v>
      </c>
      <c r="F193" s="324">
        <v>1060.6333333333332</v>
      </c>
      <c r="G193" s="324">
        <v>1037.5666666666664</v>
      </c>
      <c r="H193" s="324">
        <v>1118.9666666666665</v>
      </c>
      <c r="I193" s="324">
        <v>1142.0333333333335</v>
      </c>
      <c r="J193" s="324">
        <v>1159.6666666666665</v>
      </c>
      <c r="K193" s="323">
        <v>1124.4000000000001</v>
      </c>
      <c r="L193" s="323">
        <v>1083.7</v>
      </c>
      <c r="M193" s="323">
        <v>0.38297999999999999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1130.05</v>
      </c>
      <c r="D194" s="324">
        <v>1132.3499999999999</v>
      </c>
      <c r="E194" s="324">
        <v>1112.0499999999997</v>
      </c>
      <c r="F194" s="324">
        <v>1094.0499999999997</v>
      </c>
      <c r="G194" s="324">
        <v>1073.7499999999995</v>
      </c>
      <c r="H194" s="324">
        <v>1150.3499999999999</v>
      </c>
      <c r="I194" s="324">
        <v>1170.6500000000001</v>
      </c>
      <c r="J194" s="324">
        <v>1188.6500000000001</v>
      </c>
      <c r="K194" s="323">
        <v>1152.6500000000001</v>
      </c>
      <c r="L194" s="323">
        <v>1114.3499999999999</v>
      </c>
      <c r="M194" s="323">
        <v>7.8163600000000004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1163.95</v>
      </c>
      <c r="D195" s="324">
        <v>1169.9166666666667</v>
      </c>
      <c r="E195" s="324">
        <v>1152.2333333333336</v>
      </c>
      <c r="F195" s="324">
        <v>1140.5166666666669</v>
      </c>
      <c r="G195" s="324">
        <v>1122.8333333333337</v>
      </c>
      <c r="H195" s="324">
        <v>1181.6333333333334</v>
      </c>
      <c r="I195" s="324">
        <v>1199.3166666666664</v>
      </c>
      <c r="J195" s="324">
        <v>1211.0333333333333</v>
      </c>
      <c r="K195" s="323">
        <v>1187.5999999999999</v>
      </c>
      <c r="L195" s="323">
        <v>1158.2</v>
      </c>
      <c r="M195" s="323">
        <v>34.062579999999997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2268.25</v>
      </c>
      <c r="D196" s="324">
        <v>2272.0833333333335</v>
      </c>
      <c r="E196" s="324">
        <v>2230.2666666666669</v>
      </c>
      <c r="F196" s="324">
        <v>2192.2833333333333</v>
      </c>
      <c r="G196" s="324">
        <v>2150.4666666666667</v>
      </c>
      <c r="H196" s="324">
        <v>2310.0666666666671</v>
      </c>
      <c r="I196" s="324">
        <v>2351.8833333333337</v>
      </c>
      <c r="J196" s="324">
        <v>2389.8666666666672</v>
      </c>
      <c r="K196" s="323">
        <v>2313.9</v>
      </c>
      <c r="L196" s="323">
        <v>2234.1</v>
      </c>
      <c r="M196" s="323">
        <v>47.341099999999997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2094.6999999999998</v>
      </c>
      <c r="D197" s="324">
        <v>2114.5</v>
      </c>
      <c r="E197" s="324">
        <v>2062.35</v>
      </c>
      <c r="F197" s="324">
        <v>2030</v>
      </c>
      <c r="G197" s="324">
        <v>1977.85</v>
      </c>
      <c r="H197" s="324">
        <v>2146.85</v>
      </c>
      <c r="I197" s="324">
        <v>2198.9999999999995</v>
      </c>
      <c r="J197" s="324">
        <v>2231.35</v>
      </c>
      <c r="K197" s="323">
        <v>2166.65</v>
      </c>
      <c r="L197" s="323">
        <v>2082.15</v>
      </c>
      <c r="M197" s="323">
        <v>4.3919600000000001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1432.8</v>
      </c>
      <c r="D198" s="324">
        <v>1424.1333333333332</v>
      </c>
      <c r="E198" s="324">
        <v>1410.2666666666664</v>
      </c>
      <c r="F198" s="324">
        <v>1387.7333333333331</v>
      </c>
      <c r="G198" s="324">
        <v>1373.8666666666663</v>
      </c>
      <c r="H198" s="324">
        <v>1446.6666666666665</v>
      </c>
      <c r="I198" s="324">
        <v>1460.5333333333333</v>
      </c>
      <c r="J198" s="324">
        <v>1483.0666666666666</v>
      </c>
      <c r="K198" s="323">
        <v>1438</v>
      </c>
      <c r="L198" s="323">
        <v>1401.6</v>
      </c>
      <c r="M198" s="323">
        <v>78.774429999999995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512.6</v>
      </c>
      <c r="D199" s="324">
        <v>512.80000000000007</v>
      </c>
      <c r="E199" s="324">
        <v>504.90000000000009</v>
      </c>
      <c r="F199" s="324">
        <v>497.20000000000005</v>
      </c>
      <c r="G199" s="324">
        <v>489.30000000000007</v>
      </c>
      <c r="H199" s="324">
        <v>520.50000000000011</v>
      </c>
      <c r="I199" s="324">
        <v>528.4</v>
      </c>
      <c r="J199" s="324">
        <v>536.10000000000014</v>
      </c>
      <c r="K199" s="323">
        <v>520.70000000000005</v>
      </c>
      <c r="L199" s="323">
        <v>505.1</v>
      </c>
      <c r="M199" s="323">
        <v>49.689639999999997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1362.4</v>
      </c>
      <c r="D200" s="324">
        <v>1360.2333333333333</v>
      </c>
      <c r="E200" s="324">
        <v>1332.5166666666667</v>
      </c>
      <c r="F200" s="324">
        <v>1302.6333333333332</v>
      </c>
      <c r="G200" s="324">
        <v>1274.9166666666665</v>
      </c>
      <c r="H200" s="324">
        <v>1390.1166666666668</v>
      </c>
      <c r="I200" s="324">
        <v>1417.8333333333335</v>
      </c>
      <c r="J200" s="324">
        <v>1447.7166666666669</v>
      </c>
      <c r="K200" s="323">
        <v>1387.95</v>
      </c>
      <c r="L200" s="323">
        <v>1330.35</v>
      </c>
      <c r="M200" s="323">
        <v>3.9705699999999999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188.2</v>
      </c>
      <c r="D201" s="324">
        <v>187.68333333333331</v>
      </c>
      <c r="E201" s="324">
        <v>184.11666666666662</v>
      </c>
      <c r="F201" s="324">
        <v>180.0333333333333</v>
      </c>
      <c r="G201" s="324">
        <v>176.46666666666661</v>
      </c>
      <c r="H201" s="324">
        <v>191.76666666666662</v>
      </c>
      <c r="I201" s="324">
        <v>195.33333333333329</v>
      </c>
      <c r="J201" s="324">
        <v>199.41666666666663</v>
      </c>
      <c r="K201" s="323">
        <v>191.25</v>
      </c>
      <c r="L201" s="323">
        <v>183.6</v>
      </c>
      <c r="M201" s="323">
        <v>1.79481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114.65</v>
      </c>
      <c r="D202" s="324">
        <v>115.83333333333333</v>
      </c>
      <c r="E202" s="324">
        <v>112.81666666666666</v>
      </c>
      <c r="F202" s="324">
        <v>110.98333333333333</v>
      </c>
      <c r="G202" s="324">
        <v>107.96666666666667</v>
      </c>
      <c r="H202" s="324">
        <v>117.66666666666666</v>
      </c>
      <c r="I202" s="324">
        <v>120.68333333333334</v>
      </c>
      <c r="J202" s="324">
        <v>122.51666666666665</v>
      </c>
      <c r="K202" s="323">
        <v>118.85</v>
      </c>
      <c r="L202" s="323">
        <v>114</v>
      </c>
      <c r="M202" s="323">
        <v>11.59843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2377.9499999999998</v>
      </c>
      <c r="D203" s="324">
        <v>2374.9333333333329</v>
      </c>
      <c r="E203" s="324">
        <v>2352.016666666666</v>
      </c>
      <c r="F203" s="324">
        <v>2326.083333333333</v>
      </c>
      <c r="G203" s="324">
        <v>2303.1666666666661</v>
      </c>
      <c r="H203" s="324">
        <v>2400.8666666666659</v>
      </c>
      <c r="I203" s="324">
        <v>2423.7833333333328</v>
      </c>
      <c r="J203" s="324">
        <v>2449.7166666666658</v>
      </c>
      <c r="K203" s="323">
        <v>2397.85</v>
      </c>
      <c r="L203" s="323">
        <v>2349</v>
      </c>
      <c r="M203" s="323">
        <v>4.9363599999999996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70.099999999999994</v>
      </c>
      <c r="D204" s="324">
        <v>70.7</v>
      </c>
      <c r="E204" s="324">
        <v>69.400000000000006</v>
      </c>
      <c r="F204" s="324">
        <v>68.7</v>
      </c>
      <c r="G204" s="324">
        <v>67.400000000000006</v>
      </c>
      <c r="H204" s="324">
        <v>71.400000000000006</v>
      </c>
      <c r="I204" s="324">
        <v>72.699999999999989</v>
      </c>
      <c r="J204" s="324">
        <v>73.400000000000006</v>
      </c>
      <c r="K204" s="323">
        <v>72</v>
      </c>
      <c r="L204" s="323">
        <v>70</v>
      </c>
      <c r="M204" s="323">
        <v>64.421340000000001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1031.95</v>
      </c>
      <c r="D205" s="324">
        <v>1045.1666666666667</v>
      </c>
      <c r="E205" s="324">
        <v>1006.7833333333335</v>
      </c>
      <c r="F205" s="324">
        <v>981.61666666666679</v>
      </c>
      <c r="G205" s="324">
        <v>943.23333333333358</v>
      </c>
      <c r="H205" s="324">
        <v>1070.3333333333335</v>
      </c>
      <c r="I205" s="324">
        <v>1108.7166666666667</v>
      </c>
      <c r="J205" s="324">
        <v>1133.8833333333334</v>
      </c>
      <c r="K205" s="323">
        <v>1083.55</v>
      </c>
      <c r="L205" s="323">
        <v>1020</v>
      </c>
      <c r="M205" s="323">
        <v>1.66751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414.2</v>
      </c>
      <c r="D206" s="324">
        <v>416.7166666666667</v>
      </c>
      <c r="E206" s="324">
        <v>408.38333333333338</v>
      </c>
      <c r="F206" s="324">
        <v>402.56666666666666</v>
      </c>
      <c r="G206" s="324">
        <v>394.23333333333335</v>
      </c>
      <c r="H206" s="324">
        <v>422.53333333333342</v>
      </c>
      <c r="I206" s="324">
        <v>430.86666666666667</v>
      </c>
      <c r="J206" s="324">
        <v>436.68333333333345</v>
      </c>
      <c r="K206" s="323">
        <v>425.05</v>
      </c>
      <c r="L206" s="323">
        <v>410.9</v>
      </c>
      <c r="M206" s="323">
        <v>1.7368699999999999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630.20000000000005</v>
      </c>
      <c r="D207" s="324">
        <v>627.33333333333337</v>
      </c>
      <c r="E207" s="324">
        <v>619.86666666666679</v>
      </c>
      <c r="F207" s="324">
        <v>609.53333333333342</v>
      </c>
      <c r="G207" s="324">
        <v>602.06666666666683</v>
      </c>
      <c r="H207" s="324">
        <v>637.66666666666674</v>
      </c>
      <c r="I207" s="324">
        <v>645.13333333333321</v>
      </c>
      <c r="J207" s="324">
        <v>655.4666666666667</v>
      </c>
      <c r="K207" s="323">
        <v>634.79999999999995</v>
      </c>
      <c r="L207" s="323">
        <v>617</v>
      </c>
      <c r="M207" s="323">
        <v>70.754419999999996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113.55</v>
      </c>
      <c r="D208" s="324">
        <v>114.21666666666665</v>
      </c>
      <c r="E208" s="324">
        <v>112.43333333333331</v>
      </c>
      <c r="F208" s="324">
        <v>111.31666666666665</v>
      </c>
      <c r="G208" s="324">
        <v>109.5333333333333</v>
      </c>
      <c r="H208" s="324">
        <v>115.33333333333331</v>
      </c>
      <c r="I208" s="324">
        <v>117.11666666666665</v>
      </c>
      <c r="J208" s="324">
        <v>118.23333333333332</v>
      </c>
      <c r="K208" s="323">
        <v>116</v>
      </c>
      <c r="L208" s="323">
        <v>113.1</v>
      </c>
      <c r="M208" s="323">
        <v>46.093409999999999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266.25</v>
      </c>
      <c r="D209" s="324">
        <v>269.01666666666665</v>
      </c>
      <c r="E209" s="324">
        <v>263.0333333333333</v>
      </c>
      <c r="F209" s="324">
        <v>259.81666666666666</v>
      </c>
      <c r="G209" s="324">
        <v>253.83333333333331</v>
      </c>
      <c r="H209" s="324">
        <v>272.23333333333329</v>
      </c>
      <c r="I209" s="324">
        <v>278.21666666666664</v>
      </c>
      <c r="J209" s="324">
        <v>281.43333333333328</v>
      </c>
      <c r="K209" s="323">
        <v>275</v>
      </c>
      <c r="L209" s="323">
        <v>265.8</v>
      </c>
      <c r="M209" s="323">
        <v>59.568199999999997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1975.1</v>
      </c>
      <c r="D210" s="324">
        <v>1962.3999999999999</v>
      </c>
      <c r="E210" s="324">
        <v>1943.9999999999998</v>
      </c>
      <c r="F210" s="324">
        <v>1912.8999999999999</v>
      </c>
      <c r="G210" s="324">
        <v>1894.4999999999998</v>
      </c>
      <c r="H210" s="324">
        <v>1993.4999999999998</v>
      </c>
      <c r="I210" s="324">
        <v>2011.8999999999999</v>
      </c>
      <c r="J210" s="324">
        <v>2042.9999999999998</v>
      </c>
      <c r="K210" s="323">
        <v>1980.8</v>
      </c>
      <c r="L210" s="323">
        <v>1931.3</v>
      </c>
      <c r="M210" s="323">
        <v>17.945329999999998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310</v>
      </c>
      <c r="D211" s="324">
        <v>310.83333333333331</v>
      </c>
      <c r="E211" s="324">
        <v>308.26666666666665</v>
      </c>
      <c r="F211" s="324">
        <v>306.53333333333336</v>
      </c>
      <c r="G211" s="324">
        <v>303.9666666666667</v>
      </c>
      <c r="H211" s="324">
        <v>312.56666666666661</v>
      </c>
      <c r="I211" s="324">
        <v>315.13333333333333</v>
      </c>
      <c r="J211" s="324">
        <v>316.86666666666656</v>
      </c>
      <c r="K211" s="323">
        <v>313.39999999999998</v>
      </c>
      <c r="L211" s="323">
        <v>309.10000000000002</v>
      </c>
      <c r="M211" s="323">
        <v>9.5910600000000006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711.9</v>
      </c>
      <c r="D212" s="324">
        <v>711.91666666666663</v>
      </c>
      <c r="E212" s="324">
        <v>700.83333333333326</v>
      </c>
      <c r="F212" s="324">
        <v>689.76666666666665</v>
      </c>
      <c r="G212" s="324">
        <v>678.68333333333328</v>
      </c>
      <c r="H212" s="324">
        <v>722.98333333333323</v>
      </c>
      <c r="I212" s="324">
        <v>734.06666666666649</v>
      </c>
      <c r="J212" s="324">
        <v>745.13333333333321</v>
      </c>
      <c r="K212" s="323">
        <v>723</v>
      </c>
      <c r="L212" s="323">
        <v>700.85</v>
      </c>
      <c r="M212" s="323">
        <v>0.41022999999999998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38597.599999999999</v>
      </c>
      <c r="D213" s="324">
        <v>38531.85</v>
      </c>
      <c r="E213" s="324">
        <v>38015.75</v>
      </c>
      <c r="F213" s="324">
        <v>37433.9</v>
      </c>
      <c r="G213" s="324">
        <v>36917.800000000003</v>
      </c>
      <c r="H213" s="324">
        <v>39113.699999999997</v>
      </c>
      <c r="I213" s="324">
        <v>39629.799999999988</v>
      </c>
      <c r="J213" s="324">
        <v>40211.649999999994</v>
      </c>
      <c r="K213" s="323">
        <v>39047.949999999997</v>
      </c>
      <c r="L213" s="323">
        <v>37950</v>
      </c>
      <c r="M213" s="323">
        <v>7.2209999999999996E-2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34.5</v>
      </c>
      <c r="D214" s="324">
        <v>34.716666666666669</v>
      </c>
      <c r="E214" s="324">
        <v>34.233333333333334</v>
      </c>
      <c r="F214" s="324">
        <v>33.966666666666669</v>
      </c>
      <c r="G214" s="324">
        <v>33.483333333333334</v>
      </c>
      <c r="H214" s="324">
        <v>34.983333333333334</v>
      </c>
      <c r="I214" s="324">
        <v>35.466666666666669</v>
      </c>
      <c r="J214" s="324">
        <v>35.733333333333334</v>
      </c>
      <c r="K214" s="323">
        <v>35.200000000000003</v>
      </c>
      <c r="L214" s="323">
        <v>34.450000000000003</v>
      </c>
      <c r="M214" s="323">
        <v>16.66864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101.1</v>
      </c>
      <c r="D215" s="324">
        <v>102.25</v>
      </c>
      <c r="E215" s="324">
        <v>99.35</v>
      </c>
      <c r="F215" s="324">
        <v>97.6</v>
      </c>
      <c r="G215" s="324">
        <v>94.699999999999989</v>
      </c>
      <c r="H215" s="324">
        <v>104</v>
      </c>
      <c r="I215" s="324">
        <v>106.9</v>
      </c>
      <c r="J215" s="324">
        <v>108.65</v>
      </c>
      <c r="K215" s="323">
        <v>105.15</v>
      </c>
      <c r="L215" s="323">
        <v>100.5</v>
      </c>
      <c r="M215" s="323">
        <v>129.84098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153.44999999999999</v>
      </c>
      <c r="D216" s="324">
        <v>154.19999999999999</v>
      </c>
      <c r="E216" s="324">
        <v>151.94999999999999</v>
      </c>
      <c r="F216" s="324">
        <v>150.44999999999999</v>
      </c>
      <c r="G216" s="324">
        <v>148.19999999999999</v>
      </c>
      <c r="H216" s="324">
        <v>155.69999999999999</v>
      </c>
      <c r="I216" s="324">
        <v>157.94999999999999</v>
      </c>
      <c r="J216" s="324">
        <v>159.44999999999999</v>
      </c>
      <c r="K216" s="323">
        <v>156.44999999999999</v>
      </c>
      <c r="L216" s="323">
        <v>152.69999999999999</v>
      </c>
      <c r="M216" s="323">
        <v>72.787270000000007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710.35</v>
      </c>
      <c r="D217" s="324">
        <v>706.4666666666667</v>
      </c>
      <c r="E217" s="324">
        <v>699.53333333333342</v>
      </c>
      <c r="F217" s="324">
        <v>688.7166666666667</v>
      </c>
      <c r="G217" s="324">
        <v>681.78333333333342</v>
      </c>
      <c r="H217" s="324">
        <v>717.28333333333342</v>
      </c>
      <c r="I217" s="324">
        <v>724.21666666666681</v>
      </c>
      <c r="J217" s="324">
        <v>735.03333333333342</v>
      </c>
      <c r="K217" s="323">
        <v>713.4</v>
      </c>
      <c r="L217" s="323">
        <v>695.65</v>
      </c>
      <c r="M217" s="323">
        <v>138.06165999999999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1265.75</v>
      </c>
      <c r="D218" s="324">
        <v>1260.6000000000001</v>
      </c>
      <c r="E218" s="324">
        <v>1247.2000000000003</v>
      </c>
      <c r="F218" s="324">
        <v>1228.6500000000001</v>
      </c>
      <c r="G218" s="324">
        <v>1215.2500000000002</v>
      </c>
      <c r="H218" s="324">
        <v>1279.1500000000003</v>
      </c>
      <c r="I218" s="324">
        <v>1292.5500000000004</v>
      </c>
      <c r="J218" s="324">
        <v>1311.1000000000004</v>
      </c>
      <c r="K218" s="323">
        <v>1274</v>
      </c>
      <c r="L218" s="323">
        <v>1242.05</v>
      </c>
      <c r="M218" s="323">
        <v>6.1892399999999999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478.7</v>
      </c>
      <c r="D219" s="324">
        <v>478.43333333333339</v>
      </c>
      <c r="E219" s="324">
        <v>466.86666666666679</v>
      </c>
      <c r="F219" s="324">
        <v>455.03333333333342</v>
      </c>
      <c r="G219" s="324">
        <v>443.46666666666681</v>
      </c>
      <c r="H219" s="324">
        <v>490.26666666666677</v>
      </c>
      <c r="I219" s="324">
        <v>501.83333333333337</v>
      </c>
      <c r="J219" s="324">
        <v>513.66666666666674</v>
      </c>
      <c r="K219" s="323">
        <v>490</v>
      </c>
      <c r="L219" s="323">
        <v>466.6</v>
      </c>
      <c r="M219" s="323">
        <v>11.97964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154.65</v>
      </c>
      <c r="D220" s="324">
        <v>157.91666666666669</v>
      </c>
      <c r="E220" s="324">
        <v>150.78333333333336</v>
      </c>
      <c r="F220" s="324">
        <v>146.91666666666669</v>
      </c>
      <c r="G220" s="324">
        <v>139.78333333333336</v>
      </c>
      <c r="H220" s="324">
        <v>161.78333333333336</v>
      </c>
      <c r="I220" s="324">
        <v>168.91666666666669</v>
      </c>
      <c r="J220" s="324">
        <v>172.78333333333336</v>
      </c>
      <c r="K220" s="323">
        <v>165.05</v>
      </c>
      <c r="L220" s="323">
        <v>154.05000000000001</v>
      </c>
      <c r="M220" s="323">
        <v>6.5640799999999997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44.25</v>
      </c>
      <c r="D221" s="324">
        <v>44.516666666666673</v>
      </c>
      <c r="E221" s="324">
        <v>43.733333333333348</v>
      </c>
      <c r="F221" s="324">
        <v>43.216666666666676</v>
      </c>
      <c r="G221" s="324">
        <v>42.433333333333351</v>
      </c>
      <c r="H221" s="324">
        <v>45.033333333333346</v>
      </c>
      <c r="I221" s="324">
        <v>45.816666666666663</v>
      </c>
      <c r="J221" s="324">
        <v>46.333333333333343</v>
      </c>
      <c r="K221" s="323">
        <v>45.3</v>
      </c>
      <c r="L221" s="323">
        <v>44</v>
      </c>
      <c r="M221" s="323">
        <v>46.945239999999998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9.9499999999999993</v>
      </c>
      <c r="D222" s="324">
        <v>10.016666666666666</v>
      </c>
      <c r="E222" s="324">
        <v>9.8333333333333321</v>
      </c>
      <c r="F222" s="324">
        <v>9.7166666666666668</v>
      </c>
      <c r="G222" s="324">
        <v>9.5333333333333332</v>
      </c>
      <c r="H222" s="324">
        <v>10.133333333333331</v>
      </c>
      <c r="I222" s="324">
        <v>10.316666666666665</v>
      </c>
      <c r="J222" s="324">
        <v>10.43333333333333</v>
      </c>
      <c r="K222" s="323">
        <v>10.199999999999999</v>
      </c>
      <c r="L222" s="323">
        <v>9.9</v>
      </c>
      <c r="M222" s="323">
        <v>1222.93544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63.15</v>
      </c>
      <c r="D223" s="324">
        <v>63.43333333333333</v>
      </c>
      <c r="E223" s="324">
        <v>62.566666666666663</v>
      </c>
      <c r="F223" s="324">
        <v>61.983333333333334</v>
      </c>
      <c r="G223" s="324">
        <v>61.116666666666667</v>
      </c>
      <c r="H223" s="324">
        <v>64.016666666666652</v>
      </c>
      <c r="I223" s="324">
        <v>64.883333333333326</v>
      </c>
      <c r="J223" s="324">
        <v>65.466666666666654</v>
      </c>
      <c r="K223" s="323">
        <v>64.3</v>
      </c>
      <c r="L223" s="323">
        <v>62.85</v>
      </c>
      <c r="M223" s="323">
        <v>127.65625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38.450000000000003</v>
      </c>
      <c r="D224" s="324">
        <v>38.883333333333333</v>
      </c>
      <c r="E224" s="324">
        <v>37.766666666666666</v>
      </c>
      <c r="F224" s="324">
        <v>37.083333333333336</v>
      </c>
      <c r="G224" s="324">
        <v>35.966666666666669</v>
      </c>
      <c r="H224" s="324">
        <v>39.566666666666663</v>
      </c>
      <c r="I224" s="324">
        <v>40.683333333333323</v>
      </c>
      <c r="J224" s="324">
        <v>41.36666666666666</v>
      </c>
      <c r="K224" s="323">
        <v>40</v>
      </c>
      <c r="L224" s="323">
        <v>38.200000000000003</v>
      </c>
      <c r="M224" s="323">
        <v>637.05552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230.4</v>
      </c>
      <c r="D225" s="324">
        <v>228.91666666666666</v>
      </c>
      <c r="E225" s="324">
        <v>225.5333333333333</v>
      </c>
      <c r="F225" s="324">
        <v>220.66666666666666</v>
      </c>
      <c r="G225" s="324">
        <v>217.2833333333333</v>
      </c>
      <c r="H225" s="324">
        <v>233.7833333333333</v>
      </c>
      <c r="I225" s="324">
        <v>237.16666666666669</v>
      </c>
      <c r="J225" s="324">
        <v>242.0333333333333</v>
      </c>
      <c r="K225" s="323">
        <v>232.3</v>
      </c>
      <c r="L225" s="323">
        <v>224.05</v>
      </c>
      <c r="M225" s="323">
        <v>66.849059999999994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952.75</v>
      </c>
      <c r="D226" s="324">
        <v>959.85</v>
      </c>
      <c r="E226" s="324">
        <v>931.2</v>
      </c>
      <c r="F226" s="324">
        <v>909.65</v>
      </c>
      <c r="G226" s="324">
        <v>881</v>
      </c>
      <c r="H226" s="324">
        <v>981.40000000000009</v>
      </c>
      <c r="I226" s="324">
        <v>1010.05</v>
      </c>
      <c r="J226" s="324">
        <v>1031.6000000000001</v>
      </c>
      <c r="K226" s="323">
        <v>988.5</v>
      </c>
      <c r="L226" s="323">
        <v>938.3</v>
      </c>
      <c r="M226" s="323">
        <v>0.37456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365.8</v>
      </c>
      <c r="D227" s="324">
        <v>366.59999999999997</v>
      </c>
      <c r="E227" s="324">
        <v>360.19999999999993</v>
      </c>
      <c r="F227" s="324">
        <v>354.59999999999997</v>
      </c>
      <c r="G227" s="324">
        <v>348.19999999999993</v>
      </c>
      <c r="H227" s="324">
        <v>372.19999999999993</v>
      </c>
      <c r="I227" s="324">
        <v>378.59999999999991</v>
      </c>
      <c r="J227" s="324">
        <v>384.19999999999993</v>
      </c>
      <c r="K227" s="323">
        <v>373</v>
      </c>
      <c r="L227" s="323">
        <v>361</v>
      </c>
      <c r="M227" s="323">
        <v>23.19462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270.89999999999998</v>
      </c>
      <c r="D228" s="324">
        <v>275.11666666666667</v>
      </c>
      <c r="E228" s="324">
        <v>265.18333333333334</v>
      </c>
      <c r="F228" s="324">
        <v>259.46666666666664</v>
      </c>
      <c r="G228" s="324">
        <v>249.5333333333333</v>
      </c>
      <c r="H228" s="324">
        <v>280.83333333333337</v>
      </c>
      <c r="I228" s="324">
        <v>290.76666666666677</v>
      </c>
      <c r="J228" s="324">
        <v>296.48333333333341</v>
      </c>
      <c r="K228" s="323">
        <v>285.05</v>
      </c>
      <c r="L228" s="323">
        <v>269.39999999999998</v>
      </c>
      <c r="M228" s="323">
        <v>12.345649999999999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1653.75</v>
      </c>
      <c r="D229" s="324">
        <v>1660.6166666666668</v>
      </c>
      <c r="E229" s="324">
        <v>1623.1333333333337</v>
      </c>
      <c r="F229" s="324">
        <v>1592.5166666666669</v>
      </c>
      <c r="G229" s="324">
        <v>1555.0333333333338</v>
      </c>
      <c r="H229" s="324">
        <v>1691.2333333333336</v>
      </c>
      <c r="I229" s="324">
        <v>1728.7166666666667</v>
      </c>
      <c r="J229" s="324">
        <v>1759.3333333333335</v>
      </c>
      <c r="K229" s="323">
        <v>1698.1</v>
      </c>
      <c r="L229" s="323">
        <v>1630</v>
      </c>
      <c r="M229" s="323">
        <v>0.64093999999999995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231.95</v>
      </c>
      <c r="D230" s="324">
        <v>230.6</v>
      </c>
      <c r="E230" s="324">
        <v>226.35</v>
      </c>
      <c r="F230" s="324">
        <v>220.75</v>
      </c>
      <c r="G230" s="324">
        <v>216.5</v>
      </c>
      <c r="H230" s="324">
        <v>236.2</v>
      </c>
      <c r="I230" s="324">
        <v>240.45</v>
      </c>
      <c r="J230" s="324">
        <v>246.04999999999998</v>
      </c>
      <c r="K230" s="323">
        <v>234.85</v>
      </c>
      <c r="L230" s="323">
        <v>225</v>
      </c>
      <c r="M230" s="323">
        <v>170.86976000000001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205.5</v>
      </c>
      <c r="D231" s="324">
        <v>205.81666666666669</v>
      </c>
      <c r="E231" s="324">
        <v>202.08333333333337</v>
      </c>
      <c r="F231" s="324">
        <v>198.66666666666669</v>
      </c>
      <c r="G231" s="324">
        <v>194.93333333333337</v>
      </c>
      <c r="H231" s="324">
        <v>209.23333333333338</v>
      </c>
      <c r="I231" s="324">
        <v>212.96666666666667</v>
      </c>
      <c r="J231" s="324">
        <v>216.38333333333338</v>
      </c>
      <c r="K231" s="323">
        <v>209.55</v>
      </c>
      <c r="L231" s="323">
        <v>202.4</v>
      </c>
      <c r="M231" s="323">
        <v>23.35708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4373.45</v>
      </c>
      <c r="D232" s="324">
        <v>4402.5</v>
      </c>
      <c r="E232" s="324">
        <v>4303.1499999999996</v>
      </c>
      <c r="F232" s="324">
        <v>4232.8499999999995</v>
      </c>
      <c r="G232" s="324">
        <v>4133.4999999999991</v>
      </c>
      <c r="H232" s="324">
        <v>4472.8</v>
      </c>
      <c r="I232" s="324">
        <v>4572.1500000000005</v>
      </c>
      <c r="J232" s="324">
        <v>4642.4500000000007</v>
      </c>
      <c r="K232" s="323">
        <v>4501.8500000000004</v>
      </c>
      <c r="L232" s="323">
        <v>4332.2</v>
      </c>
      <c r="M232" s="323">
        <v>0.82742000000000004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149.19999999999999</v>
      </c>
      <c r="D233" s="324">
        <v>148.51666666666665</v>
      </c>
      <c r="E233" s="324">
        <v>146.43333333333331</v>
      </c>
      <c r="F233" s="324">
        <v>143.66666666666666</v>
      </c>
      <c r="G233" s="324">
        <v>141.58333333333331</v>
      </c>
      <c r="H233" s="324">
        <v>151.2833333333333</v>
      </c>
      <c r="I233" s="324">
        <v>153.36666666666667</v>
      </c>
      <c r="J233" s="324">
        <v>156.1333333333333</v>
      </c>
      <c r="K233" s="323">
        <v>150.6</v>
      </c>
      <c r="L233" s="323">
        <v>145.75</v>
      </c>
      <c r="M233" s="323">
        <v>14.3691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1964.3</v>
      </c>
      <c r="D234" s="324">
        <v>1966.7666666666667</v>
      </c>
      <c r="E234" s="324">
        <v>1937.5333333333333</v>
      </c>
      <c r="F234" s="324">
        <v>1910.7666666666667</v>
      </c>
      <c r="G234" s="324">
        <v>1881.5333333333333</v>
      </c>
      <c r="H234" s="324">
        <v>1993.5333333333333</v>
      </c>
      <c r="I234" s="324">
        <v>2022.7666666666664</v>
      </c>
      <c r="J234" s="324">
        <v>2049.5333333333333</v>
      </c>
      <c r="K234" s="323">
        <v>1996</v>
      </c>
      <c r="L234" s="323">
        <v>1940</v>
      </c>
      <c r="M234" s="323">
        <v>15.864050000000001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1517.2</v>
      </c>
      <c r="D235" s="324">
        <v>1521.6666666666667</v>
      </c>
      <c r="E235" s="324">
        <v>1497.4833333333336</v>
      </c>
      <c r="F235" s="324">
        <v>1477.7666666666669</v>
      </c>
      <c r="G235" s="324">
        <v>1453.5833333333337</v>
      </c>
      <c r="H235" s="324">
        <v>1541.3833333333334</v>
      </c>
      <c r="I235" s="324">
        <v>1565.5666666666664</v>
      </c>
      <c r="J235" s="324">
        <v>1585.2833333333333</v>
      </c>
      <c r="K235" s="323">
        <v>1545.85</v>
      </c>
      <c r="L235" s="323">
        <v>1501.95</v>
      </c>
      <c r="M235" s="323">
        <v>0.31022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372.75</v>
      </c>
      <c r="D236" s="324">
        <v>376.13333333333338</v>
      </c>
      <c r="E236" s="324">
        <v>363.21666666666675</v>
      </c>
      <c r="F236" s="324">
        <v>353.68333333333339</v>
      </c>
      <c r="G236" s="324">
        <v>340.76666666666677</v>
      </c>
      <c r="H236" s="324">
        <v>385.66666666666674</v>
      </c>
      <c r="I236" s="324">
        <v>398.58333333333337</v>
      </c>
      <c r="J236" s="324">
        <v>408.11666666666673</v>
      </c>
      <c r="K236" s="323">
        <v>389.05</v>
      </c>
      <c r="L236" s="323">
        <v>366.6</v>
      </c>
      <c r="M236" s="323">
        <v>1.28643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935.15</v>
      </c>
      <c r="D237" s="324">
        <v>932.76666666666677</v>
      </c>
      <c r="E237" s="324">
        <v>922.63333333333355</v>
      </c>
      <c r="F237" s="324">
        <v>910.11666666666679</v>
      </c>
      <c r="G237" s="324">
        <v>899.98333333333358</v>
      </c>
      <c r="H237" s="324">
        <v>945.28333333333353</v>
      </c>
      <c r="I237" s="324">
        <v>955.41666666666674</v>
      </c>
      <c r="J237" s="324">
        <v>967.93333333333351</v>
      </c>
      <c r="K237" s="323">
        <v>942.9</v>
      </c>
      <c r="L237" s="323">
        <v>920.25</v>
      </c>
      <c r="M237" s="323">
        <v>26.543389999999999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209.8</v>
      </c>
      <c r="D238" s="324">
        <v>207.31666666666669</v>
      </c>
      <c r="E238" s="324">
        <v>201.63333333333338</v>
      </c>
      <c r="F238" s="324">
        <v>193.4666666666667</v>
      </c>
      <c r="G238" s="324">
        <v>187.78333333333339</v>
      </c>
      <c r="H238" s="324">
        <v>215.48333333333338</v>
      </c>
      <c r="I238" s="324">
        <v>221.16666666666671</v>
      </c>
      <c r="J238" s="324">
        <v>229.33333333333337</v>
      </c>
      <c r="K238" s="323">
        <v>213</v>
      </c>
      <c r="L238" s="323">
        <v>199.15</v>
      </c>
      <c r="M238" s="323">
        <v>137.45719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19.600000000000001</v>
      </c>
      <c r="D239" s="324">
        <v>19.866666666666664</v>
      </c>
      <c r="E239" s="324">
        <v>19.283333333333328</v>
      </c>
      <c r="F239" s="324">
        <v>18.966666666666665</v>
      </c>
      <c r="G239" s="324">
        <v>18.383333333333329</v>
      </c>
      <c r="H239" s="324">
        <v>20.183333333333326</v>
      </c>
      <c r="I239" s="324">
        <v>20.766666666666662</v>
      </c>
      <c r="J239" s="324">
        <v>21.083333333333325</v>
      </c>
      <c r="K239" s="323">
        <v>20.45</v>
      </c>
      <c r="L239" s="323">
        <v>19.55</v>
      </c>
      <c r="M239" s="323">
        <v>62.951320000000003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1873.9</v>
      </c>
      <c r="D240" s="324">
        <v>1869.1500000000003</v>
      </c>
      <c r="E240" s="324">
        <v>1857.4000000000005</v>
      </c>
      <c r="F240" s="324">
        <v>1840.9000000000003</v>
      </c>
      <c r="G240" s="324">
        <v>1829.1500000000005</v>
      </c>
      <c r="H240" s="324">
        <v>1885.6500000000005</v>
      </c>
      <c r="I240" s="324">
        <v>1897.4</v>
      </c>
      <c r="J240" s="324">
        <v>1913.9000000000005</v>
      </c>
      <c r="K240" s="323">
        <v>1880.9</v>
      </c>
      <c r="L240" s="323">
        <v>1852.65</v>
      </c>
      <c r="M240" s="323">
        <v>40.085549999999998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1619.35</v>
      </c>
      <c r="D241" s="324">
        <v>1616.6833333333334</v>
      </c>
      <c r="E241" s="324">
        <v>1593.6166666666668</v>
      </c>
      <c r="F241" s="324">
        <v>1567.8833333333334</v>
      </c>
      <c r="G241" s="324">
        <v>1544.8166666666668</v>
      </c>
      <c r="H241" s="324">
        <v>1642.4166666666667</v>
      </c>
      <c r="I241" s="324">
        <v>1665.4833333333333</v>
      </c>
      <c r="J241" s="324">
        <v>1691.2166666666667</v>
      </c>
      <c r="K241" s="323">
        <v>1639.75</v>
      </c>
      <c r="L241" s="323">
        <v>1590.95</v>
      </c>
      <c r="M241" s="323">
        <v>0.63744000000000001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522.85</v>
      </c>
      <c r="D242" s="324">
        <v>534.48333333333335</v>
      </c>
      <c r="E242" s="324">
        <v>505.36666666666667</v>
      </c>
      <c r="F242" s="324">
        <v>487.88333333333333</v>
      </c>
      <c r="G242" s="324">
        <v>458.76666666666665</v>
      </c>
      <c r="H242" s="324">
        <v>551.9666666666667</v>
      </c>
      <c r="I242" s="324">
        <v>581.08333333333348</v>
      </c>
      <c r="J242" s="324">
        <v>598.56666666666672</v>
      </c>
      <c r="K242" s="323">
        <v>563.6</v>
      </c>
      <c r="L242" s="323">
        <v>517</v>
      </c>
      <c r="M242" s="323">
        <v>162.84072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860.05</v>
      </c>
      <c r="D243" s="324">
        <v>854.18333333333339</v>
      </c>
      <c r="E243" s="324">
        <v>839.16666666666674</v>
      </c>
      <c r="F243" s="324">
        <v>818.2833333333333</v>
      </c>
      <c r="G243" s="324">
        <v>803.26666666666665</v>
      </c>
      <c r="H243" s="324">
        <v>875.06666666666683</v>
      </c>
      <c r="I243" s="324">
        <v>890.08333333333348</v>
      </c>
      <c r="J243" s="324">
        <v>910.96666666666692</v>
      </c>
      <c r="K243" s="323">
        <v>869.2</v>
      </c>
      <c r="L243" s="323">
        <v>833.3</v>
      </c>
      <c r="M243" s="323">
        <v>5.7777599999999998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17.649999999999999</v>
      </c>
      <c r="D244" s="324">
        <v>17.733333333333331</v>
      </c>
      <c r="E244" s="324">
        <v>17.516666666666662</v>
      </c>
      <c r="F244" s="324">
        <v>17.383333333333333</v>
      </c>
      <c r="G244" s="324">
        <v>17.166666666666664</v>
      </c>
      <c r="H244" s="324">
        <v>17.86666666666666</v>
      </c>
      <c r="I244" s="324">
        <v>18.083333333333329</v>
      </c>
      <c r="J244" s="324">
        <v>18.216666666666658</v>
      </c>
      <c r="K244" s="323">
        <v>17.95</v>
      </c>
      <c r="L244" s="323">
        <v>17.600000000000001</v>
      </c>
      <c r="M244" s="323">
        <v>24.421289999999999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119.95</v>
      </c>
      <c r="D245" s="324">
        <v>119.45</v>
      </c>
      <c r="E245" s="324">
        <v>118.2</v>
      </c>
      <c r="F245" s="324">
        <v>116.45</v>
      </c>
      <c r="G245" s="324">
        <v>115.2</v>
      </c>
      <c r="H245" s="324">
        <v>121.2</v>
      </c>
      <c r="I245" s="324">
        <v>122.45</v>
      </c>
      <c r="J245" s="324">
        <v>124.2</v>
      </c>
      <c r="K245" s="323">
        <v>120.7</v>
      </c>
      <c r="L245" s="323">
        <v>117.7</v>
      </c>
      <c r="M245" s="323">
        <v>102.28583999999999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380.55</v>
      </c>
      <c r="D246" s="324">
        <v>386.86666666666662</v>
      </c>
      <c r="E246" s="324">
        <v>368.73333333333323</v>
      </c>
      <c r="F246" s="324">
        <v>356.91666666666663</v>
      </c>
      <c r="G246" s="324">
        <v>338.78333333333325</v>
      </c>
      <c r="H246" s="324">
        <v>398.68333333333322</v>
      </c>
      <c r="I246" s="324">
        <v>416.81666666666655</v>
      </c>
      <c r="J246" s="324">
        <v>428.63333333333321</v>
      </c>
      <c r="K246" s="323">
        <v>405</v>
      </c>
      <c r="L246" s="323">
        <v>375.05</v>
      </c>
      <c r="M246" s="323">
        <v>4.1272200000000003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999.45</v>
      </c>
      <c r="D247" s="324">
        <v>1005.8000000000001</v>
      </c>
      <c r="E247" s="324">
        <v>985.65000000000009</v>
      </c>
      <c r="F247" s="324">
        <v>971.85</v>
      </c>
      <c r="G247" s="324">
        <v>951.7</v>
      </c>
      <c r="H247" s="324">
        <v>1019.6000000000001</v>
      </c>
      <c r="I247" s="324">
        <v>1039.75</v>
      </c>
      <c r="J247" s="324">
        <v>1053.5500000000002</v>
      </c>
      <c r="K247" s="323">
        <v>1025.95</v>
      </c>
      <c r="L247" s="323">
        <v>992</v>
      </c>
      <c r="M247" s="323">
        <v>3.3296100000000002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239.55</v>
      </c>
      <c r="D248" s="324">
        <v>239.96666666666667</v>
      </c>
      <c r="E248" s="324">
        <v>235.48333333333335</v>
      </c>
      <c r="F248" s="324">
        <v>231.41666666666669</v>
      </c>
      <c r="G248" s="324">
        <v>226.93333333333337</v>
      </c>
      <c r="H248" s="324">
        <v>244.03333333333333</v>
      </c>
      <c r="I248" s="324">
        <v>248.51666666666662</v>
      </c>
      <c r="J248" s="324">
        <v>252.58333333333331</v>
      </c>
      <c r="K248" s="323">
        <v>244.45</v>
      </c>
      <c r="L248" s="323">
        <v>235.9</v>
      </c>
      <c r="M248" s="323">
        <v>24.38335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40.299999999999997</v>
      </c>
      <c r="D249" s="324">
        <v>40.533333333333331</v>
      </c>
      <c r="E249" s="324">
        <v>39.86666666666666</v>
      </c>
      <c r="F249" s="324">
        <v>39.43333333333333</v>
      </c>
      <c r="G249" s="324">
        <v>38.766666666666659</v>
      </c>
      <c r="H249" s="324">
        <v>40.966666666666661</v>
      </c>
      <c r="I249" s="324">
        <v>41.633333333333333</v>
      </c>
      <c r="J249" s="324">
        <v>42.066666666666663</v>
      </c>
      <c r="K249" s="323">
        <v>41.2</v>
      </c>
      <c r="L249" s="323">
        <v>40.1</v>
      </c>
      <c r="M249" s="323">
        <v>13.838649999999999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766.25</v>
      </c>
      <c r="D250" s="324">
        <v>767.26666666666677</v>
      </c>
      <c r="E250" s="324">
        <v>757.58333333333348</v>
      </c>
      <c r="F250" s="324">
        <v>748.91666666666674</v>
      </c>
      <c r="G250" s="324">
        <v>739.23333333333346</v>
      </c>
      <c r="H250" s="324">
        <v>775.93333333333351</v>
      </c>
      <c r="I250" s="324">
        <v>785.61666666666667</v>
      </c>
      <c r="J250" s="324">
        <v>794.28333333333353</v>
      </c>
      <c r="K250" s="323">
        <v>776.95</v>
      </c>
      <c r="L250" s="323">
        <v>758.6</v>
      </c>
      <c r="M250" s="323">
        <v>25.007619999999999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21.8</v>
      </c>
      <c r="D251" s="324">
        <v>21.933333333333334</v>
      </c>
      <c r="E251" s="324">
        <v>21.616666666666667</v>
      </c>
      <c r="F251" s="324">
        <v>21.433333333333334</v>
      </c>
      <c r="G251" s="324">
        <v>21.116666666666667</v>
      </c>
      <c r="H251" s="324">
        <v>22.116666666666667</v>
      </c>
      <c r="I251" s="324">
        <v>22.433333333333337</v>
      </c>
      <c r="J251" s="324">
        <v>22.616666666666667</v>
      </c>
      <c r="K251" s="323">
        <v>22.25</v>
      </c>
      <c r="L251" s="323">
        <v>21.75</v>
      </c>
      <c r="M251" s="323">
        <v>71.596350000000001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605.79999999999995</v>
      </c>
      <c r="D252" s="324">
        <v>610.66666666666663</v>
      </c>
      <c r="E252" s="324">
        <v>598.23333333333323</v>
      </c>
      <c r="F252" s="324">
        <v>590.66666666666663</v>
      </c>
      <c r="G252" s="324">
        <v>578.23333333333323</v>
      </c>
      <c r="H252" s="324">
        <v>618.23333333333323</v>
      </c>
      <c r="I252" s="324">
        <v>630.66666666666663</v>
      </c>
      <c r="J252" s="324">
        <v>638.23333333333323</v>
      </c>
      <c r="K252" s="323">
        <v>623.1</v>
      </c>
      <c r="L252" s="323">
        <v>603.1</v>
      </c>
      <c r="M252" s="323">
        <v>3.5563199999999999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257.05</v>
      </c>
      <c r="D253" s="324">
        <v>255.86666666666665</v>
      </c>
      <c r="E253" s="324">
        <v>253.73333333333329</v>
      </c>
      <c r="F253" s="324">
        <v>250.41666666666666</v>
      </c>
      <c r="G253" s="324">
        <v>248.2833333333333</v>
      </c>
      <c r="H253" s="324">
        <v>259.18333333333328</v>
      </c>
      <c r="I253" s="324">
        <v>261.31666666666666</v>
      </c>
      <c r="J253" s="324">
        <v>264.63333333333327</v>
      </c>
      <c r="K253" s="323">
        <v>258</v>
      </c>
      <c r="L253" s="323">
        <v>252.55</v>
      </c>
      <c r="M253" s="323">
        <v>249.16401999999999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98.4</v>
      </c>
      <c r="D254" s="324">
        <v>99.083333333333329</v>
      </c>
      <c r="E254" s="324">
        <v>97.36666666666666</v>
      </c>
      <c r="F254" s="324">
        <v>96.333333333333329</v>
      </c>
      <c r="G254" s="324">
        <v>94.61666666666666</v>
      </c>
      <c r="H254" s="324">
        <v>100.11666666666666</v>
      </c>
      <c r="I254" s="324">
        <v>101.83333333333333</v>
      </c>
      <c r="J254" s="324">
        <v>102.86666666666666</v>
      </c>
      <c r="K254" s="323">
        <v>100.8</v>
      </c>
      <c r="L254" s="323">
        <v>98.05</v>
      </c>
      <c r="M254" s="323">
        <v>2.01417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98.15</v>
      </c>
      <c r="D255" s="324">
        <v>98.133333333333326</v>
      </c>
      <c r="E255" s="324">
        <v>96.866666666666646</v>
      </c>
      <c r="F255" s="324">
        <v>95.583333333333314</v>
      </c>
      <c r="G255" s="324">
        <v>94.316666666666634</v>
      </c>
      <c r="H255" s="324">
        <v>99.416666666666657</v>
      </c>
      <c r="I255" s="324">
        <v>100.68333333333334</v>
      </c>
      <c r="J255" s="324">
        <v>101.96666666666667</v>
      </c>
      <c r="K255" s="323">
        <v>99.4</v>
      </c>
      <c r="L255" s="323">
        <v>96.85</v>
      </c>
      <c r="M255" s="323">
        <v>4.4899199999999997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1550</v>
      </c>
      <c r="D256" s="324">
        <v>1545.75</v>
      </c>
      <c r="E256" s="324">
        <v>1524.35</v>
      </c>
      <c r="F256" s="324">
        <v>1498.6999999999998</v>
      </c>
      <c r="G256" s="324">
        <v>1477.2999999999997</v>
      </c>
      <c r="H256" s="324">
        <v>1571.4</v>
      </c>
      <c r="I256" s="324">
        <v>1592.8000000000002</v>
      </c>
      <c r="J256" s="324">
        <v>1618.4500000000003</v>
      </c>
      <c r="K256" s="323">
        <v>1567.15</v>
      </c>
      <c r="L256" s="323">
        <v>1520.1</v>
      </c>
      <c r="M256" s="323">
        <v>0.49851000000000001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1782.6</v>
      </c>
      <c r="D257" s="324">
        <v>1799.6166666666668</v>
      </c>
      <c r="E257" s="324">
        <v>1754.2333333333336</v>
      </c>
      <c r="F257" s="324">
        <v>1725.8666666666668</v>
      </c>
      <c r="G257" s="324">
        <v>1680.4833333333336</v>
      </c>
      <c r="H257" s="324">
        <v>1827.9833333333336</v>
      </c>
      <c r="I257" s="324">
        <v>1873.3666666666668</v>
      </c>
      <c r="J257" s="324">
        <v>1901.7333333333336</v>
      </c>
      <c r="K257" s="323">
        <v>1845</v>
      </c>
      <c r="L257" s="323">
        <v>1771.25</v>
      </c>
      <c r="M257" s="323">
        <v>0.13707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89.6</v>
      </c>
      <c r="D258" s="324">
        <v>90.95</v>
      </c>
      <c r="E258" s="324">
        <v>87.75</v>
      </c>
      <c r="F258" s="324">
        <v>85.899999999999991</v>
      </c>
      <c r="G258" s="324">
        <v>82.699999999999989</v>
      </c>
      <c r="H258" s="324">
        <v>92.800000000000011</v>
      </c>
      <c r="I258" s="324">
        <v>96.000000000000028</v>
      </c>
      <c r="J258" s="324">
        <v>97.850000000000023</v>
      </c>
      <c r="K258" s="323">
        <v>94.15</v>
      </c>
      <c r="L258" s="323">
        <v>89.1</v>
      </c>
      <c r="M258" s="323">
        <v>15.884550000000001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519.79999999999995</v>
      </c>
      <c r="D259" s="324">
        <v>522.15</v>
      </c>
      <c r="E259" s="324">
        <v>511.5</v>
      </c>
      <c r="F259" s="324">
        <v>503.20000000000005</v>
      </c>
      <c r="G259" s="324">
        <v>492.55000000000007</v>
      </c>
      <c r="H259" s="324">
        <v>530.44999999999993</v>
      </c>
      <c r="I259" s="324">
        <v>541.0999999999998</v>
      </c>
      <c r="J259" s="324">
        <v>549.39999999999986</v>
      </c>
      <c r="K259" s="323">
        <v>532.79999999999995</v>
      </c>
      <c r="L259" s="323">
        <v>513.85</v>
      </c>
      <c r="M259" s="323">
        <v>78.073229999999995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2253</v>
      </c>
      <c r="D260" s="324">
        <v>2249.3166666666666</v>
      </c>
      <c r="E260" s="324">
        <v>2195.6333333333332</v>
      </c>
      <c r="F260" s="324">
        <v>2138.2666666666664</v>
      </c>
      <c r="G260" s="324">
        <v>2084.583333333333</v>
      </c>
      <c r="H260" s="324">
        <v>2306.6833333333334</v>
      </c>
      <c r="I260" s="324">
        <v>2360.3666666666668</v>
      </c>
      <c r="J260" s="324">
        <v>2417.7333333333336</v>
      </c>
      <c r="K260" s="323">
        <v>2303</v>
      </c>
      <c r="L260" s="323">
        <v>2191.9499999999998</v>
      </c>
      <c r="M260" s="323">
        <v>2.70885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413.95</v>
      </c>
      <c r="D261" s="324">
        <v>411.5</v>
      </c>
      <c r="E261" s="324">
        <v>405</v>
      </c>
      <c r="F261" s="324">
        <v>396.05</v>
      </c>
      <c r="G261" s="324">
        <v>389.55</v>
      </c>
      <c r="H261" s="324">
        <v>420.45</v>
      </c>
      <c r="I261" s="324">
        <v>426.95</v>
      </c>
      <c r="J261" s="324">
        <v>435.9</v>
      </c>
      <c r="K261" s="323">
        <v>418</v>
      </c>
      <c r="L261" s="323">
        <v>402.55</v>
      </c>
      <c r="M261" s="323">
        <v>2.66032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308.45</v>
      </c>
      <c r="D262" s="324">
        <v>304</v>
      </c>
      <c r="E262" s="324">
        <v>294.45</v>
      </c>
      <c r="F262" s="324">
        <v>280.45</v>
      </c>
      <c r="G262" s="324">
        <v>270.89999999999998</v>
      </c>
      <c r="H262" s="324">
        <v>318</v>
      </c>
      <c r="I262" s="324">
        <v>327.54999999999995</v>
      </c>
      <c r="J262" s="324">
        <v>341.55</v>
      </c>
      <c r="K262" s="323">
        <v>313.55</v>
      </c>
      <c r="L262" s="323">
        <v>290</v>
      </c>
      <c r="M262" s="323">
        <v>13.272550000000001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116.15</v>
      </c>
      <c r="D263" s="324">
        <v>114.38333333333333</v>
      </c>
      <c r="E263" s="324">
        <v>111.26666666666665</v>
      </c>
      <c r="F263" s="324">
        <v>106.38333333333333</v>
      </c>
      <c r="G263" s="324">
        <v>103.26666666666665</v>
      </c>
      <c r="H263" s="324">
        <v>119.26666666666665</v>
      </c>
      <c r="I263" s="324">
        <v>122.38333333333333</v>
      </c>
      <c r="J263" s="324">
        <v>127.26666666666665</v>
      </c>
      <c r="K263" s="323">
        <v>117.5</v>
      </c>
      <c r="L263" s="323">
        <v>109.5</v>
      </c>
      <c r="M263" s="323">
        <v>51.522629999999999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67</v>
      </c>
      <c r="D264" s="324">
        <v>67.733333333333334</v>
      </c>
      <c r="E264" s="324">
        <v>65.966666666666669</v>
      </c>
      <c r="F264" s="324">
        <v>64.933333333333337</v>
      </c>
      <c r="G264" s="324">
        <v>63.166666666666671</v>
      </c>
      <c r="H264" s="324">
        <v>68.766666666666666</v>
      </c>
      <c r="I264" s="324">
        <v>70.533333333333346</v>
      </c>
      <c r="J264" s="324">
        <v>71.566666666666663</v>
      </c>
      <c r="K264" s="323">
        <v>69.5</v>
      </c>
      <c r="L264" s="323">
        <v>66.7</v>
      </c>
      <c r="M264" s="323">
        <v>10.91169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188.05</v>
      </c>
      <c r="D265" s="324">
        <v>189.08333333333334</v>
      </c>
      <c r="E265" s="324">
        <v>185.41666666666669</v>
      </c>
      <c r="F265" s="324">
        <v>182.78333333333333</v>
      </c>
      <c r="G265" s="324">
        <v>179.11666666666667</v>
      </c>
      <c r="H265" s="324">
        <v>191.7166666666667</v>
      </c>
      <c r="I265" s="324">
        <v>195.38333333333338</v>
      </c>
      <c r="J265" s="324">
        <v>198.01666666666671</v>
      </c>
      <c r="K265" s="323">
        <v>192.75</v>
      </c>
      <c r="L265" s="323">
        <v>186.45</v>
      </c>
      <c r="M265" s="323">
        <v>8.7262299999999993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357.75</v>
      </c>
      <c r="D266" s="324">
        <v>360.93333333333334</v>
      </c>
      <c r="E266" s="324">
        <v>348.06666666666666</v>
      </c>
      <c r="F266" s="324">
        <v>338.38333333333333</v>
      </c>
      <c r="G266" s="324">
        <v>325.51666666666665</v>
      </c>
      <c r="H266" s="324">
        <v>370.61666666666667</v>
      </c>
      <c r="I266" s="324">
        <v>383.48333333333335</v>
      </c>
      <c r="J266" s="324">
        <v>393.16666666666669</v>
      </c>
      <c r="K266" s="323">
        <v>373.8</v>
      </c>
      <c r="L266" s="323">
        <v>351.25</v>
      </c>
      <c r="M266" s="323">
        <v>1.8331599999999999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302.5</v>
      </c>
      <c r="D267" s="324">
        <v>299.08333333333331</v>
      </c>
      <c r="E267" s="324">
        <v>292.41666666666663</v>
      </c>
      <c r="F267" s="324">
        <v>282.33333333333331</v>
      </c>
      <c r="G267" s="324">
        <v>275.66666666666663</v>
      </c>
      <c r="H267" s="324">
        <v>309.16666666666663</v>
      </c>
      <c r="I267" s="324">
        <v>315.83333333333326</v>
      </c>
      <c r="J267" s="324">
        <v>325.91666666666663</v>
      </c>
      <c r="K267" s="323">
        <v>305.75</v>
      </c>
      <c r="L267" s="323">
        <v>289</v>
      </c>
      <c r="M267" s="323">
        <v>6.2248700000000001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730.1</v>
      </c>
      <c r="D268" s="324">
        <v>726.56666666666672</v>
      </c>
      <c r="E268" s="324">
        <v>721.68333333333339</v>
      </c>
      <c r="F268" s="324">
        <v>713.26666666666665</v>
      </c>
      <c r="G268" s="324">
        <v>708.38333333333333</v>
      </c>
      <c r="H268" s="324">
        <v>734.98333333333346</v>
      </c>
      <c r="I268" s="324">
        <v>739.8666666666669</v>
      </c>
      <c r="J268" s="324">
        <v>748.28333333333353</v>
      </c>
      <c r="K268" s="323">
        <v>731.45</v>
      </c>
      <c r="L268" s="323">
        <v>718.15</v>
      </c>
      <c r="M268" s="323">
        <v>89.356800000000007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2644.45</v>
      </c>
      <c r="D269" s="324">
        <v>2626.35</v>
      </c>
      <c r="E269" s="324">
        <v>2588.1</v>
      </c>
      <c r="F269" s="324">
        <v>2531.75</v>
      </c>
      <c r="G269" s="324">
        <v>2493.5</v>
      </c>
      <c r="H269" s="324">
        <v>2682.7</v>
      </c>
      <c r="I269" s="324">
        <v>2720.95</v>
      </c>
      <c r="J269" s="324">
        <v>2777.2999999999997</v>
      </c>
      <c r="K269" s="323">
        <v>2664.6</v>
      </c>
      <c r="L269" s="323">
        <v>2570</v>
      </c>
      <c r="M269" s="323">
        <v>9.9491499999999995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476.65</v>
      </c>
      <c r="D270" s="324">
        <v>482.2166666666667</v>
      </c>
      <c r="E270" s="324">
        <v>468.43333333333339</v>
      </c>
      <c r="F270" s="324">
        <v>460.2166666666667</v>
      </c>
      <c r="G270" s="324">
        <v>446.43333333333339</v>
      </c>
      <c r="H270" s="324">
        <v>490.43333333333339</v>
      </c>
      <c r="I270" s="324">
        <v>504.2166666666667</v>
      </c>
      <c r="J270" s="324">
        <v>512.43333333333339</v>
      </c>
      <c r="K270" s="323">
        <v>496</v>
      </c>
      <c r="L270" s="323">
        <v>474</v>
      </c>
      <c r="M270" s="323">
        <v>7.73874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410.35</v>
      </c>
      <c r="D271" s="324">
        <v>417.2166666666667</v>
      </c>
      <c r="E271" s="324">
        <v>401.33333333333337</v>
      </c>
      <c r="F271" s="324">
        <v>392.31666666666666</v>
      </c>
      <c r="G271" s="324">
        <v>376.43333333333334</v>
      </c>
      <c r="H271" s="324">
        <v>426.23333333333341</v>
      </c>
      <c r="I271" s="324">
        <v>442.11666666666673</v>
      </c>
      <c r="J271" s="324">
        <v>451.13333333333344</v>
      </c>
      <c r="K271" s="323">
        <v>433.1</v>
      </c>
      <c r="L271" s="323">
        <v>408.2</v>
      </c>
      <c r="M271" s="323">
        <v>2.9851999999999999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724.35</v>
      </c>
      <c r="D272" s="324">
        <v>730.44999999999993</v>
      </c>
      <c r="E272" s="324">
        <v>713.89999999999986</v>
      </c>
      <c r="F272" s="324">
        <v>703.44999999999993</v>
      </c>
      <c r="G272" s="324">
        <v>686.89999999999986</v>
      </c>
      <c r="H272" s="324">
        <v>740.89999999999986</v>
      </c>
      <c r="I272" s="324">
        <v>757.44999999999982</v>
      </c>
      <c r="J272" s="324">
        <v>767.89999999999986</v>
      </c>
      <c r="K272" s="323">
        <v>747</v>
      </c>
      <c r="L272" s="323">
        <v>720</v>
      </c>
      <c r="M272" s="323">
        <v>3.0890499999999999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138.35</v>
      </c>
      <c r="D273" s="324">
        <v>140.43333333333331</v>
      </c>
      <c r="E273" s="324">
        <v>136.01666666666662</v>
      </c>
      <c r="F273" s="324">
        <v>133.68333333333331</v>
      </c>
      <c r="G273" s="324">
        <v>129.26666666666662</v>
      </c>
      <c r="H273" s="324">
        <v>142.76666666666662</v>
      </c>
      <c r="I273" s="324">
        <v>147.18333333333331</v>
      </c>
      <c r="J273" s="324">
        <v>149.51666666666662</v>
      </c>
      <c r="K273" s="323">
        <v>144.85</v>
      </c>
      <c r="L273" s="323">
        <v>138.1</v>
      </c>
      <c r="M273" s="323">
        <v>1.9602200000000001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956.75</v>
      </c>
      <c r="D274" s="324">
        <v>969.9</v>
      </c>
      <c r="E274" s="324">
        <v>941.84999999999991</v>
      </c>
      <c r="F274" s="324">
        <v>926.94999999999993</v>
      </c>
      <c r="G274" s="324">
        <v>898.89999999999986</v>
      </c>
      <c r="H274" s="324">
        <v>984.8</v>
      </c>
      <c r="I274" s="324">
        <v>1012.8499999999999</v>
      </c>
      <c r="J274" s="324">
        <v>1027.75</v>
      </c>
      <c r="K274" s="323">
        <v>997.95</v>
      </c>
      <c r="L274" s="323">
        <v>955</v>
      </c>
      <c r="M274" s="323">
        <v>1.65483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370.3</v>
      </c>
      <c r="D275" s="324">
        <v>374.41666666666669</v>
      </c>
      <c r="E275" s="324">
        <v>364.93333333333339</v>
      </c>
      <c r="F275" s="324">
        <v>359.56666666666672</v>
      </c>
      <c r="G275" s="324">
        <v>350.08333333333343</v>
      </c>
      <c r="H275" s="324">
        <v>379.78333333333336</v>
      </c>
      <c r="I275" s="324">
        <v>389.26666666666659</v>
      </c>
      <c r="J275" s="324">
        <v>394.63333333333333</v>
      </c>
      <c r="K275" s="323">
        <v>383.9</v>
      </c>
      <c r="L275" s="323">
        <v>369.05</v>
      </c>
      <c r="M275" s="323">
        <v>1.2821800000000001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59.05</v>
      </c>
      <c r="D276" s="324">
        <v>59.333333333333336</v>
      </c>
      <c r="E276" s="324">
        <v>58.416666666666671</v>
      </c>
      <c r="F276" s="324">
        <v>57.783333333333339</v>
      </c>
      <c r="G276" s="324">
        <v>56.866666666666674</v>
      </c>
      <c r="H276" s="324">
        <v>59.966666666666669</v>
      </c>
      <c r="I276" s="324">
        <v>60.88333333333334</v>
      </c>
      <c r="J276" s="324">
        <v>61.516666666666666</v>
      </c>
      <c r="K276" s="323">
        <v>60.25</v>
      </c>
      <c r="L276" s="323">
        <v>58.7</v>
      </c>
      <c r="M276" s="323">
        <v>8.9815699999999996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445.35</v>
      </c>
      <c r="D277" s="324">
        <v>447.98333333333335</v>
      </c>
      <c r="E277" s="324">
        <v>439.36666666666667</v>
      </c>
      <c r="F277" s="324">
        <v>433.38333333333333</v>
      </c>
      <c r="G277" s="324">
        <v>424.76666666666665</v>
      </c>
      <c r="H277" s="324">
        <v>453.9666666666667</v>
      </c>
      <c r="I277" s="324">
        <v>462.58333333333337</v>
      </c>
      <c r="J277" s="324">
        <v>468.56666666666672</v>
      </c>
      <c r="K277" s="323">
        <v>456.6</v>
      </c>
      <c r="L277" s="323">
        <v>442</v>
      </c>
      <c r="M277" s="323">
        <v>0.86438000000000004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45.7</v>
      </c>
      <c r="D278" s="324">
        <v>45.933333333333337</v>
      </c>
      <c r="E278" s="324">
        <v>45.216666666666676</v>
      </c>
      <c r="F278" s="324">
        <v>44.733333333333341</v>
      </c>
      <c r="G278" s="324">
        <v>44.01666666666668</v>
      </c>
      <c r="H278" s="324">
        <v>46.416666666666671</v>
      </c>
      <c r="I278" s="324">
        <v>47.13333333333334</v>
      </c>
      <c r="J278" s="324">
        <v>47.616666666666667</v>
      </c>
      <c r="K278" s="323">
        <v>46.65</v>
      </c>
      <c r="L278" s="323">
        <v>45.45</v>
      </c>
      <c r="M278" s="323">
        <v>22.78969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387.25</v>
      </c>
      <c r="D279" s="324">
        <v>388.3</v>
      </c>
      <c r="E279" s="324">
        <v>383.40000000000003</v>
      </c>
      <c r="F279" s="324">
        <v>379.55</v>
      </c>
      <c r="G279" s="324">
        <v>374.65000000000003</v>
      </c>
      <c r="H279" s="324">
        <v>392.15000000000003</v>
      </c>
      <c r="I279" s="324">
        <v>397.05</v>
      </c>
      <c r="J279" s="324">
        <v>400.90000000000003</v>
      </c>
      <c r="K279" s="323">
        <v>393.2</v>
      </c>
      <c r="L279" s="323">
        <v>384.45</v>
      </c>
      <c r="M279" s="323">
        <v>1.94295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1200.2</v>
      </c>
      <c r="D280" s="324">
        <v>1198.1166666666668</v>
      </c>
      <c r="E280" s="324">
        <v>1187.5833333333335</v>
      </c>
      <c r="F280" s="324">
        <v>1174.9666666666667</v>
      </c>
      <c r="G280" s="324">
        <v>1164.4333333333334</v>
      </c>
      <c r="H280" s="324">
        <v>1210.7333333333336</v>
      </c>
      <c r="I280" s="324">
        <v>1221.2666666666669</v>
      </c>
      <c r="J280" s="324">
        <v>1233.8833333333337</v>
      </c>
      <c r="K280" s="323">
        <v>1208.6500000000001</v>
      </c>
      <c r="L280" s="323">
        <v>1185.5</v>
      </c>
      <c r="M280" s="323">
        <v>4.3011999999999997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271.85000000000002</v>
      </c>
      <c r="D281" s="324">
        <v>274.28333333333336</v>
      </c>
      <c r="E281" s="324">
        <v>268.56666666666672</v>
      </c>
      <c r="F281" s="324">
        <v>265.28333333333336</v>
      </c>
      <c r="G281" s="324">
        <v>259.56666666666672</v>
      </c>
      <c r="H281" s="324">
        <v>277.56666666666672</v>
      </c>
      <c r="I281" s="324">
        <v>283.2833333333333</v>
      </c>
      <c r="J281" s="324">
        <v>286.56666666666672</v>
      </c>
      <c r="K281" s="323">
        <v>280</v>
      </c>
      <c r="L281" s="323">
        <v>271</v>
      </c>
      <c r="M281" s="323">
        <v>2.3671000000000002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1725.2</v>
      </c>
      <c r="D282" s="324">
        <v>1715.0833333333333</v>
      </c>
      <c r="E282" s="324">
        <v>1702.1666666666665</v>
      </c>
      <c r="F282" s="324">
        <v>1679.1333333333332</v>
      </c>
      <c r="G282" s="324">
        <v>1666.2166666666665</v>
      </c>
      <c r="H282" s="324">
        <v>1738.1166666666666</v>
      </c>
      <c r="I282" s="324">
        <v>1751.0333333333331</v>
      </c>
      <c r="J282" s="324">
        <v>1774.0666666666666</v>
      </c>
      <c r="K282" s="323">
        <v>1728</v>
      </c>
      <c r="L282" s="323">
        <v>1692.05</v>
      </c>
      <c r="M282" s="323">
        <v>30.70204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574.54999999999995</v>
      </c>
      <c r="D283" s="324">
        <v>580.18333333333328</v>
      </c>
      <c r="E283" s="324">
        <v>565.46666666666658</v>
      </c>
      <c r="F283" s="324">
        <v>556.38333333333333</v>
      </c>
      <c r="G283" s="324">
        <v>541.66666666666663</v>
      </c>
      <c r="H283" s="324">
        <v>589.26666666666654</v>
      </c>
      <c r="I283" s="324">
        <v>603.98333333333323</v>
      </c>
      <c r="J283" s="324">
        <v>613.06666666666649</v>
      </c>
      <c r="K283" s="323">
        <v>594.9</v>
      </c>
      <c r="L283" s="323">
        <v>571.1</v>
      </c>
      <c r="M283" s="323">
        <v>10.791930000000001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634.29999999999995</v>
      </c>
      <c r="D284" s="324">
        <v>635.75</v>
      </c>
      <c r="E284" s="324">
        <v>623.54999999999995</v>
      </c>
      <c r="F284" s="324">
        <v>612.79999999999995</v>
      </c>
      <c r="G284" s="324">
        <v>600.59999999999991</v>
      </c>
      <c r="H284" s="324">
        <v>646.5</v>
      </c>
      <c r="I284" s="324">
        <v>658.7</v>
      </c>
      <c r="J284" s="324">
        <v>669.45</v>
      </c>
      <c r="K284" s="323">
        <v>647.95000000000005</v>
      </c>
      <c r="L284" s="323">
        <v>625</v>
      </c>
      <c r="M284" s="323">
        <v>2.3533200000000001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215.15</v>
      </c>
      <c r="D285" s="324">
        <v>215.16666666666666</v>
      </c>
      <c r="E285" s="324">
        <v>209.33333333333331</v>
      </c>
      <c r="F285" s="324">
        <v>203.51666666666665</v>
      </c>
      <c r="G285" s="324">
        <v>197.68333333333331</v>
      </c>
      <c r="H285" s="324">
        <v>220.98333333333332</v>
      </c>
      <c r="I285" s="324">
        <v>226.81666666666663</v>
      </c>
      <c r="J285" s="324">
        <v>232.63333333333333</v>
      </c>
      <c r="K285" s="323">
        <v>221</v>
      </c>
      <c r="L285" s="323">
        <v>209.35</v>
      </c>
      <c r="M285" s="323">
        <v>4.2105399999999999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1228.45</v>
      </c>
      <c r="D286" s="324">
        <v>1222.3666666666666</v>
      </c>
      <c r="E286" s="324">
        <v>1206.2333333333331</v>
      </c>
      <c r="F286" s="324">
        <v>1184.0166666666667</v>
      </c>
      <c r="G286" s="324">
        <v>1167.8833333333332</v>
      </c>
      <c r="H286" s="324">
        <v>1244.583333333333</v>
      </c>
      <c r="I286" s="324">
        <v>1260.7166666666667</v>
      </c>
      <c r="J286" s="324">
        <v>1282.9333333333329</v>
      </c>
      <c r="K286" s="323">
        <v>1238.5</v>
      </c>
      <c r="L286" s="323">
        <v>1200.1500000000001</v>
      </c>
      <c r="M286" s="323">
        <v>0.37413000000000002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533.45000000000005</v>
      </c>
      <c r="D287" s="324">
        <v>535.13333333333333</v>
      </c>
      <c r="E287" s="324">
        <v>528.31666666666661</v>
      </c>
      <c r="F287" s="324">
        <v>523.18333333333328</v>
      </c>
      <c r="G287" s="324">
        <v>516.36666666666656</v>
      </c>
      <c r="H287" s="324">
        <v>540.26666666666665</v>
      </c>
      <c r="I287" s="324">
        <v>547.08333333333348</v>
      </c>
      <c r="J287" s="324">
        <v>552.2166666666667</v>
      </c>
      <c r="K287" s="323">
        <v>541.95000000000005</v>
      </c>
      <c r="L287" s="323">
        <v>530</v>
      </c>
      <c r="M287" s="323">
        <v>0.73418000000000005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84.25</v>
      </c>
      <c r="D288" s="324">
        <v>83.183333333333323</v>
      </c>
      <c r="E288" s="324">
        <v>81.666666666666643</v>
      </c>
      <c r="F288" s="324">
        <v>79.083333333333314</v>
      </c>
      <c r="G288" s="324">
        <v>77.566666666666634</v>
      </c>
      <c r="H288" s="324">
        <v>85.766666666666652</v>
      </c>
      <c r="I288" s="324">
        <v>87.283333333333331</v>
      </c>
      <c r="J288" s="324">
        <v>89.86666666666666</v>
      </c>
      <c r="K288" s="323">
        <v>84.7</v>
      </c>
      <c r="L288" s="323">
        <v>80.599999999999994</v>
      </c>
      <c r="M288" s="323">
        <v>315.95645000000002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2564.65</v>
      </c>
      <c r="D289" s="324">
        <v>2590.6</v>
      </c>
      <c r="E289" s="324">
        <v>2526.1999999999998</v>
      </c>
      <c r="F289" s="324">
        <v>2487.75</v>
      </c>
      <c r="G289" s="324">
        <v>2423.35</v>
      </c>
      <c r="H289" s="324">
        <v>2629.0499999999997</v>
      </c>
      <c r="I289" s="324">
        <v>2693.4500000000003</v>
      </c>
      <c r="J289" s="324">
        <v>2731.8999999999996</v>
      </c>
      <c r="K289" s="323">
        <v>2655</v>
      </c>
      <c r="L289" s="323">
        <v>2552.15</v>
      </c>
      <c r="M289" s="323">
        <v>2.1463800000000002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352.25</v>
      </c>
      <c r="D290" s="324">
        <v>356.45</v>
      </c>
      <c r="E290" s="324">
        <v>346.04999999999995</v>
      </c>
      <c r="F290" s="324">
        <v>339.84999999999997</v>
      </c>
      <c r="G290" s="324">
        <v>329.44999999999993</v>
      </c>
      <c r="H290" s="324">
        <v>362.65</v>
      </c>
      <c r="I290" s="324">
        <v>373.04999999999995</v>
      </c>
      <c r="J290" s="324">
        <v>379.25</v>
      </c>
      <c r="K290" s="323">
        <v>366.85</v>
      </c>
      <c r="L290" s="323">
        <v>350.25</v>
      </c>
      <c r="M290" s="323">
        <v>1.17689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590.75</v>
      </c>
      <c r="D291" s="324">
        <v>592.18333333333328</v>
      </c>
      <c r="E291" s="324">
        <v>584.36666666666656</v>
      </c>
      <c r="F291" s="324">
        <v>577.98333333333323</v>
      </c>
      <c r="G291" s="324">
        <v>570.16666666666652</v>
      </c>
      <c r="H291" s="324">
        <v>598.56666666666661</v>
      </c>
      <c r="I291" s="324">
        <v>606.38333333333344</v>
      </c>
      <c r="J291" s="324">
        <v>612.76666666666665</v>
      </c>
      <c r="K291" s="323">
        <v>600</v>
      </c>
      <c r="L291" s="323">
        <v>585.79999999999995</v>
      </c>
      <c r="M291" s="323">
        <v>15.553520000000001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9770.1</v>
      </c>
      <c r="D292" s="324">
        <v>9757.1</v>
      </c>
      <c r="E292" s="324">
        <v>9614.2000000000007</v>
      </c>
      <c r="F292" s="324">
        <v>9458.3000000000011</v>
      </c>
      <c r="G292" s="324">
        <v>9315.4000000000015</v>
      </c>
      <c r="H292" s="324">
        <v>9913</v>
      </c>
      <c r="I292" s="324">
        <v>10055.899999999998</v>
      </c>
      <c r="J292" s="324">
        <v>10211.799999999999</v>
      </c>
      <c r="K292" s="323">
        <v>9900</v>
      </c>
      <c r="L292" s="323">
        <v>9601.2000000000007</v>
      </c>
      <c r="M292" s="323">
        <v>8.0699999999999994E-2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68.25</v>
      </c>
      <c r="D293" s="324">
        <v>66.516666666666666</v>
      </c>
      <c r="E293" s="324">
        <v>63.833333333333329</v>
      </c>
      <c r="F293" s="324">
        <v>59.416666666666664</v>
      </c>
      <c r="G293" s="324">
        <v>56.733333333333327</v>
      </c>
      <c r="H293" s="324">
        <v>70.933333333333337</v>
      </c>
      <c r="I293" s="324">
        <v>73.616666666666674</v>
      </c>
      <c r="J293" s="324">
        <v>78.033333333333331</v>
      </c>
      <c r="K293" s="323">
        <v>69.2</v>
      </c>
      <c r="L293" s="323">
        <v>62.1</v>
      </c>
      <c r="M293" s="323">
        <v>635.59218999999996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359.55</v>
      </c>
      <c r="D294" s="324">
        <v>360.81666666666661</v>
      </c>
      <c r="E294" s="324">
        <v>354.88333333333321</v>
      </c>
      <c r="F294" s="324">
        <v>350.21666666666658</v>
      </c>
      <c r="G294" s="324">
        <v>344.28333333333319</v>
      </c>
      <c r="H294" s="324">
        <v>365.48333333333323</v>
      </c>
      <c r="I294" s="324">
        <v>371.41666666666663</v>
      </c>
      <c r="J294" s="324">
        <v>376.08333333333326</v>
      </c>
      <c r="K294" s="323">
        <v>366.75</v>
      </c>
      <c r="L294" s="323">
        <v>356.15</v>
      </c>
      <c r="M294" s="323">
        <v>22.709320000000002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3440</v>
      </c>
      <c r="D295" s="324">
        <v>3437.3833333333337</v>
      </c>
      <c r="E295" s="324">
        <v>3388.6666666666674</v>
      </c>
      <c r="F295" s="324">
        <v>3337.3333333333339</v>
      </c>
      <c r="G295" s="324">
        <v>3288.6166666666677</v>
      </c>
      <c r="H295" s="324">
        <v>3488.7166666666672</v>
      </c>
      <c r="I295" s="324">
        <v>3537.4333333333334</v>
      </c>
      <c r="J295" s="324">
        <v>3588.7666666666669</v>
      </c>
      <c r="K295" s="323">
        <v>3486.1</v>
      </c>
      <c r="L295" s="323">
        <v>3386.05</v>
      </c>
      <c r="M295" s="323">
        <v>0.74368000000000001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1077.5999999999999</v>
      </c>
      <c r="D296" s="324">
        <v>1074.9166666666667</v>
      </c>
      <c r="E296" s="324">
        <v>1064.8333333333335</v>
      </c>
      <c r="F296" s="324">
        <v>1052.0666666666668</v>
      </c>
      <c r="G296" s="324">
        <v>1041.9833333333336</v>
      </c>
      <c r="H296" s="324">
        <v>1087.6833333333334</v>
      </c>
      <c r="I296" s="324">
        <v>1097.7666666666669</v>
      </c>
      <c r="J296" s="324">
        <v>1110.5333333333333</v>
      </c>
      <c r="K296" s="323">
        <v>1085</v>
      </c>
      <c r="L296" s="323">
        <v>1062.1500000000001</v>
      </c>
      <c r="M296" s="323">
        <v>3.3354300000000001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1741.6</v>
      </c>
      <c r="D297" s="324">
        <v>1740.5666666666666</v>
      </c>
      <c r="E297" s="324">
        <v>1726.1333333333332</v>
      </c>
      <c r="F297" s="324">
        <v>1710.6666666666665</v>
      </c>
      <c r="G297" s="324">
        <v>1696.2333333333331</v>
      </c>
      <c r="H297" s="324">
        <v>1756.0333333333333</v>
      </c>
      <c r="I297" s="324">
        <v>1770.4666666666667</v>
      </c>
      <c r="J297" s="324">
        <v>1785.9333333333334</v>
      </c>
      <c r="K297" s="323">
        <v>1755</v>
      </c>
      <c r="L297" s="323">
        <v>1725.1</v>
      </c>
      <c r="M297" s="323">
        <v>17.996289999999998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6071.4</v>
      </c>
      <c r="D298" s="324">
        <v>6058.6499999999987</v>
      </c>
      <c r="E298" s="324">
        <v>5934.0999999999976</v>
      </c>
      <c r="F298" s="324">
        <v>5796.7999999999993</v>
      </c>
      <c r="G298" s="324">
        <v>5672.2499999999982</v>
      </c>
      <c r="H298" s="324">
        <v>6195.9499999999971</v>
      </c>
      <c r="I298" s="324">
        <v>6320.4999999999982</v>
      </c>
      <c r="J298" s="324">
        <v>6457.7999999999965</v>
      </c>
      <c r="K298" s="323">
        <v>6183.2</v>
      </c>
      <c r="L298" s="323">
        <v>5921.35</v>
      </c>
      <c r="M298" s="323">
        <v>2.68188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4893</v>
      </c>
      <c r="D299" s="324">
        <v>4907.0166666666673</v>
      </c>
      <c r="E299" s="324">
        <v>4842.0833333333348</v>
      </c>
      <c r="F299" s="324">
        <v>4791.1666666666679</v>
      </c>
      <c r="G299" s="324">
        <v>4726.2333333333354</v>
      </c>
      <c r="H299" s="324">
        <v>4957.9333333333343</v>
      </c>
      <c r="I299" s="324">
        <v>5022.8666666666668</v>
      </c>
      <c r="J299" s="324">
        <v>5073.7833333333338</v>
      </c>
      <c r="K299" s="323">
        <v>4971.95</v>
      </c>
      <c r="L299" s="323">
        <v>4856.1000000000004</v>
      </c>
      <c r="M299" s="323">
        <v>1.9641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752.4</v>
      </c>
      <c r="D300" s="324">
        <v>755.30000000000007</v>
      </c>
      <c r="E300" s="324">
        <v>744.60000000000014</v>
      </c>
      <c r="F300" s="324">
        <v>736.80000000000007</v>
      </c>
      <c r="G300" s="324">
        <v>726.10000000000014</v>
      </c>
      <c r="H300" s="324">
        <v>763.10000000000014</v>
      </c>
      <c r="I300" s="324">
        <v>773.80000000000018</v>
      </c>
      <c r="J300" s="324">
        <v>781.60000000000014</v>
      </c>
      <c r="K300" s="323">
        <v>766</v>
      </c>
      <c r="L300" s="323">
        <v>747.5</v>
      </c>
      <c r="M300" s="323">
        <v>8.5639199999999995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2189.1999999999998</v>
      </c>
      <c r="D301" s="324">
        <v>2212.1666666666665</v>
      </c>
      <c r="E301" s="324">
        <v>2157.1333333333332</v>
      </c>
      <c r="F301" s="324">
        <v>2125.0666666666666</v>
      </c>
      <c r="G301" s="324">
        <v>2070.0333333333333</v>
      </c>
      <c r="H301" s="324">
        <v>2244.2333333333331</v>
      </c>
      <c r="I301" s="324">
        <v>2299.2666666666669</v>
      </c>
      <c r="J301" s="324">
        <v>2331.333333333333</v>
      </c>
      <c r="K301" s="323">
        <v>2267.1999999999998</v>
      </c>
      <c r="L301" s="323">
        <v>2180.1</v>
      </c>
      <c r="M301" s="323">
        <v>0.75858000000000003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400.75</v>
      </c>
      <c r="D302" s="324">
        <v>403.73333333333335</v>
      </c>
      <c r="E302" s="324">
        <v>396.26666666666671</v>
      </c>
      <c r="F302" s="324">
        <v>391.78333333333336</v>
      </c>
      <c r="G302" s="324">
        <v>384.31666666666672</v>
      </c>
      <c r="H302" s="324">
        <v>408.2166666666667</v>
      </c>
      <c r="I302" s="324">
        <v>415.68333333333339</v>
      </c>
      <c r="J302" s="324">
        <v>420.16666666666669</v>
      </c>
      <c r="K302" s="323">
        <v>411.2</v>
      </c>
      <c r="L302" s="323">
        <v>399.25</v>
      </c>
      <c r="M302" s="323">
        <v>6.9367400000000004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769.25</v>
      </c>
      <c r="D303" s="324">
        <v>764.41666666666663</v>
      </c>
      <c r="E303" s="324">
        <v>756.13333333333321</v>
      </c>
      <c r="F303" s="324">
        <v>743.01666666666654</v>
      </c>
      <c r="G303" s="324">
        <v>734.73333333333312</v>
      </c>
      <c r="H303" s="324">
        <v>777.5333333333333</v>
      </c>
      <c r="I303" s="324">
        <v>785.81666666666683</v>
      </c>
      <c r="J303" s="324">
        <v>798.93333333333339</v>
      </c>
      <c r="K303" s="323">
        <v>772.7</v>
      </c>
      <c r="L303" s="323">
        <v>751.3</v>
      </c>
      <c r="M303" s="323">
        <v>47.19388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158.05000000000001</v>
      </c>
      <c r="D304" s="324">
        <v>157.81666666666666</v>
      </c>
      <c r="E304" s="324">
        <v>156.68333333333334</v>
      </c>
      <c r="F304" s="324">
        <v>155.31666666666666</v>
      </c>
      <c r="G304" s="324">
        <v>154.18333333333334</v>
      </c>
      <c r="H304" s="324">
        <v>159.18333333333334</v>
      </c>
      <c r="I304" s="324">
        <v>160.31666666666666</v>
      </c>
      <c r="J304" s="324">
        <v>161.68333333333334</v>
      </c>
      <c r="K304" s="323">
        <v>158.94999999999999</v>
      </c>
      <c r="L304" s="323">
        <v>156.44999999999999</v>
      </c>
      <c r="M304" s="323">
        <v>25.514779999999998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17.75</v>
      </c>
      <c r="D305" s="324">
        <v>17.533333333333335</v>
      </c>
      <c r="E305" s="324">
        <v>15.366666666666671</v>
      </c>
      <c r="F305" s="324">
        <v>12.983333333333336</v>
      </c>
      <c r="G305" s="324">
        <v>10.816666666666672</v>
      </c>
      <c r="H305" s="324">
        <v>19.916666666666671</v>
      </c>
      <c r="I305" s="324">
        <v>22.083333333333336</v>
      </c>
      <c r="J305" s="324">
        <v>24.466666666666669</v>
      </c>
      <c r="K305" s="323">
        <v>19.7</v>
      </c>
      <c r="L305" s="323">
        <v>15.15</v>
      </c>
      <c r="M305" s="323">
        <v>159.95591999999999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169.65</v>
      </c>
      <c r="D306" s="324">
        <v>168.98333333333335</v>
      </c>
      <c r="E306" s="324">
        <v>166.06666666666669</v>
      </c>
      <c r="F306" s="324">
        <v>162.48333333333335</v>
      </c>
      <c r="G306" s="324">
        <v>159.56666666666669</v>
      </c>
      <c r="H306" s="324">
        <v>172.56666666666669</v>
      </c>
      <c r="I306" s="324">
        <v>175.48333333333332</v>
      </c>
      <c r="J306" s="324">
        <v>179.06666666666669</v>
      </c>
      <c r="K306" s="323">
        <v>171.9</v>
      </c>
      <c r="L306" s="323">
        <v>165.4</v>
      </c>
      <c r="M306" s="323">
        <v>2.4499399999999998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463.4</v>
      </c>
      <c r="D307" s="324">
        <v>458.45</v>
      </c>
      <c r="E307" s="324">
        <v>446.95</v>
      </c>
      <c r="F307" s="324">
        <v>430.5</v>
      </c>
      <c r="G307" s="324">
        <v>419</v>
      </c>
      <c r="H307" s="324">
        <v>474.9</v>
      </c>
      <c r="I307" s="324">
        <v>486.4</v>
      </c>
      <c r="J307" s="324">
        <v>502.84999999999997</v>
      </c>
      <c r="K307" s="323">
        <v>469.95</v>
      </c>
      <c r="L307" s="323">
        <v>442</v>
      </c>
      <c r="M307" s="323">
        <v>1.3790899999999999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114.5</v>
      </c>
      <c r="D308" s="324">
        <v>114.28333333333335</v>
      </c>
      <c r="E308" s="324">
        <v>112.76666666666669</v>
      </c>
      <c r="F308" s="324">
        <v>111.03333333333335</v>
      </c>
      <c r="G308" s="324">
        <v>109.51666666666669</v>
      </c>
      <c r="H308" s="324">
        <v>116.01666666666669</v>
      </c>
      <c r="I308" s="324">
        <v>117.53333333333335</v>
      </c>
      <c r="J308" s="324">
        <v>119.26666666666669</v>
      </c>
      <c r="K308" s="323">
        <v>115.8</v>
      </c>
      <c r="L308" s="323">
        <v>112.55</v>
      </c>
      <c r="M308" s="323">
        <v>43.972270000000002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474.7</v>
      </c>
      <c r="D309" s="324">
        <v>474.40000000000003</v>
      </c>
      <c r="E309" s="324">
        <v>468.80000000000007</v>
      </c>
      <c r="F309" s="324">
        <v>462.90000000000003</v>
      </c>
      <c r="G309" s="324">
        <v>457.30000000000007</v>
      </c>
      <c r="H309" s="324">
        <v>480.30000000000007</v>
      </c>
      <c r="I309" s="324">
        <v>485.90000000000009</v>
      </c>
      <c r="J309" s="324">
        <v>491.80000000000007</v>
      </c>
      <c r="K309" s="323">
        <v>480</v>
      </c>
      <c r="L309" s="323">
        <v>468.5</v>
      </c>
      <c r="M309" s="323">
        <v>20.034400000000002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7477.35</v>
      </c>
      <c r="D310" s="324">
        <v>7476.45</v>
      </c>
      <c r="E310" s="324">
        <v>7413.9</v>
      </c>
      <c r="F310" s="324">
        <v>7350.45</v>
      </c>
      <c r="G310" s="324">
        <v>7287.9</v>
      </c>
      <c r="H310" s="324">
        <v>7539.9</v>
      </c>
      <c r="I310" s="324">
        <v>7602.4500000000007</v>
      </c>
      <c r="J310" s="324">
        <v>7665.9</v>
      </c>
      <c r="K310" s="323">
        <v>7539</v>
      </c>
      <c r="L310" s="323">
        <v>7413</v>
      </c>
      <c r="M310" s="323">
        <v>5.9951499999999998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3030.65</v>
      </c>
      <c r="D311" s="324">
        <v>3039.65</v>
      </c>
      <c r="E311" s="324">
        <v>3001.1000000000004</v>
      </c>
      <c r="F311" s="324">
        <v>2971.55</v>
      </c>
      <c r="G311" s="324">
        <v>2933.0000000000005</v>
      </c>
      <c r="H311" s="324">
        <v>3069.2000000000003</v>
      </c>
      <c r="I311" s="324">
        <v>3107.7500000000005</v>
      </c>
      <c r="J311" s="324">
        <v>3137.3</v>
      </c>
      <c r="K311" s="323">
        <v>3078.2</v>
      </c>
      <c r="L311" s="323">
        <v>3010.1</v>
      </c>
      <c r="M311" s="323">
        <v>0.33321000000000001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340.3</v>
      </c>
      <c r="D312" s="324">
        <v>339.7166666666667</v>
      </c>
      <c r="E312" s="324">
        <v>334.03333333333342</v>
      </c>
      <c r="F312" s="324">
        <v>327.76666666666671</v>
      </c>
      <c r="G312" s="324">
        <v>322.08333333333343</v>
      </c>
      <c r="H312" s="324">
        <v>345.98333333333341</v>
      </c>
      <c r="I312" s="324">
        <v>351.66666666666669</v>
      </c>
      <c r="J312" s="324">
        <v>357.93333333333339</v>
      </c>
      <c r="K312" s="323">
        <v>345.4</v>
      </c>
      <c r="L312" s="323">
        <v>333.45</v>
      </c>
      <c r="M312" s="323">
        <v>5.3402599999999998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241.15</v>
      </c>
      <c r="D313" s="324">
        <v>243.71666666666667</v>
      </c>
      <c r="E313" s="324">
        <v>237.43333333333334</v>
      </c>
      <c r="F313" s="324">
        <v>233.71666666666667</v>
      </c>
      <c r="G313" s="324">
        <v>227.43333333333334</v>
      </c>
      <c r="H313" s="324">
        <v>247.43333333333334</v>
      </c>
      <c r="I313" s="324">
        <v>253.7166666666667</v>
      </c>
      <c r="J313" s="324">
        <v>257.43333333333334</v>
      </c>
      <c r="K313" s="323">
        <v>250</v>
      </c>
      <c r="L313" s="323">
        <v>240</v>
      </c>
      <c r="M313" s="323">
        <v>1.9692000000000001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872.1</v>
      </c>
      <c r="D314" s="324">
        <v>877.55000000000007</v>
      </c>
      <c r="E314" s="324">
        <v>863.30000000000018</v>
      </c>
      <c r="F314" s="324">
        <v>854.50000000000011</v>
      </c>
      <c r="G314" s="324">
        <v>840.25000000000023</v>
      </c>
      <c r="H314" s="324">
        <v>886.35000000000014</v>
      </c>
      <c r="I314" s="324">
        <v>900.59999999999991</v>
      </c>
      <c r="J314" s="324">
        <v>909.40000000000009</v>
      </c>
      <c r="K314" s="323">
        <v>891.8</v>
      </c>
      <c r="L314" s="323">
        <v>868.75</v>
      </c>
      <c r="M314" s="323">
        <v>19.240670000000001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1429.25</v>
      </c>
      <c r="D315" s="324">
        <v>1433.6333333333332</v>
      </c>
      <c r="E315" s="324">
        <v>1415.6666666666665</v>
      </c>
      <c r="F315" s="324">
        <v>1402.0833333333333</v>
      </c>
      <c r="G315" s="324">
        <v>1384.1166666666666</v>
      </c>
      <c r="H315" s="324">
        <v>1447.2166666666665</v>
      </c>
      <c r="I315" s="324">
        <v>1465.1833333333332</v>
      </c>
      <c r="J315" s="324">
        <v>1478.7666666666664</v>
      </c>
      <c r="K315" s="323">
        <v>1451.6</v>
      </c>
      <c r="L315" s="323">
        <v>1420.05</v>
      </c>
      <c r="M315" s="323">
        <v>3.3377400000000002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1982</v>
      </c>
      <c r="D316" s="324">
        <v>1984.95</v>
      </c>
      <c r="E316" s="324">
        <v>1956.6000000000001</v>
      </c>
      <c r="F316" s="324">
        <v>1931.2</v>
      </c>
      <c r="G316" s="324">
        <v>1902.8500000000001</v>
      </c>
      <c r="H316" s="324">
        <v>2010.3500000000001</v>
      </c>
      <c r="I316" s="324">
        <v>2038.7</v>
      </c>
      <c r="J316" s="324">
        <v>2064.1000000000004</v>
      </c>
      <c r="K316" s="323">
        <v>2013.3</v>
      </c>
      <c r="L316" s="323">
        <v>1959.55</v>
      </c>
      <c r="M316" s="323">
        <v>1.1725399999999999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703.05</v>
      </c>
      <c r="D317" s="324">
        <v>713.01666666666677</v>
      </c>
      <c r="E317" s="324">
        <v>690.03333333333353</v>
      </c>
      <c r="F317" s="324">
        <v>677.01666666666677</v>
      </c>
      <c r="G317" s="324">
        <v>654.03333333333353</v>
      </c>
      <c r="H317" s="324">
        <v>726.03333333333353</v>
      </c>
      <c r="I317" s="324">
        <v>749.01666666666688</v>
      </c>
      <c r="J317" s="324">
        <v>762.03333333333353</v>
      </c>
      <c r="K317" s="323">
        <v>736</v>
      </c>
      <c r="L317" s="323">
        <v>700</v>
      </c>
      <c r="M317" s="323">
        <v>9.9517299999999995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760.75</v>
      </c>
      <c r="D318" s="324">
        <v>755</v>
      </c>
      <c r="E318" s="324">
        <v>743.6</v>
      </c>
      <c r="F318" s="324">
        <v>726.45</v>
      </c>
      <c r="G318" s="324">
        <v>715.05000000000007</v>
      </c>
      <c r="H318" s="324">
        <v>772.15</v>
      </c>
      <c r="I318" s="324">
        <v>783.55000000000007</v>
      </c>
      <c r="J318" s="324">
        <v>800.69999999999993</v>
      </c>
      <c r="K318" s="323">
        <v>766.4</v>
      </c>
      <c r="L318" s="323">
        <v>737.85</v>
      </c>
      <c r="M318" s="323">
        <v>8.0380400000000005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232.35</v>
      </c>
      <c r="D319" s="324">
        <v>233.38333333333333</v>
      </c>
      <c r="E319" s="324">
        <v>225.21666666666664</v>
      </c>
      <c r="F319" s="324">
        <v>218.08333333333331</v>
      </c>
      <c r="G319" s="324">
        <v>209.91666666666663</v>
      </c>
      <c r="H319" s="324">
        <v>240.51666666666665</v>
      </c>
      <c r="I319" s="324">
        <v>248.68333333333334</v>
      </c>
      <c r="J319" s="324">
        <v>255.81666666666666</v>
      </c>
      <c r="K319" s="323">
        <v>241.55</v>
      </c>
      <c r="L319" s="323">
        <v>226.25</v>
      </c>
      <c r="M319" s="323">
        <v>10.266920000000001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167.5</v>
      </c>
      <c r="D320" s="324">
        <v>168.81666666666666</v>
      </c>
      <c r="E320" s="324">
        <v>165.73333333333332</v>
      </c>
      <c r="F320" s="324">
        <v>163.96666666666667</v>
      </c>
      <c r="G320" s="324">
        <v>160.88333333333333</v>
      </c>
      <c r="H320" s="324">
        <v>170.58333333333331</v>
      </c>
      <c r="I320" s="324">
        <v>173.66666666666669</v>
      </c>
      <c r="J320" s="324">
        <v>175.43333333333331</v>
      </c>
      <c r="K320" s="323">
        <v>171.9</v>
      </c>
      <c r="L320" s="323">
        <v>167.05</v>
      </c>
      <c r="M320" s="323">
        <v>2.3087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201.95</v>
      </c>
      <c r="D321" s="324">
        <v>205.73333333333335</v>
      </c>
      <c r="E321" s="324">
        <v>194.81666666666669</v>
      </c>
      <c r="F321" s="324">
        <v>187.68333333333334</v>
      </c>
      <c r="G321" s="324">
        <v>176.76666666666668</v>
      </c>
      <c r="H321" s="324">
        <v>212.8666666666667</v>
      </c>
      <c r="I321" s="324">
        <v>223.78333333333333</v>
      </c>
      <c r="J321" s="324">
        <v>230.91666666666671</v>
      </c>
      <c r="K321" s="323">
        <v>216.65</v>
      </c>
      <c r="L321" s="323">
        <v>198.6</v>
      </c>
      <c r="M321" s="323">
        <v>31.523610000000001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953.9</v>
      </c>
      <c r="D322" s="324">
        <v>960.2833333333333</v>
      </c>
      <c r="E322" s="324">
        <v>940.11666666666656</v>
      </c>
      <c r="F322" s="324">
        <v>926.33333333333326</v>
      </c>
      <c r="G322" s="324">
        <v>906.16666666666652</v>
      </c>
      <c r="H322" s="324">
        <v>974.06666666666661</v>
      </c>
      <c r="I322" s="324">
        <v>994.23333333333335</v>
      </c>
      <c r="J322" s="324">
        <v>1008.0166666666667</v>
      </c>
      <c r="K322" s="323">
        <v>980.45</v>
      </c>
      <c r="L322" s="323">
        <v>946.5</v>
      </c>
      <c r="M322" s="323">
        <v>1.58212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4232.75</v>
      </c>
      <c r="D323" s="324">
        <v>4241.25</v>
      </c>
      <c r="E323" s="324">
        <v>4168.6000000000004</v>
      </c>
      <c r="F323" s="324">
        <v>4104.4500000000007</v>
      </c>
      <c r="G323" s="324">
        <v>4031.8000000000011</v>
      </c>
      <c r="H323" s="324">
        <v>4305.3999999999996</v>
      </c>
      <c r="I323" s="324">
        <v>4378.0499999999993</v>
      </c>
      <c r="J323" s="324">
        <v>4442.1999999999989</v>
      </c>
      <c r="K323" s="323">
        <v>4313.8999999999996</v>
      </c>
      <c r="L323" s="323">
        <v>4177.1000000000004</v>
      </c>
      <c r="M323" s="323">
        <v>3.99268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44.35</v>
      </c>
      <c r="D324" s="324">
        <v>44.883333333333333</v>
      </c>
      <c r="E324" s="324">
        <v>43.566666666666663</v>
      </c>
      <c r="F324" s="324">
        <v>42.783333333333331</v>
      </c>
      <c r="G324" s="324">
        <v>41.466666666666661</v>
      </c>
      <c r="H324" s="324">
        <v>45.666666666666664</v>
      </c>
      <c r="I324" s="324">
        <v>46.983333333333341</v>
      </c>
      <c r="J324" s="324">
        <v>47.766666666666666</v>
      </c>
      <c r="K324" s="323">
        <v>46.2</v>
      </c>
      <c r="L324" s="323">
        <v>44.1</v>
      </c>
      <c r="M324" s="323">
        <v>23.955030000000001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185.4</v>
      </c>
      <c r="D325" s="324">
        <v>183.1</v>
      </c>
      <c r="E325" s="324">
        <v>177.5</v>
      </c>
      <c r="F325" s="324">
        <v>169.6</v>
      </c>
      <c r="G325" s="324">
        <v>164</v>
      </c>
      <c r="H325" s="324">
        <v>191</v>
      </c>
      <c r="I325" s="324">
        <v>196.59999999999997</v>
      </c>
      <c r="J325" s="324">
        <v>204.5</v>
      </c>
      <c r="K325" s="323">
        <v>188.7</v>
      </c>
      <c r="L325" s="323">
        <v>175.2</v>
      </c>
      <c r="M325" s="323">
        <v>12.66178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935</v>
      </c>
      <c r="D326" s="324">
        <v>929.36666666666667</v>
      </c>
      <c r="E326" s="324">
        <v>910.0333333333333</v>
      </c>
      <c r="F326" s="324">
        <v>885.06666666666661</v>
      </c>
      <c r="G326" s="324">
        <v>865.73333333333323</v>
      </c>
      <c r="H326" s="324">
        <v>954.33333333333337</v>
      </c>
      <c r="I326" s="324">
        <v>973.66666666666663</v>
      </c>
      <c r="J326" s="324">
        <v>998.63333333333344</v>
      </c>
      <c r="K326" s="323">
        <v>948.7</v>
      </c>
      <c r="L326" s="323">
        <v>904.4</v>
      </c>
      <c r="M326" s="323">
        <v>2.9963700000000002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3338.15</v>
      </c>
      <c r="D327" s="324">
        <v>3319.7833333333328</v>
      </c>
      <c r="E327" s="324">
        <v>3283.5666666666657</v>
      </c>
      <c r="F327" s="324">
        <v>3228.9833333333327</v>
      </c>
      <c r="G327" s="324">
        <v>3192.7666666666655</v>
      </c>
      <c r="H327" s="324">
        <v>3374.3666666666659</v>
      </c>
      <c r="I327" s="324">
        <v>3410.583333333333</v>
      </c>
      <c r="J327" s="324">
        <v>3465.1666666666661</v>
      </c>
      <c r="K327" s="323">
        <v>3356</v>
      </c>
      <c r="L327" s="323">
        <v>3265.2</v>
      </c>
      <c r="M327" s="323">
        <v>4.59504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65708.649999999994</v>
      </c>
      <c r="D328" s="324">
        <v>65721.483333333337</v>
      </c>
      <c r="E328" s="324">
        <v>64942.966666666674</v>
      </c>
      <c r="F328" s="324">
        <v>64177.28333333334</v>
      </c>
      <c r="G328" s="324">
        <v>63398.766666666677</v>
      </c>
      <c r="H328" s="324">
        <v>66487.166666666672</v>
      </c>
      <c r="I328" s="324">
        <v>67265.683333333334</v>
      </c>
      <c r="J328" s="324">
        <v>68031.366666666669</v>
      </c>
      <c r="K328" s="323">
        <v>66500</v>
      </c>
      <c r="L328" s="323">
        <v>64955.8</v>
      </c>
      <c r="M328" s="323">
        <v>9.8390000000000005E-2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40.700000000000003</v>
      </c>
      <c r="D329" s="324">
        <v>40.983333333333334</v>
      </c>
      <c r="E329" s="324">
        <v>39.716666666666669</v>
      </c>
      <c r="F329" s="324">
        <v>38.733333333333334</v>
      </c>
      <c r="G329" s="324">
        <v>37.466666666666669</v>
      </c>
      <c r="H329" s="324">
        <v>41.966666666666669</v>
      </c>
      <c r="I329" s="324">
        <v>43.233333333333334</v>
      </c>
      <c r="J329" s="324">
        <v>44.216666666666669</v>
      </c>
      <c r="K329" s="323">
        <v>42.25</v>
      </c>
      <c r="L329" s="323">
        <v>40</v>
      </c>
      <c r="M329" s="323">
        <v>17.634370000000001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1291.7</v>
      </c>
      <c r="D330" s="324">
        <v>1297.7666666666667</v>
      </c>
      <c r="E330" s="324">
        <v>1277.0333333333333</v>
      </c>
      <c r="F330" s="324">
        <v>1262.3666666666666</v>
      </c>
      <c r="G330" s="324">
        <v>1241.6333333333332</v>
      </c>
      <c r="H330" s="324">
        <v>1312.4333333333334</v>
      </c>
      <c r="I330" s="324">
        <v>1333.1666666666665</v>
      </c>
      <c r="J330" s="324">
        <v>1347.8333333333335</v>
      </c>
      <c r="K330" s="323">
        <v>1318.5</v>
      </c>
      <c r="L330" s="323">
        <v>1283.0999999999999</v>
      </c>
      <c r="M330" s="323">
        <v>6.8517099999999997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346.55</v>
      </c>
      <c r="D331" s="324">
        <v>345.90000000000003</v>
      </c>
      <c r="E331" s="324">
        <v>343.25000000000006</v>
      </c>
      <c r="F331" s="324">
        <v>339.95000000000005</v>
      </c>
      <c r="G331" s="324">
        <v>337.30000000000007</v>
      </c>
      <c r="H331" s="324">
        <v>349.20000000000005</v>
      </c>
      <c r="I331" s="324">
        <v>351.85</v>
      </c>
      <c r="J331" s="324">
        <v>355.15000000000003</v>
      </c>
      <c r="K331" s="323">
        <v>348.55</v>
      </c>
      <c r="L331" s="323">
        <v>342.6</v>
      </c>
      <c r="M331" s="323">
        <v>4.1300400000000002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789.4</v>
      </c>
      <c r="D332" s="324">
        <v>786.46666666666658</v>
      </c>
      <c r="E332" s="324">
        <v>778.98333333333312</v>
      </c>
      <c r="F332" s="324">
        <v>768.56666666666649</v>
      </c>
      <c r="G332" s="324">
        <v>761.08333333333303</v>
      </c>
      <c r="H332" s="324">
        <v>796.88333333333321</v>
      </c>
      <c r="I332" s="324">
        <v>804.36666666666656</v>
      </c>
      <c r="J332" s="324">
        <v>814.7833333333333</v>
      </c>
      <c r="K332" s="323">
        <v>793.95</v>
      </c>
      <c r="L332" s="323">
        <v>776.05</v>
      </c>
      <c r="M332" s="323">
        <v>3.1402100000000002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122.7</v>
      </c>
      <c r="D333" s="324">
        <v>122.39999999999999</v>
      </c>
      <c r="E333" s="324">
        <v>120.79999999999998</v>
      </c>
      <c r="F333" s="324">
        <v>118.89999999999999</v>
      </c>
      <c r="G333" s="324">
        <v>117.29999999999998</v>
      </c>
      <c r="H333" s="324">
        <v>124.29999999999998</v>
      </c>
      <c r="I333" s="324">
        <v>125.89999999999998</v>
      </c>
      <c r="J333" s="324">
        <v>127.79999999999998</v>
      </c>
      <c r="K333" s="323">
        <v>124</v>
      </c>
      <c r="L333" s="323">
        <v>120.5</v>
      </c>
      <c r="M333" s="323">
        <v>174.29576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4392.6000000000004</v>
      </c>
      <c r="D334" s="324">
        <v>4422.3833333333341</v>
      </c>
      <c r="E334" s="324">
        <v>4324.7666666666682</v>
      </c>
      <c r="F334" s="324">
        <v>4256.9333333333343</v>
      </c>
      <c r="G334" s="324">
        <v>4159.3166666666684</v>
      </c>
      <c r="H334" s="324">
        <v>4490.2166666666681</v>
      </c>
      <c r="I334" s="324">
        <v>4587.8333333333348</v>
      </c>
      <c r="J334" s="324">
        <v>4655.6666666666679</v>
      </c>
      <c r="K334" s="323">
        <v>4520</v>
      </c>
      <c r="L334" s="323">
        <v>4354.55</v>
      </c>
      <c r="M334" s="323">
        <v>5.9825999999999997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3924.95</v>
      </c>
      <c r="D335" s="324">
        <v>3935.65</v>
      </c>
      <c r="E335" s="324">
        <v>3871.3</v>
      </c>
      <c r="F335" s="324">
        <v>3817.65</v>
      </c>
      <c r="G335" s="324">
        <v>3753.3</v>
      </c>
      <c r="H335" s="324">
        <v>3989.3</v>
      </c>
      <c r="I335" s="324">
        <v>4053.6499999999996</v>
      </c>
      <c r="J335" s="324">
        <v>4107.3</v>
      </c>
      <c r="K335" s="323">
        <v>4000</v>
      </c>
      <c r="L335" s="323">
        <v>3882</v>
      </c>
      <c r="M335" s="323">
        <v>1.1946399999999999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1596.65</v>
      </c>
      <c r="D336" s="324">
        <v>1610.8833333333332</v>
      </c>
      <c r="E336" s="324">
        <v>1573.7666666666664</v>
      </c>
      <c r="F336" s="324">
        <v>1550.8833333333332</v>
      </c>
      <c r="G336" s="324">
        <v>1513.7666666666664</v>
      </c>
      <c r="H336" s="324">
        <v>1633.7666666666664</v>
      </c>
      <c r="I336" s="324">
        <v>1670.8833333333332</v>
      </c>
      <c r="J336" s="324">
        <v>1693.7666666666664</v>
      </c>
      <c r="K336" s="323">
        <v>1648</v>
      </c>
      <c r="L336" s="323">
        <v>1588</v>
      </c>
      <c r="M336" s="323">
        <v>1.57155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36.9</v>
      </c>
      <c r="D337" s="324">
        <v>37.31666666666667</v>
      </c>
      <c r="E337" s="324">
        <v>36.283333333333339</v>
      </c>
      <c r="F337" s="324">
        <v>35.666666666666671</v>
      </c>
      <c r="G337" s="324">
        <v>34.63333333333334</v>
      </c>
      <c r="H337" s="324">
        <v>37.933333333333337</v>
      </c>
      <c r="I337" s="324">
        <v>38.966666666666669</v>
      </c>
      <c r="J337" s="324">
        <v>39.583333333333336</v>
      </c>
      <c r="K337" s="323">
        <v>38.35</v>
      </c>
      <c r="L337" s="323">
        <v>36.700000000000003</v>
      </c>
      <c r="M337" s="323">
        <v>69.622969999999995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59.3</v>
      </c>
      <c r="D338" s="324">
        <v>59.65</v>
      </c>
      <c r="E338" s="324">
        <v>58.65</v>
      </c>
      <c r="F338" s="324">
        <v>58</v>
      </c>
      <c r="G338" s="324">
        <v>57</v>
      </c>
      <c r="H338" s="324">
        <v>60.3</v>
      </c>
      <c r="I338" s="324">
        <v>61.3</v>
      </c>
      <c r="J338" s="324">
        <v>61.949999999999996</v>
      </c>
      <c r="K338" s="323">
        <v>60.65</v>
      </c>
      <c r="L338" s="323">
        <v>59</v>
      </c>
      <c r="M338" s="323">
        <v>33.576560000000001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529.5</v>
      </c>
      <c r="D339" s="324">
        <v>529.05000000000007</v>
      </c>
      <c r="E339" s="324">
        <v>525.35000000000014</v>
      </c>
      <c r="F339" s="324">
        <v>521.20000000000005</v>
      </c>
      <c r="G339" s="324">
        <v>517.50000000000011</v>
      </c>
      <c r="H339" s="324">
        <v>533.20000000000016</v>
      </c>
      <c r="I339" s="324">
        <v>536.9000000000002</v>
      </c>
      <c r="J339" s="324">
        <v>541.05000000000018</v>
      </c>
      <c r="K339" s="323">
        <v>532.75</v>
      </c>
      <c r="L339" s="323">
        <v>524.9</v>
      </c>
      <c r="M339" s="323">
        <v>0.71667999999999998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16860.05</v>
      </c>
      <c r="D340" s="324">
        <v>16999.666666666668</v>
      </c>
      <c r="E340" s="324">
        <v>16650.383333333335</v>
      </c>
      <c r="F340" s="324">
        <v>16440.716666666667</v>
      </c>
      <c r="G340" s="324">
        <v>16091.433333333334</v>
      </c>
      <c r="H340" s="324">
        <v>17209.333333333336</v>
      </c>
      <c r="I340" s="324">
        <v>17558.616666666669</v>
      </c>
      <c r="J340" s="324">
        <v>17768.283333333336</v>
      </c>
      <c r="K340" s="323">
        <v>17348.95</v>
      </c>
      <c r="L340" s="323">
        <v>16790</v>
      </c>
      <c r="M340" s="323">
        <v>0.80110999999999999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87.6</v>
      </c>
      <c r="D341" s="324">
        <v>87.966666666666654</v>
      </c>
      <c r="E341" s="324">
        <v>86.133333333333312</v>
      </c>
      <c r="F341" s="324">
        <v>84.666666666666657</v>
      </c>
      <c r="G341" s="324">
        <v>82.833333333333314</v>
      </c>
      <c r="H341" s="324">
        <v>89.433333333333309</v>
      </c>
      <c r="I341" s="324">
        <v>91.266666666666652</v>
      </c>
      <c r="J341" s="324">
        <v>92.733333333333306</v>
      </c>
      <c r="K341" s="323">
        <v>89.8</v>
      </c>
      <c r="L341" s="323">
        <v>86.5</v>
      </c>
      <c r="M341" s="323">
        <v>13.25637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50.35</v>
      </c>
      <c r="D342" s="324">
        <v>50.583333333333336</v>
      </c>
      <c r="E342" s="324">
        <v>49.516666666666673</v>
      </c>
      <c r="F342" s="324">
        <v>48.683333333333337</v>
      </c>
      <c r="G342" s="324">
        <v>47.616666666666674</v>
      </c>
      <c r="H342" s="324">
        <v>51.416666666666671</v>
      </c>
      <c r="I342" s="324">
        <v>52.483333333333334</v>
      </c>
      <c r="J342" s="324">
        <v>53.31666666666667</v>
      </c>
      <c r="K342" s="323">
        <v>51.65</v>
      </c>
      <c r="L342" s="323">
        <v>49.75</v>
      </c>
      <c r="M342" s="323">
        <v>14.436999999999999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723.4</v>
      </c>
      <c r="D343" s="324">
        <v>714.23333333333323</v>
      </c>
      <c r="E343" s="324">
        <v>701.31666666666649</v>
      </c>
      <c r="F343" s="324">
        <v>679.23333333333323</v>
      </c>
      <c r="G343" s="324">
        <v>666.31666666666649</v>
      </c>
      <c r="H343" s="324">
        <v>736.31666666666649</v>
      </c>
      <c r="I343" s="324">
        <v>749.23333333333323</v>
      </c>
      <c r="J343" s="324">
        <v>771.31666666666649</v>
      </c>
      <c r="K343" s="323">
        <v>727.15</v>
      </c>
      <c r="L343" s="323">
        <v>692.15</v>
      </c>
      <c r="M343" s="323">
        <v>1.49309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27.4</v>
      </c>
      <c r="D344" s="324">
        <v>27.416666666666668</v>
      </c>
      <c r="E344" s="324">
        <v>27.133333333333336</v>
      </c>
      <c r="F344" s="324">
        <v>26.866666666666667</v>
      </c>
      <c r="G344" s="324">
        <v>26.583333333333336</v>
      </c>
      <c r="H344" s="324">
        <v>27.683333333333337</v>
      </c>
      <c r="I344" s="324">
        <v>27.966666666666669</v>
      </c>
      <c r="J344" s="324">
        <v>28.233333333333338</v>
      </c>
      <c r="K344" s="323">
        <v>27.7</v>
      </c>
      <c r="L344" s="323">
        <v>27.15</v>
      </c>
      <c r="M344" s="323">
        <v>96.527209999999997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111.2</v>
      </c>
      <c r="D345" s="324">
        <v>111.48333333333333</v>
      </c>
      <c r="E345" s="324">
        <v>109.96666666666667</v>
      </c>
      <c r="F345" s="324">
        <v>108.73333333333333</v>
      </c>
      <c r="G345" s="324">
        <v>107.21666666666667</v>
      </c>
      <c r="H345" s="324">
        <v>112.71666666666667</v>
      </c>
      <c r="I345" s="324">
        <v>114.23333333333335</v>
      </c>
      <c r="J345" s="324">
        <v>115.46666666666667</v>
      </c>
      <c r="K345" s="323">
        <v>113</v>
      </c>
      <c r="L345" s="323">
        <v>110.25</v>
      </c>
      <c r="M345" s="323">
        <v>4.8958399999999997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2139.85</v>
      </c>
      <c r="D346" s="324">
        <v>2146.1</v>
      </c>
      <c r="E346" s="324">
        <v>2116.25</v>
      </c>
      <c r="F346" s="324">
        <v>2092.65</v>
      </c>
      <c r="G346" s="324">
        <v>2062.8000000000002</v>
      </c>
      <c r="H346" s="324">
        <v>2169.6999999999998</v>
      </c>
      <c r="I346" s="324">
        <v>2199.5499999999993</v>
      </c>
      <c r="J346" s="324">
        <v>2223.1499999999996</v>
      </c>
      <c r="K346" s="323">
        <v>2175.9499999999998</v>
      </c>
      <c r="L346" s="323">
        <v>2122.5</v>
      </c>
      <c r="M346" s="323">
        <v>2.9749999999999999E-2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65.599999999999994</v>
      </c>
      <c r="D347" s="324">
        <v>65.533333333333331</v>
      </c>
      <c r="E347" s="324">
        <v>64.666666666666657</v>
      </c>
      <c r="F347" s="324">
        <v>63.73333333333332</v>
      </c>
      <c r="G347" s="324">
        <v>62.866666666666646</v>
      </c>
      <c r="H347" s="324">
        <v>66.466666666666669</v>
      </c>
      <c r="I347" s="324">
        <v>67.333333333333343</v>
      </c>
      <c r="J347" s="324">
        <v>68.26666666666668</v>
      </c>
      <c r="K347" s="323">
        <v>66.400000000000006</v>
      </c>
      <c r="L347" s="323">
        <v>64.599999999999994</v>
      </c>
      <c r="M347" s="323">
        <v>48.650109999999998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161.4</v>
      </c>
      <c r="D348" s="324">
        <v>160.28333333333333</v>
      </c>
      <c r="E348" s="324">
        <v>157.51666666666665</v>
      </c>
      <c r="F348" s="324">
        <v>153.63333333333333</v>
      </c>
      <c r="G348" s="324">
        <v>150.86666666666665</v>
      </c>
      <c r="H348" s="324">
        <v>164.16666666666666</v>
      </c>
      <c r="I348" s="324">
        <v>166.93333333333337</v>
      </c>
      <c r="J348" s="324">
        <v>170.81666666666666</v>
      </c>
      <c r="K348" s="323">
        <v>163.05000000000001</v>
      </c>
      <c r="L348" s="323">
        <v>156.4</v>
      </c>
      <c r="M348" s="323">
        <v>163.35731999999999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212.45</v>
      </c>
      <c r="D349" s="324">
        <v>213.63333333333333</v>
      </c>
      <c r="E349" s="324">
        <v>210.21666666666664</v>
      </c>
      <c r="F349" s="324">
        <v>207.98333333333332</v>
      </c>
      <c r="G349" s="324">
        <v>204.56666666666663</v>
      </c>
      <c r="H349" s="324">
        <v>215.86666666666665</v>
      </c>
      <c r="I349" s="324">
        <v>219.28333333333333</v>
      </c>
      <c r="J349" s="324">
        <v>221.51666666666665</v>
      </c>
      <c r="K349" s="323">
        <v>217.05</v>
      </c>
      <c r="L349" s="323">
        <v>211.4</v>
      </c>
      <c r="M349" s="323">
        <v>6.75657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134.80000000000001</v>
      </c>
      <c r="D350" s="324">
        <v>134.70000000000002</v>
      </c>
      <c r="E350" s="324">
        <v>133.90000000000003</v>
      </c>
      <c r="F350" s="324">
        <v>133.00000000000003</v>
      </c>
      <c r="G350" s="324">
        <v>132.20000000000005</v>
      </c>
      <c r="H350" s="324">
        <v>135.60000000000002</v>
      </c>
      <c r="I350" s="324">
        <v>136.40000000000003</v>
      </c>
      <c r="J350" s="324">
        <v>137.30000000000001</v>
      </c>
      <c r="K350" s="323">
        <v>135.5</v>
      </c>
      <c r="L350" s="323">
        <v>133.80000000000001</v>
      </c>
      <c r="M350" s="323">
        <v>77.786820000000006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943.45</v>
      </c>
      <c r="D351" s="324">
        <v>936.91666666666663</v>
      </c>
      <c r="E351" s="324">
        <v>923.83333333333326</v>
      </c>
      <c r="F351" s="324">
        <v>904.21666666666658</v>
      </c>
      <c r="G351" s="324">
        <v>891.13333333333321</v>
      </c>
      <c r="H351" s="324">
        <v>956.5333333333333</v>
      </c>
      <c r="I351" s="324">
        <v>969.61666666666656</v>
      </c>
      <c r="J351" s="324">
        <v>989.23333333333335</v>
      </c>
      <c r="K351" s="323">
        <v>950</v>
      </c>
      <c r="L351" s="323">
        <v>917.3</v>
      </c>
      <c r="M351" s="323">
        <v>13.318809999999999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3501.35</v>
      </c>
      <c r="D352" s="324">
        <v>3529.4166666666665</v>
      </c>
      <c r="E352" s="324">
        <v>3459.9333333333329</v>
      </c>
      <c r="F352" s="324">
        <v>3418.5166666666664</v>
      </c>
      <c r="G352" s="324">
        <v>3349.0333333333328</v>
      </c>
      <c r="H352" s="324">
        <v>3570.833333333333</v>
      </c>
      <c r="I352" s="324">
        <v>3640.3166666666666</v>
      </c>
      <c r="J352" s="324">
        <v>3681.7333333333331</v>
      </c>
      <c r="K352" s="323">
        <v>3598.9</v>
      </c>
      <c r="L352" s="323">
        <v>3488</v>
      </c>
      <c r="M352" s="323">
        <v>1.09741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233.6</v>
      </c>
      <c r="D353" s="324">
        <v>235.03333333333333</v>
      </c>
      <c r="E353" s="324">
        <v>231.06666666666666</v>
      </c>
      <c r="F353" s="324">
        <v>228.53333333333333</v>
      </c>
      <c r="G353" s="324">
        <v>224.56666666666666</v>
      </c>
      <c r="H353" s="324">
        <v>237.56666666666666</v>
      </c>
      <c r="I353" s="324">
        <v>241.5333333333333</v>
      </c>
      <c r="J353" s="324">
        <v>244.06666666666666</v>
      </c>
      <c r="K353" s="323">
        <v>239</v>
      </c>
      <c r="L353" s="323">
        <v>232.5</v>
      </c>
      <c r="M353" s="323">
        <v>9.9253599999999995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176.35</v>
      </c>
      <c r="D354" s="324">
        <v>176.29999999999998</v>
      </c>
      <c r="E354" s="324">
        <v>174.69999999999996</v>
      </c>
      <c r="F354" s="324">
        <v>173.04999999999998</v>
      </c>
      <c r="G354" s="324">
        <v>171.44999999999996</v>
      </c>
      <c r="H354" s="324">
        <v>177.94999999999996</v>
      </c>
      <c r="I354" s="324">
        <v>179.54999999999998</v>
      </c>
      <c r="J354" s="324">
        <v>181.19999999999996</v>
      </c>
      <c r="K354" s="323">
        <v>177.9</v>
      </c>
      <c r="L354" s="323">
        <v>174.65</v>
      </c>
      <c r="M354" s="323">
        <v>152.53027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320.14999999999998</v>
      </c>
      <c r="D355" s="324">
        <v>320.91666666666669</v>
      </c>
      <c r="E355" s="324">
        <v>315.93333333333339</v>
      </c>
      <c r="F355" s="324">
        <v>311.7166666666667</v>
      </c>
      <c r="G355" s="324">
        <v>306.73333333333341</v>
      </c>
      <c r="H355" s="324">
        <v>325.13333333333338</v>
      </c>
      <c r="I355" s="324">
        <v>330.11666666666662</v>
      </c>
      <c r="J355" s="324">
        <v>334.33333333333337</v>
      </c>
      <c r="K355" s="323">
        <v>325.89999999999998</v>
      </c>
      <c r="L355" s="323">
        <v>316.7</v>
      </c>
      <c r="M355" s="323">
        <v>0.95947000000000005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40188.699999999997</v>
      </c>
      <c r="D356" s="324">
        <v>40279.716666666667</v>
      </c>
      <c r="E356" s="324">
        <v>39859.583333333336</v>
      </c>
      <c r="F356" s="324">
        <v>39530.466666666667</v>
      </c>
      <c r="G356" s="324">
        <v>39110.333333333336</v>
      </c>
      <c r="H356" s="324">
        <v>40608.833333333336</v>
      </c>
      <c r="I356" s="324">
        <v>41028.966666666667</v>
      </c>
      <c r="J356" s="324">
        <v>41358.083333333336</v>
      </c>
      <c r="K356" s="323">
        <v>40699.85</v>
      </c>
      <c r="L356" s="323">
        <v>39950.6</v>
      </c>
      <c r="M356" s="323">
        <v>0.10811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226.3</v>
      </c>
      <c r="D357" s="324">
        <v>225.85</v>
      </c>
      <c r="E357" s="324">
        <v>222.1</v>
      </c>
      <c r="F357" s="324">
        <v>217.9</v>
      </c>
      <c r="G357" s="324">
        <v>214.15</v>
      </c>
      <c r="H357" s="324">
        <v>230.04999999999998</v>
      </c>
      <c r="I357" s="324">
        <v>233.79999999999998</v>
      </c>
      <c r="J357" s="324">
        <v>237.99999999999997</v>
      </c>
      <c r="K357" s="323">
        <v>229.6</v>
      </c>
      <c r="L357" s="323">
        <v>221.65</v>
      </c>
      <c r="M357" s="323">
        <v>8.3067399999999996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2195.0500000000002</v>
      </c>
      <c r="D358" s="324">
        <v>2190.0166666666669</v>
      </c>
      <c r="E358" s="324">
        <v>2160.0333333333338</v>
      </c>
      <c r="F358" s="324">
        <v>2125.0166666666669</v>
      </c>
      <c r="G358" s="324">
        <v>2095.0333333333338</v>
      </c>
      <c r="H358" s="324">
        <v>2225.0333333333338</v>
      </c>
      <c r="I358" s="324">
        <v>2255.0166666666664</v>
      </c>
      <c r="J358" s="324">
        <v>2290.0333333333338</v>
      </c>
      <c r="K358" s="323">
        <v>2220</v>
      </c>
      <c r="L358" s="323">
        <v>2155</v>
      </c>
      <c r="M358" s="323">
        <v>5.0018200000000004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4631.45</v>
      </c>
      <c r="D359" s="324">
        <v>4627.7833333333328</v>
      </c>
      <c r="E359" s="324">
        <v>4560.7166666666653</v>
      </c>
      <c r="F359" s="324">
        <v>4489.9833333333327</v>
      </c>
      <c r="G359" s="324">
        <v>4422.9166666666652</v>
      </c>
      <c r="H359" s="324">
        <v>4698.5166666666655</v>
      </c>
      <c r="I359" s="324">
        <v>4765.583333333333</v>
      </c>
      <c r="J359" s="324">
        <v>4836.3166666666657</v>
      </c>
      <c r="K359" s="323">
        <v>4694.8500000000004</v>
      </c>
      <c r="L359" s="323">
        <v>4557.05</v>
      </c>
      <c r="M359" s="323">
        <v>2.60792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191.75</v>
      </c>
      <c r="D360" s="324">
        <v>193.30000000000004</v>
      </c>
      <c r="E360" s="324">
        <v>189.75000000000009</v>
      </c>
      <c r="F360" s="324">
        <v>187.75000000000006</v>
      </c>
      <c r="G360" s="324">
        <v>184.2000000000001</v>
      </c>
      <c r="H360" s="324">
        <v>195.30000000000007</v>
      </c>
      <c r="I360" s="324">
        <v>198.85000000000002</v>
      </c>
      <c r="J360" s="324">
        <v>200.85000000000005</v>
      </c>
      <c r="K360" s="323">
        <v>196.85</v>
      </c>
      <c r="L360" s="323">
        <v>191.3</v>
      </c>
      <c r="M360" s="323">
        <v>19.853750000000002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113.8</v>
      </c>
      <c r="D361" s="324">
        <v>113.96666666666665</v>
      </c>
      <c r="E361" s="324">
        <v>112.83333333333331</v>
      </c>
      <c r="F361" s="324">
        <v>111.86666666666666</v>
      </c>
      <c r="G361" s="324">
        <v>110.73333333333332</v>
      </c>
      <c r="H361" s="324">
        <v>114.93333333333331</v>
      </c>
      <c r="I361" s="324">
        <v>116.06666666666666</v>
      </c>
      <c r="J361" s="324">
        <v>117.0333333333333</v>
      </c>
      <c r="K361" s="323">
        <v>115.1</v>
      </c>
      <c r="L361" s="323">
        <v>113</v>
      </c>
      <c r="M361" s="323">
        <v>24.834350000000001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4345.6499999999996</v>
      </c>
      <c r="D362" s="324">
        <v>4357.666666666667</v>
      </c>
      <c r="E362" s="324">
        <v>4295.5833333333339</v>
      </c>
      <c r="F362" s="324">
        <v>4245.5166666666673</v>
      </c>
      <c r="G362" s="324">
        <v>4183.4333333333343</v>
      </c>
      <c r="H362" s="324">
        <v>4407.7333333333336</v>
      </c>
      <c r="I362" s="324">
        <v>4469.8166666666675</v>
      </c>
      <c r="J362" s="324">
        <v>4519.8833333333332</v>
      </c>
      <c r="K362" s="323">
        <v>4419.75</v>
      </c>
      <c r="L362" s="323">
        <v>4307.6000000000004</v>
      </c>
      <c r="M362" s="323">
        <v>0.30103999999999997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14472.7</v>
      </c>
      <c r="D363" s="324">
        <v>14586.716666666667</v>
      </c>
      <c r="E363" s="324">
        <v>14285.983333333334</v>
      </c>
      <c r="F363" s="324">
        <v>14099.266666666666</v>
      </c>
      <c r="G363" s="324">
        <v>13798.533333333333</v>
      </c>
      <c r="H363" s="324">
        <v>14773.433333333334</v>
      </c>
      <c r="I363" s="324">
        <v>15074.166666666668</v>
      </c>
      <c r="J363" s="324">
        <v>15260.883333333335</v>
      </c>
      <c r="K363" s="323">
        <v>14887.45</v>
      </c>
      <c r="L363" s="323">
        <v>14400</v>
      </c>
      <c r="M363" s="323">
        <v>7.757E-2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4135.5</v>
      </c>
      <c r="D364" s="324">
        <v>4165.3166666666666</v>
      </c>
      <c r="E364" s="324">
        <v>4093.1333333333332</v>
      </c>
      <c r="F364" s="324">
        <v>4050.7666666666664</v>
      </c>
      <c r="G364" s="324">
        <v>3978.583333333333</v>
      </c>
      <c r="H364" s="324">
        <v>4207.6833333333334</v>
      </c>
      <c r="I364" s="324">
        <v>4279.8666666666659</v>
      </c>
      <c r="J364" s="324">
        <v>4322.2333333333336</v>
      </c>
      <c r="K364" s="323">
        <v>4237.5</v>
      </c>
      <c r="L364" s="323">
        <v>4122.95</v>
      </c>
      <c r="M364" s="323">
        <v>0.50876999999999994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1038.4000000000001</v>
      </c>
      <c r="D365" s="324">
        <v>1031.6166666666668</v>
      </c>
      <c r="E365" s="324">
        <v>1017.2333333333336</v>
      </c>
      <c r="F365" s="324">
        <v>996.06666666666683</v>
      </c>
      <c r="G365" s="324">
        <v>981.68333333333362</v>
      </c>
      <c r="H365" s="324">
        <v>1052.7833333333335</v>
      </c>
      <c r="I365" s="324">
        <v>1067.1666666666667</v>
      </c>
      <c r="J365" s="324">
        <v>1088.3333333333335</v>
      </c>
      <c r="K365" s="323">
        <v>1046</v>
      </c>
      <c r="L365" s="323">
        <v>1010.45</v>
      </c>
      <c r="M365" s="323">
        <v>0.97614000000000001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2399.75</v>
      </c>
      <c r="D366" s="324">
        <v>2418.35</v>
      </c>
      <c r="E366" s="324">
        <v>2367.5</v>
      </c>
      <c r="F366" s="324">
        <v>2335.25</v>
      </c>
      <c r="G366" s="324">
        <v>2284.4</v>
      </c>
      <c r="H366" s="324">
        <v>2450.6</v>
      </c>
      <c r="I366" s="324">
        <v>2501.4499999999994</v>
      </c>
      <c r="J366" s="324">
        <v>2533.6999999999998</v>
      </c>
      <c r="K366" s="323">
        <v>2469.1999999999998</v>
      </c>
      <c r="L366" s="323">
        <v>2386.1</v>
      </c>
      <c r="M366" s="323">
        <v>4.3006500000000001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2750</v>
      </c>
      <c r="D367" s="324">
        <v>2763.9666666666667</v>
      </c>
      <c r="E367" s="324">
        <v>2708.2333333333336</v>
      </c>
      <c r="F367" s="324">
        <v>2666.4666666666667</v>
      </c>
      <c r="G367" s="324">
        <v>2610.7333333333336</v>
      </c>
      <c r="H367" s="324">
        <v>2805.7333333333336</v>
      </c>
      <c r="I367" s="324">
        <v>2861.4666666666662</v>
      </c>
      <c r="J367" s="324">
        <v>2903.2333333333336</v>
      </c>
      <c r="K367" s="323">
        <v>2819.7</v>
      </c>
      <c r="L367" s="323">
        <v>2722.2</v>
      </c>
      <c r="M367" s="323">
        <v>1.30688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35.65</v>
      </c>
      <c r="D368" s="324">
        <v>35.43333333333333</v>
      </c>
      <c r="E368" s="324">
        <v>35.016666666666659</v>
      </c>
      <c r="F368" s="324">
        <v>34.383333333333326</v>
      </c>
      <c r="G368" s="324">
        <v>33.966666666666654</v>
      </c>
      <c r="H368" s="324">
        <v>36.066666666666663</v>
      </c>
      <c r="I368" s="324">
        <v>36.483333333333334</v>
      </c>
      <c r="J368" s="324">
        <v>37.116666666666667</v>
      </c>
      <c r="K368" s="323">
        <v>35.85</v>
      </c>
      <c r="L368" s="323">
        <v>34.799999999999997</v>
      </c>
      <c r="M368" s="323">
        <v>495.02255000000002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377.25</v>
      </c>
      <c r="D369" s="324">
        <v>379.86666666666662</v>
      </c>
      <c r="E369" s="324">
        <v>371.38333333333321</v>
      </c>
      <c r="F369" s="324">
        <v>365.51666666666659</v>
      </c>
      <c r="G369" s="324">
        <v>357.03333333333319</v>
      </c>
      <c r="H369" s="324">
        <v>385.73333333333323</v>
      </c>
      <c r="I369" s="324">
        <v>394.2166666666667</v>
      </c>
      <c r="J369" s="324">
        <v>400.08333333333326</v>
      </c>
      <c r="K369" s="323">
        <v>388.35</v>
      </c>
      <c r="L369" s="323">
        <v>374</v>
      </c>
      <c r="M369" s="323">
        <v>4.00495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242.5</v>
      </c>
      <c r="D370" s="324">
        <v>242.7166666666667</v>
      </c>
      <c r="E370" s="324">
        <v>238.5833333333334</v>
      </c>
      <c r="F370" s="324">
        <v>234.66666666666671</v>
      </c>
      <c r="G370" s="324">
        <v>230.53333333333342</v>
      </c>
      <c r="H370" s="324">
        <v>246.63333333333338</v>
      </c>
      <c r="I370" s="324">
        <v>250.76666666666671</v>
      </c>
      <c r="J370" s="324">
        <v>254.68333333333337</v>
      </c>
      <c r="K370" s="323">
        <v>246.85</v>
      </c>
      <c r="L370" s="323">
        <v>238.8</v>
      </c>
      <c r="M370" s="323">
        <v>3.2657500000000002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2352.15</v>
      </c>
      <c r="D371" s="324">
        <v>2384.65</v>
      </c>
      <c r="E371" s="324">
        <v>2309.5</v>
      </c>
      <c r="F371" s="324">
        <v>2266.85</v>
      </c>
      <c r="G371" s="324">
        <v>2191.6999999999998</v>
      </c>
      <c r="H371" s="324">
        <v>2427.3000000000002</v>
      </c>
      <c r="I371" s="324">
        <v>2502.4500000000007</v>
      </c>
      <c r="J371" s="324">
        <v>2545.1000000000004</v>
      </c>
      <c r="K371" s="323">
        <v>2459.8000000000002</v>
      </c>
      <c r="L371" s="323">
        <v>2342</v>
      </c>
      <c r="M371" s="323">
        <v>3.0352100000000002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850.95</v>
      </c>
      <c r="D372" s="324">
        <v>856.76666666666677</v>
      </c>
      <c r="E372" s="324">
        <v>843.48333333333358</v>
      </c>
      <c r="F372" s="324">
        <v>836.01666666666677</v>
      </c>
      <c r="G372" s="324">
        <v>822.73333333333358</v>
      </c>
      <c r="H372" s="324">
        <v>864.23333333333358</v>
      </c>
      <c r="I372" s="324">
        <v>877.51666666666665</v>
      </c>
      <c r="J372" s="324">
        <v>884.98333333333358</v>
      </c>
      <c r="K372" s="323">
        <v>870.05</v>
      </c>
      <c r="L372" s="323">
        <v>849.3</v>
      </c>
      <c r="M372" s="323">
        <v>2.0870600000000001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2268.4499999999998</v>
      </c>
      <c r="D373" s="324">
        <v>2245.5333333333333</v>
      </c>
      <c r="E373" s="324">
        <v>2193.0666666666666</v>
      </c>
      <c r="F373" s="324">
        <v>2117.6833333333334</v>
      </c>
      <c r="G373" s="324">
        <v>2065.2166666666667</v>
      </c>
      <c r="H373" s="324">
        <v>2320.9166666666665</v>
      </c>
      <c r="I373" s="324">
        <v>2373.3833333333328</v>
      </c>
      <c r="J373" s="324">
        <v>2448.7666666666664</v>
      </c>
      <c r="K373" s="323">
        <v>2298</v>
      </c>
      <c r="L373" s="323">
        <v>2170.15</v>
      </c>
      <c r="M373" s="323">
        <v>2.8921399999999999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248.95</v>
      </c>
      <c r="D374" s="324">
        <v>250.79999999999998</v>
      </c>
      <c r="E374" s="324">
        <v>246.14999999999998</v>
      </c>
      <c r="F374" s="324">
        <v>243.35</v>
      </c>
      <c r="G374" s="324">
        <v>238.7</v>
      </c>
      <c r="H374" s="324">
        <v>253.59999999999997</v>
      </c>
      <c r="I374" s="324">
        <v>258.25</v>
      </c>
      <c r="J374" s="324">
        <v>261.04999999999995</v>
      </c>
      <c r="K374" s="323">
        <v>255.45</v>
      </c>
      <c r="L374" s="323">
        <v>248</v>
      </c>
      <c r="M374" s="323">
        <v>19.187339999999999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212.3</v>
      </c>
      <c r="D375" s="324">
        <v>210.85</v>
      </c>
      <c r="E375" s="324">
        <v>208.95</v>
      </c>
      <c r="F375" s="324">
        <v>205.6</v>
      </c>
      <c r="G375" s="324">
        <v>203.7</v>
      </c>
      <c r="H375" s="324">
        <v>214.2</v>
      </c>
      <c r="I375" s="324">
        <v>216.10000000000002</v>
      </c>
      <c r="J375" s="324">
        <v>219.45</v>
      </c>
      <c r="K375" s="323">
        <v>212.75</v>
      </c>
      <c r="L375" s="323">
        <v>207.5</v>
      </c>
      <c r="M375" s="323">
        <v>96.176839999999999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3582.1</v>
      </c>
      <c r="D376" s="324">
        <v>3524.2166666666672</v>
      </c>
      <c r="E376" s="324">
        <v>3398.4333333333343</v>
      </c>
      <c r="F376" s="324">
        <v>3214.7666666666673</v>
      </c>
      <c r="G376" s="324">
        <v>3088.9833333333345</v>
      </c>
      <c r="H376" s="324">
        <v>3707.8833333333341</v>
      </c>
      <c r="I376" s="324">
        <v>3833.666666666667</v>
      </c>
      <c r="J376" s="324">
        <v>4017.3333333333339</v>
      </c>
      <c r="K376" s="323">
        <v>3650</v>
      </c>
      <c r="L376" s="323">
        <v>3340.55</v>
      </c>
      <c r="M376" s="323">
        <v>1.7292700000000001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356.6</v>
      </c>
      <c r="D377" s="324">
        <v>358.88333333333338</v>
      </c>
      <c r="E377" s="324">
        <v>350.86666666666679</v>
      </c>
      <c r="F377" s="324">
        <v>345.13333333333338</v>
      </c>
      <c r="G377" s="324">
        <v>337.11666666666679</v>
      </c>
      <c r="H377" s="324">
        <v>364.61666666666679</v>
      </c>
      <c r="I377" s="324">
        <v>372.63333333333333</v>
      </c>
      <c r="J377" s="324">
        <v>378.36666666666679</v>
      </c>
      <c r="K377" s="323">
        <v>366.9</v>
      </c>
      <c r="L377" s="323">
        <v>353.15</v>
      </c>
      <c r="M377" s="323">
        <v>6.3420899999999998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490.45</v>
      </c>
      <c r="D378" s="324">
        <v>485.85000000000008</v>
      </c>
      <c r="E378" s="324">
        <v>472.20000000000016</v>
      </c>
      <c r="F378" s="324">
        <v>453.9500000000001</v>
      </c>
      <c r="G378" s="324">
        <v>440.30000000000018</v>
      </c>
      <c r="H378" s="324">
        <v>504.10000000000014</v>
      </c>
      <c r="I378" s="324">
        <v>517.75000000000011</v>
      </c>
      <c r="J378" s="324">
        <v>536.00000000000011</v>
      </c>
      <c r="K378" s="323">
        <v>499.5</v>
      </c>
      <c r="L378" s="323">
        <v>467.6</v>
      </c>
      <c r="M378" s="323">
        <v>11.578340000000001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626.54999999999995</v>
      </c>
      <c r="D379" s="324">
        <v>633.11666666666667</v>
      </c>
      <c r="E379" s="324">
        <v>616.5333333333333</v>
      </c>
      <c r="F379" s="324">
        <v>606.51666666666665</v>
      </c>
      <c r="G379" s="324">
        <v>589.93333333333328</v>
      </c>
      <c r="H379" s="324">
        <v>643.13333333333333</v>
      </c>
      <c r="I379" s="324">
        <v>659.71666666666658</v>
      </c>
      <c r="J379" s="324">
        <v>669.73333333333335</v>
      </c>
      <c r="K379" s="323">
        <v>649.70000000000005</v>
      </c>
      <c r="L379" s="323">
        <v>623.1</v>
      </c>
      <c r="M379" s="323">
        <v>1.96268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113.7</v>
      </c>
      <c r="D380" s="324">
        <v>114.53333333333335</v>
      </c>
      <c r="E380" s="324">
        <v>112.2166666666667</v>
      </c>
      <c r="F380" s="324">
        <v>110.73333333333335</v>
      </c>
      <c r="G380" s="324">
        <v>108.4166666666667</v>
      </c>
      <c r="H380" s="324">
        <v>116.01666666666669</v>
      </c>
      <c r="I380" s="324">
        <v>118.33333333333333</v>
      </c>
      <c r="J380" s="324">
        <v>119.81666666666669</v>
      </c>
      <c r="K380" s="323">
        <v>116.85</v>
      </c>
      <c r="L380" s="323">
        <v>113.05</v>
      </c>
      <c r="M380" s="323">
        <v>2.4655499999999999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1883.3</v>
      </c>
      <c r="D381" s="324">
        <v>1917.7333333333333</v>
      </c>
      <c r="E381" s="324">
        <v>1831.6666666666667</v>
      </c>
      <c r="F381" s="324">
        <v>1780.0333333333333</v>
      </c>
      <c r="G381" s="324">
        <v>1693.9666666666667</v>
      </c>
      <c r="H381" s="324">
        <v>1969.3666666666668</v>
      </c>
      <c r="I381" s="324">
        <v>2055.4333333333334</v>
      </c>
      <c r="J381" s="324">
        <v>2107.0666666666666</v>
      </c>
      <c r="K381" s="323">
        <v>2003.8</v>
      </c>
      <c r="L381" s="323">
        <v>1866.1</v>
      </c>
      <c r="M381" s="323">
        <v>72.008939999999996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600.25</v>
      </c>
      <c r="D382" s="324">
        <v>592.35</v>
      </c>
      <c r="E382" s="324">
        <v>578.80000000000007</v>
      </c>
      <c r="F382" s="324">
        <v>557.35</v>
      </c>
      <c r="G382" s="324">
        <v>543.80000000000007</v>
      </c>
      <c r="H382" s="324">
        <v>613.80000000000007</v>
      </c>
      <c r="I382" s="324">
        <v>627.35</v>
      </c>
      <c r="J382" s="324">
        <v>648.80000000000007</v>
      </c>
      <c r="K382" s="323">
        <v>605.9</v>
      </c>
      <c r="L382" s="323">
        <v>570.9</v>
      </c>
      <c r="M382" s="323">
        <v>4.7057000000000002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882.95</v>
      </c>
      <c r="D383" s="324">
        <v>888.41666666666663</v>
      </c>
      <c r="E383" s="324">
        <v>869.5333333333333</v>
      </c>
      <c r="F383" s="324">
        <v>856.11666666666667</v>
      </c>
      <c r="G383" s="324">
        <v>837.23333333333335</v>
      </c>
      <c r="H383" s="324">
        <v>901.83333333333326</v>
      </c>
      <c r="I383" s="324">
        <v>920.7166666666667</v>
      </c>
      <c r="J383" s="324">
        <v>934.13333333333321</v>
      </c>
      <c r="K383" s="323">
        <v>907.3</v>
      </c>
      <c r="L383" s="323">
        <v>875</v>
      </c>
      <c r="M383" s="323">
        <v>2.8314300000000001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87.95</v>
      </c>
      <c r="D384" s="324">
        <v>88.316666666666677</v>
      </c>
      <c r="E384" s="324">
        <v>86.983333333333348</v>
      </c>
      <c r="F384" s="324">
        <v>86.016666666666666</v>
      </c>
      <c r="G384" s="324">
        <v>84.683333333333337</v>
      </c>
      <c r="H384" s="324">
        <v>89.28333333333336</v>
      </c>
      <c r="I384" s="324">
        <v>90.616666666666703</v>
      </c>
      <c r="J384" s="324">
        <v>91.583333333333371</v>
      </c>
      <c r="K384" s="323">
        <v>89.65</v>
      </c>
      <c r="L384" s="323">
        <v>87.35</v>
      </c>
      <c r="M384" s="323">
        <v>13.95229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200.5</v>
      </c>
      <c r="D385" s="324">
        <v>201.4666666666667</v>
      </c>
      <c r="E385" s="324">
        <v>197.0833333333334</v>
      </c>
      <c r="F385" s="324">
        <v>193.66666666666671</v>
      </c>
      <c r="G385" s="324">
        <v>189.28333333333342</v>
      </c>
      <c r="H385" s="324">
        <v>204.88333333333338</v>
      </c>
      <c r="I385" s="324">
        <v>209.26666666666671</v>
      </c>
      <c r="J385" s="324">
        <v>212.68333333333337</v>
      </c>
      <c r="K385" s="323">
        <v>205.85</v>
      </c>
      <c r="L385" s="323">
        <v>198.05</v>
      </c>
      <c r="M385" s="323">
        <v>21.161259999999999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661.5</v>
      </c>
      <c r="D386" s="324">
        <v>672</v>
      </c>
      <c r="E386" s="324">
        <v>649</v>
      </c>
      <c r="F386" s="324">
        <v>636.5</v>
      </c>
      <c r="G386" s="324">
        <v>613.5</v>
      </c>
      <c r="H386" s="324">
        <v>684.5</v>
      </c>
      <c r="I386" s="324">
        <v>707.5</v>
      </c>
      <c r="J386" s="324">
        <v>720</v>
      </c>
      <c r="K386" s="323">
        <v>695</v>
      </c>
      <c r="L386" s="323">
        <v>659.5</v>
      </c>
      <c r="M386" s="323">
        <v>2.4957500000000001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232.35</v>
      </c>
      <c r="D387" s="324">
        <v>233.55000000000004</v>
      </c>
      <c r="E387" s="324">
        <v>229.60000000000008</v>
      </c>
      <c r="F387" s="324">
        <v>226.85000000000005</v>
      </c>
      <c r="G387" s="324">
        <v>222.90000000000009</v>
      </c>
      <c r="H387" s="324">
        <v>236.30000000000007</v>
      </c>
      <c r="I387" s="324">
        <v>240.25000000000006</v>
      </c>
      <c r="J387" s="324">
        <v>243.00000000000006</v>
      </c>
      <c r="K387" s="323">
        <v>237.5</v>
      </c>
      <c r="L387" s="323">
        <v>230.8</v>
      </c>
      <c r="M387" s="323">
        <v>4.2575399999999997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728.5</v>
      </c>
      <c r="D388" s="324">
        <v>724.83333333333337</v>
      </c>
      <c r="E388" s="324">
        <v>717.66666666666674</v>
      </c>
      <c r="F388" s="324">
        <v>706.83333333333337</v>
      </c>
      <c r="G388" s="324">
        <v>699.66666666666674</v>
      </c>
      <c r="H388" s="324">
        <v>735.66666666666674</v>
      </c>
      <c r="I388" s="324">
        <v>742.83333333333348</v>
      </c>
      <c r="J388" s="324">
        <v>753.66666666666674</v>
      </c>
      <c r="K388" s="323">
        <v>732</v>
      </c>
      <c r="L388" s="323">
        <v>714</v>
      </c>
      <c r="M388" s="323">
        <v>3.6217199999999998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2531.25</v>
      </c>
      <c r="D389" s="324">
        <v>2478.6333333333332</v>
      </c>
      <c r="E389" s="324">
        <v>2400.6166666666663</v>
      </c>
      <c r="F389" s="324">
        <v>2269.9833333333331</v>
      </c>
      <c r="G389" s="324">
        <v>2191.9666666666662</v>
      </c>
      <c r="H389" s="324">
        <v>2609.2666666666664</v>
      </c>
      <c r="I389" s="324">
        <v>2687.2833333333328</v>
      </c>
      <c r="J389" s="324">
        <v>2817.9166666666665</v>
      </c>
      <c r="K389" s="323">
        <v>2556.65</v>
      </c>
      <c r="L389" s="323">
        <v>2348</v>
      </c>
      <c r="M389" s="323">
        <v>0.57745000000000002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98.15</v>
      </c>
      <c r="D390" s="324">
        <v>98.816666666666677</v>
      </c>
      <c r="E390" s="324">
        <v>96.683333333333351</v>
      </c>
      <c r="F390" s="324">
        <v>95.216666666666669</v>
      </c>
      <c r="G390" s="324">
        <v>93.083333333333343</v>
      </c>
      <c r="H390" s="324">
        <v>100.28333333333336</v>
      </c>
      <c r="I390" s="324">
        <v>102.41666666666669</v>
      </c>
      <c r="J390" s="324">
        <v>103.88333333333337</v>
      </c>
      <c r="K390" s="323">
        <v>100.95</v>
      </c>
      <c r="L390" s="323">
        <v>97.35</v>
      </c>
      <c r="M390" s="323">
        <v>15.03645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130.6</v>
      </c>
      <c r="D391" s="324">
        <v>131.5</v>
      </c>
      <c r="E391" s="324">
        <v>128.4</v>
      </c>
      <c r="F391" s="324">
        <v>126.20000000000002</v>
      </c>
      <c r="G391" s="324">
        <v>123.10000000000002</v>
      </c>
      <c r="H391" s="324">
        <v>133.69999999999999</v>
      </c>
      <c r="I391" s="324">
        <v>136.80000000000001</v>
      </c>
      <c r="J391" s="324">
        <v>138.99999999999997</v>
      </c>
      <c r="K391" s="323">
        <v>134.6</v>
      </c>
      <c r="L391" s="323">
        <v>129.30000000000001</v>
      </c>
      <c r="M391" s="323">
        <v>126.85035999999999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81.150000000000006</v>
      </c>
      <c r="D392" s="324">
        <v>80.716666666666669</v>
      </c>
      <c r="E392" s="324">
        <v>79.183333333333337</v>
      </c>
      <c r="F392" s="324">
        <v>77.216666666666669</v>
      </c>
      <c r="G392" s="324">
        <v>75.683333333333337</v>
      </c>
      <c r="H392" s="324">
        <v>82.683333333333337</v>
      </c>
      <c r="I392" s="324">
        <v>84.216666666666669</v>
      </c>
      <c r="J392" s="324">
        <v>86.183333333333337</v>
      </c>
      <c r="K392" s="323">
        <v>82.25</v>
      </c>
      <c r="L392" s="323">
        <v>78.75</v>
      </c>
      <c r="M392" s="323">
        <v>42.07902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123.05</v>
      </c>
      <c r="D393" s="324">
        <v>123.21666666666665</v>
      </c>
      <c r="E393" s="324">
        <v>121.73333333333331</v>
      </c>
      <c r="F393" s="324">
        <v>120.41666666666666</v>
      </c>
      <c r="G393" s="324">
        <v>118.93333333333331</v>
      </c>
      <c r="H393" s="324">
        <v>124.5333333333333</v>
      </c>
      <c r="I393" s="324">
        <v>126.01666666666665</v>
      </c>
      <c r="J393" s="324">
        <v>127.3333333333333</v>
      </c>
      <c r="K393" s="323">
        <v>124.7</v>
      </c>
      <c r="L393" s="323">
        <v>121.9</v>
      </c>
      <c r="M393" s="323">
        <v>31.801020000000001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142.30000000000001</v>
      </c>
      <c r="D394" s="324">
        <v>144.21666666666667</v>
      </c>
      <c r="E394" s="324">
        <v>139.68333333333334</v>
      </c>
      <c r="F394" s="324">
        <v>137.06666666666666</v>
      </c>
      <c r="G394" s="324">
        <v>132.53333333333333</v>
      </c>
      <c r="H394" s="324">
        <v>146.83333333333334</v>
      </c>
      <c r="I394" s="324">
        <v>151.3666666666667</v>
      </c>
      <c r="J394" s="324">
        <v>153.98333333333335</v>
      </c>
      <c r="K394" s="323">
        <v>148.75</v>
      </c>
      <c r="L394" s="323">
        <v>141.6</v>
      </c>
      <c r="M394" s="323">
        <v>32.705179999999999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1022.65</v>
      </c>
      <c r="D395" s="324">
        <v>1029.0666666666666</v>
      </c>
      <c r="E395" s="324">
        <v>1006.5833333333333</v>
      </c>
      <c r="F395" s="324">
        <v>990.51666666666665</v>
      </c>
      <c r="G395" s="324">
        <v>968.0333333333333</v>
      </c>
      <c r="H395" s="324">
        <v>1045.1333333333332</v>
      </c>
      <c r="I395" s="324">
        <v>1067.6166666666668</v>
      </c>
      <c r="J395" s="324">
        <v>1083.6833333333332</v>
      </c>
      <c r="K395" s="323">
        <v>1051.55</v>
      </c>
      <c r="L395" s="323">
        <v>1013</v>
      </c>
      <c r="M395" s="323">
        <v>4.6710399999999996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2621.95</v>
      </c>
      <c r="D396" s="324">
        <v>2612.7333333333331</v>
      </c>
      <c r="E396" s="324">
        <v>2595.7166666666662</v>
      </c>
      <c r="F396" s="324">
        <v>2569.4833333333331</v>
      </c>
      <c r="G396" s="324">
        <v>2552.4666666666662</v>
      </c>
      <c r="H396" s="324">
        <v>2638.9666666666662</v>
      </c>
      <c r="I396" s="324">
        <v>2655.9833333333336</v>
      </c>
      <c r="J396" s="324">
        <v>2682.2166666666662</v>
      </c>
      <c r="K396" s="323">
        <v>2629.75</v>
      </c>
      <c r="L396" s="323">
        <v>2586.5</v>
      </c>
      <c r="M396" s="323">
        <v>45.648910000000001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610.1</v>
      </c>
      <c r="D397" s="324">
        <v>610.76666666666665</v>
      </c>
      <c r="E397" s="324">
        <v>601.0333333333333</v>
      </c>
      <c r="F397" s="324">
        <v>591.9666666666667</v>
      </c>
      <c r="G397" s="324">
        <v>582.23333333333335</v>
      </c>
      <c r="H397" s="324">
        <v>619.83333333333326</v>
      </c>
      <c r="I397" s="324">
        <v>629.56666666666661</v>
      </c>
      <c r="J397" s="324">
        <v>638.63333333333321</v>
      </c>
      <c r="K397" s="323">
        <v>620.5</v>
      </c>
      <c r="L397" s="323">
        <v>601.70000000000005</v>
      </c>
      <c r="M397" s="323">
        <v>2.2522799999999998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254.65</v>
      </c>
      <c r="D398" s="324">
        <v>257.01666666666665</v>
      </c>
      <c r="E398" s="324">
        <v>251.63333333333333</v>
      </c>
      <c r="F398" s="324">
        <v>248.61666666666667</v>
      </c>
      <c r="G398" s="324">
        <v>243.23333333333335</v>
      </c>
      <c r="H398" s="324">
        <v>260.0333333333333</v>
      </c>
      <c r="I398" s="324">
        <v>265.41666666666663</v>
      </c>
      <c r="J398" s="324">
        <v>268.43333333333328</v>
      </c>
      <c r="K398" s="323">
        <v>262.39999999999998</v>
      </c>
      <c r="L398" s="323">
        <v>254</v>
      </c>
      <c r="M398" s="323">
        <v>1.56559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918.45</v>
      </c>
      <c r="D399" s="324">
        <v>926.81666666666661</v>
      </c>
      <c r="E399" s="324">
        <v>904.63333333333321</v>
      </c>
      <c r="F399" s="324">
        <v>890.81666666666661</v>
      </c>
      <c r="G399" s="324">
        <v>868.63333333333321</v>
      </c>
      <c r="H399" s="324">
        <v>940.63333333333321</v>
      </c>
      <c r="I399" s="324">
        <v>962.81666666666661</v>
      </c>
      <c r="J399" s="324">
        <v>976.63333333333321</v>
      </c>
      <c r="K399" s="323">
        <v>949</v>
      </c>
      <c r="L399" s="323">
        <v>913</v>
      </c>
      <c r="M399" s="323">
        <v>0.77646999999999999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1499.25</v>
      </c>
      <c r="D400" s="324">
        <v>1510.3833333333332</v>
      </c>
      <c r="E400" s="324">
        <v>1476.8666666666663</v>
      </c>
      <c r="F400" s="324">
        <v>1454.4833333333331</v>
      </c>
      <c r="G400" s="324">
        <v>1420.9666666666662</v>
      </c>
      <c r="H400" s="324">
        <v>1532.7666666666664</v>
      </c>
      <c r="I400" s="324">
        <v>1566.2833333333333</v>
      </c>
      <c r="J400" s="324">
        <v>1588.6666666666665</v>
      </c>
      <c r="K400" s="323">
        <v>1543.9</v>
      </c>
      <c r="L400" s="323">
        <v>1488</v>
      </c>
      <c r="M400" s="323">
        <v>1.8691800000000001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33.15</v>
      </c>
      <c r="D401" s="324">
        <v>33.4</v>
      </c>
      <c r="E401" s="324">
        <v>32.849999999999994</v>
      </c>
      <c r="F401" s="324">
        <v>32.549999999999997</v>
      </c>
      <c r="G401" s="324">
        <v>31.999999999999993</v>
      </c>
      <c r="H401" s="324">
        <v>33.699999999999996</v>
      </c>
      <c r="I401" s="324">
        <v>34.249999999999993</v>
      </c>
      <c r="J401" s="324">
        <v>34.549999999999997</v>
      </c>
      <c r="K401" s="323">
        <v>33.950000000000003</v>
      </c>
      <c r="L401" s="323">
        <v>33.1</v>
      </c>
      <c r="M401" s="323">
        <v>27.634869999999999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99.85</v>
      </c>
      <c r="D402" s="324">
        <v>100.41666666666667</v>
      </c>
      <c r="E402" s="324">
        <v>99.033333333333346</v>
      </c>
      <c r="F402" s="324">
        <v>98.216666666666669</v>
      </c>
      <c r="G402" s="324">
        <v>96.833333333333343</v>
      </c>
      <c r="H402" s="324">
        <v>101.23333333333335</v>
      </c>
      <c r="I402" s="324">
        <v>102.61666666666667</v>
      </c>
      <c r="J402" s="324">
        <v>103.43333333333335</v>
      </c>
      <c r="K402" s="323">
        <v>101.8</v>
      </c>
      <c r="L402" s="323">
        <v>99.6</v>
      </c>
      <c r="M402" s="323">
        <v>288.85917000000001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7442.3</v>
      </c>
      <c r="D403" s="324">
        <v>7447.0333333333328</v>
      </c>
      <c r="E403" s="324">
        <v>7360.2666666666655</v>
      </c>
      <c r="F403" s="324">
        <v>7278.2333333333327</v>
      </c>
      <c r="G403" s="324">
        <v>7191.4666666666653</v>
      </c>
      <c r="H403" s="324">
        <v>7529.0666666666657</v>
      </c>
      <c r="I403" s="324">
        <v>7615.8333333333321</v>
      </c>
      <c r="J403" s="324">
        <v>7697.8666666666659</v>
      </c>
      <c r="K403" s="323">
        <v>7533.8</v>
      </c>
      <c r="L403" s="323">
        <v>7365</v>
      </c>
      <c r="M403" s="323">
        <v>0.30386999999999997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846.5</v>
      </c>
      <c r="D404" s="324">
        <v>853.26666666666677</v>
      </c>
      <c r="E404" s="324">
        <v>831.73333333333358</v>
      </c>
      <c r="F404" s="324">
        <v>816.96666666666681</v>
      </c>
      <c r="G404" s="324">
        <v>795.43333333333362</v>
      </c>
      <c r="H404" s="324">
        <v>868.03333333333353</v>
      </c>
      <c r="I404" s="324">
        <v>889.56666666666661</v>
      </c>
      <c r="J404" s="324">
        <v>904.33333333333348</v>
      </c>
      <c r="K404" s="323">
        <v>874.8</v>
      </c>
      <c r="L404" s="323">
        <v>838.5</v>
      </c>
      <c r="M404" s="323">
        <v>13.05167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1077</v>
      </c>
      <c r="D405" s="324">
        <v>1078.9333333333334</v>
      </c>
      <c r="E405" s="324">
        <v>1054.0666666666668</v>
      </c>
      <c r="F405" s="324">
        <v>1031.1333333333334</v>
      </c>
      <c r="G405" s="324">
        <v>1006.2666666666669</v>
      </c>
      <c r="H405" s="324">
        <v>1101.8666666666668</v>
      </c>
      <c r="I405" s="324">
        <v>1126.7333333333336</v>
      </c>
      <c r="J405" s="324">
        <v>1149.6666666666667</v>
      </c>
      <c r="K405" s="323">
        <v>1103.8</v>
      </c>
      <c r="L405" s="323">
        <v>1056</v>
      </c>
      <c r="M405" s="323">
        <v>9.2682900000000004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497.5</v>
      </c>
      <c r="D406" s="324">
        <v>492.68333333333334</v>
      </c>
      <c r="E406" s="324">
        <v>486.76666666666665</v>
      </c>
      <c r="F406" s="324">
        <v>476.0333333333333</v>
      </c>
      <c r="G406" s="324">
        <v>470.11666666666662</v>
      </c>
      <c r="H406" s="324">
        <v>503.41666666666669</v>
      </c>
      <c r="I406" s="324">
        <v>509.33333333333331</v>
      </c>
      <c r="J406" s="324">
        <v>520.06666666666672</v>
      </c>
      <c r="K406" s="323">
        <v>498.6</v>
      </c>
      <c r="L406" s="323">
        <v>481.95</v>
      </c>
      <c r="M406" s="323">
        <v>167.38684000000001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1862.95</v>
      </c>
      <c r="D407" s="324">
        <v>1860.8</v>
      </c>
      <c r="E407" s="324">
        <v>1848.6</v>
      </c>
      <c r="F407" s="324">
        <v>1834.25</v>
      </c>
      <c r="G407" s="324">
        <v>1822.05</v>
      </c>
      <c r="H407" s="324">
        <v>1875.1499999999999</v>
      </c>
      <c r="I407" s="324">
        <v>1887.3500000000001</v>
      </c>
      <c r="J407" s="324">
        <v>1901.6999999999998</v>
      </c>
      <c r="K407" s="323">
        <v>1873</v>
      </c>
      <c r="L407" s="323">
        <v>1846.45</v>
      </c>
      <c r="M407" s="323">
        <v>0.29502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118.85</v>
      </c>
      <c r="D408" s="324">
        <v>117.78333333333335</v>
      </c>
      <c r="E408" s="324">
        <v>113.61666666666669</v>
      </c>
      <c r="F408" s="324">
        <v>108.38333333333334</v>
      </c>
      <c r="G408" s="324">
        <v>104.21666666666668</v>
      </c>
      <c r="H408" s="324">
        <v>123.01666666666669</v>
      </c>
      <c r="I408" s="324">
        <v>127.18333333333335</v>
      </c>
      <c r="J408" s="324">
        <v>132.41666666666669</v>
      </c>
      <c r="K408" s="323">
        <v>121.95</v>
      </c>
      <c r="L408" s="323">
        <v>112.55</v>
      </c>
      <c r="M408" s="323">
        <v>24.354939999999999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116.4</v>
      </c>
      <c r="D409" s="324">
        <v>116.25</v>
      </c>
      <c r="E409" s="324">
        <v>113.15</v>
      </c>
      <c r="F409" s="324">
        <v>109.9</v>
      </c>
      <c r="G409" s="324">
        <v>106.80000000000001</v>
      </c>
      <c r="H409" s="324">
        <v>119.5</v>
      </c>
      <c r="I409" s="324">
        <v>122.6</v>
      </c>
      <c r="J409" s="324">
        <v>125.85</v>
      </c>
      <c r="K409" s="323">
        <v>119.35</v>
      </c>
      <c r="L409" s="323">
        <v>113</v>
      </c>
      <c r="M409" s="323">
        <v>28.257069999999999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129.05000000000001</v>
      </c>
      <c r="D410" s="324">
        <v>131.11666666666667</v>
      </c>
      <c r="E410" s="324">
        <v>126.03333333333336</v>
      </c>
      <c r="F410" s="324">
        <v>123.01666666666668</v>
      </c>
      <c r="G410" s="324">
        <v>117.93333333333337</v>
      </c>
      <c r="H410" s="324">
        <v>134.13333333333335</v>
      </c>
      <c r="I410" s="324">
        <v>139.21666666666667</v>
      </c>
      <c r="J410" s="324">
        <v>142.23333333333335</v>
      </c>
      <c r="K410" s="323">
        <v>136.19999999999999</v>
      </c>
      <c r="L410" s="323">
        <v>128.1</v>
      </c>
      <c r="M410" s="323">
        <v>24.943739999999998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3404.35</v>
      </c>
      <c r="D411" s="324">
        <v>3404.9666666666672</v>
      </c>
      <c r="E411" s="324">
        <v>3361.9333333333343</v>
      </c>
      <c r="F411" s="324">
        <v>3319.5166666666673</v>
      </c>
      <c r="G411" s="324">
        <v>3276.4833333333345</v>
      </c>
      <c r="H411" s="324">
        <v>3447.3833333333341</v>
      </c>
      <c r="I411" s="324">
        <v>3490.416666666667</v>
      </c>
      <c r="J411" s="324">
        <v>3532.8333333333339</v>
      </c>
      <c r="K411" s="323">
        <v>3448</v>
      </c>
      <c r="L411" s="323">
        <v>3362.55</v>
      </c>
      <c r="M411" s="323">
        <v>0.12739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519.29999999999995</v>
      </c>
      <c r="D412" s="324">
        <v>524.76666666666665</v>
      </c>
      <c r="E412" s="324">
        <v>509.5333333333333</v>
      </c>
      <c r="F412" s="324">
        <v>499.76666666666665</v>
      </c>
      <c r="G412" s="324">
        <v>484.5333333333333</v>
      </c>
      <c r="H412" s="324">
        <v>534.5333333333333</v>
      </c>
      <c r="I412" s="324">
        <v>549.76666666666665</v>
      </c>
      <c r="J412" s="324">
        <v>559.5333333333333</v>
      </c>
      <c r="K412" s="323">
        <v>540</v>
      </c>
      <c r="L412" s="323">
        <v>515</v>
      </c>
      <c r="M412" s="323">
        <v>1.89547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392.7</v>
      </c>
      <c r="D413" s="324">
        <v>394.63333333333338</v>
      </c>
      <c r="E413" s="324">
        <v>385.06666666666678</v>
      </c>
      <c r="F413" s="324">
        <v>377.43333333333339</v>
      </c>
      <c r="G413" s="324">
        <v>367.86666666666679</v>
      </c>
      <c r="H413" s="324">
        <v>402.26666666666677</v>
      </c>
      <c r="I413" s="324">
        <v>411.83333333333337</v>
      </c>
      <c r="J413" s="324">
        <v>419.46666666666675</v>
      </c>
      <c r="K413" s="323">
        <v>404.2</v>
      </c>
      <c r="L413" s="323">
        <v>387</v>
      </c>
      <c r="M413" s="323">
        <v>4.5182099999999998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23197.55</v>
      </c>
      <c r="D414" s="324">
        <v>23184.083333333332</v>
      </c>
      <c r="E414" s="324">
        <v>22918.466666666664</v>
      </c>
      <c r="F414" s="324">
        <v>22639.383333333331</v>
      </c>
      <c r="G414" s="324">
        <v>22373.766666666663</v>
      </c>
      <c r="H414" s="324">
        <v>23463.166666666664</v>
      </c>
      <c r="I414" s="324">
        <v>23728.783333333333</v>
      </c>
      <c r="J414" s="324">
        <v>24007.866666666665</v>
      </c>
      <c r="K414" s="323">
        <v>23449.7</v>
      </c>
      <c r="L414" s="323">
        <v>22905</v>
      </c>
      <c r="M414" s="323">
        <v>0.28361999999999998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1595.7</v>
      </c>
      <c r="D415" s="324">
        <v>1597.45</v>
      </c>
      <c r="E415" s="324">
        <v>1570.3500000000001</v>
      </c>
      <c r="F415" s="324">
        <v>1545</v>
      </c>
      <c r="G415" s="324">
        <v>1517.9</v>
      </c>
      <c r="H415" s="324">
        <v>1622.8000000000002</v>
      </c>
      <c r="I415" s="324">
        <v>1649.9</v>
      </c>
      <c r="J415" s="324">
        <v>1675.2500000000002</v>
      </c>
      <c r="K415" s="323">
        <v>1624.55</v>
      </c>
      <c r="L415" s="323">
        <v>1572.1</v>
      </c>
      <c r="M415" s="323">
        <v>0.38314999999999999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2272.25</v>
      </c>
      <c r="D416" s="324">
        <v>2266.0166666666669</v>
      </c>
      <c r="E416" s="324">
        <v>2246.2333333333336</v>
      </c>
      <c r="F416" s="324">
        <v>2220.2166666666667</v>
      </c>
      <c r="G416" s="324">
        <v>2200.4333333333334</v>
      </c>
      <c r="H416" s="324">
        <v>2292.0333333333338</v>
      </c>
      <c r="I416" s="324">
        <v>2311.8166666666675</v>
      </c>
      <c r="J416" s="324">
        <v>2337.8333333333339</v>
      </c>
      <c r="K416" s="323">
        <v>2285.8000000000002</v>
      </c>
      <c r="L416" s="323">
        <v>2240</v>
      </c>
      <c r="M416" s="323">
        <v>1.51502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495.85</v>
      </c>
      <c r="D417" s="324">
        <v>492.31666666666666</v>
      </c>
      <c r="E417" s="324">
        <v>481.63333333333333</v>
      </c>
      <c r="F417" s="324">
        <v>467.41666666666669</v>
      </c>
      <c r="G417" s="324">
        <v>456.73333333333335</v>
      </c>
      <c r="H417" s="324">
        <v>506.5333333333333</v>
      </c>
      <c r="I417" s="324">
        <v>517.21666666666658</v>
      </c>
      <c r="J417" s="324">
        <v>531.43333333333328</v>
      </c>
      <c r="K417" s="323">
        <v>503</v>
      </c>
      <c r="L417" s="323">
        <v>478.1</v>
      </c>
      <c r="M417" s="323">
        <v>0.75431999999999999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27.2</v>
      </c>
      <c r="D418" s="324">
        <v>27.25</v>
      </c>
      <c r="E418" s="324">
        <v>27.05</v>
      </c>
      <c r="F418" s="324">
        <v>26.900000000000002</v>
      </c>
      <c r="G418" s="324">
        <v>26.700000000000003</v>
      </c>
      <c r="H418" s="324">
        <v>27.4</v>
      </c>
      <c r="I418" s="324">
        <v>27.6</v>
      </c>
      <c r="J418" s="324">
        <v>27.749999999999996</v>
      </c>
      <c r="K418" s="323">
        <v>27.45</v>
      </c>
      <c r="L418" s="323">
        <v>27.1</v>
      </c>
      <c r="M418" s="323">
        <v>28.002479999999998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3311.05</v>
      </c>
      <c r="D419" s="324">
        <v>3316.5666666666671</v>
      </c>
      <c r="E419" s="324">
        <v>3261.983333333334</v>
      </c>
      <c r="F419" s="324">
        <v>3212.916666666667</v>
      </c>
      <c r="G419" s="324">
        <v>3158.3333333333339</v>
      </c>
      <c r="H419" s="324">
        <v>3365.6333333333341</v>
      </c>
      <c r="I419" s="324">
        <v>3420.2166666666672</v>
      </c>
      <c r="J419" s="324">
        <v>3469.2833333333342</v>
      </c>
      <c r="K419" s="323">
        <v>3371.15</v>
      </c>
      <c r="L419" s="323">
        <v>3267.5</v>
      </c>
      <c r="M419" s="323">
        <v>0.37774999999999997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707.6</v>
      </c>
      <c r="D420" s="324">
        <v>709.9</v>
      </c>
      <c r="E420" s="324">
        <v>701.75</v>
      </c>
      <c r="F420" s="324">
        <v>695.9</v>
      </c>
      <c r="G420" s="324">
        <v>687.75</v>
      </c>
      <c r="H420" s="324">
        <v>715.75</v>
      </c>
      <c r="I420" s="324">
        <v>723.89999999999986</v>
      </c>
      <c r="J420" s="324">
        <v>729.75</v>
      </c>
      <c r="K420" s="323">
        <v>718.05</v>
      </c>
      <c r="L420" s="323">
        <v>704.05</v>
      </c>
      <c r="M420" s="323">
        <v>2.3039000000000001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684.95</v>
      </c>
      <c r="D421" s="324">
        <v>690.7166666666667</v>
      </c>
      <c r="E421" s="324">
        <v>667.58333333333337</v>
      </c>
      <c r="F421" s="324">
        <v>650.2166666666667</v>
      </c>
      <c r="G421" s="324">
        <v>627.08333333333337</v>
      </c>
      <c r="H421" s="324">
        <v>708.08333333333337</v>
      </c>
      <c r="I421" s="324">
        <v>731.21666666666658</v>
      </c>
      <c r="J421" s="324">
        <v>748.58333333333337</v>
      </c>
      <c r="K421" s="323">
        <v>713.85</v>
      </c>
      <c r="L421" s="323">
        <v>673.35</v>
      </c>
      <c r="M421" s="323">
        <v>1.38185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2731.1</v>
      </c>
      <c r="D422" s="324">
        <v>2703.7000000000003</v>
      </c>
      <c r="E422" s="324">
        <v>2643.7500000000005</v>
      </c>
      <c r="F422" s="324">
        <v>2556.4</v>
      </c>
      <c r="G422" s="324">
        <v>2496.4500000000003</v>
      </c>
      <c r="H422" s="324">
        <v>2791.0500000000006</v>
      </c>
      <c r="I422" s="324">
        <v>2851.0000000000005</v>
      </c>
      <c r="J422" s="324">
        <v>2938.3500000000008</v>
      </c>
      <c r="K422" s="323">
        <v>2763.65</v>
      </c>
      <c r="L422" s="323">
        <v>2616.35</v>
      </c>
      <c r="M422" s="323">
        <v>0.45599000000000001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658.8</v>
      </c>
      <c r="D423" s="324">
        <v>661.7833333333333</v>
      </c>
      <c r="E423" s="324">
        <v>651.01666666666665</v>
      </c>
      <c r="F423" s="324">
        <v>643.23333333333335</v>
      </c>
      <c r="G423" s="324">
        <v>632.4666666666667</v>
      </c>
      <c r="H423" s="324">
        <v>669.56666666666661</v>
      </c>
      <c r="I423" s="324">
        <v>680.33333333333326</v>
      </c>
      <c r="J423" s="324">
        <v>688.11666666666656</v>
      </c>
      <c r="K423" s="323">
        <v>672.55</v>
      </c>
      <c r="L423" s="323">
        <v>654</v>
      </c>
      <c r="M423" s="323">
        <v>8.9174699999999998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760.8</v>
      </c>
      <c r="D424" s="324">
        <v>764.43333333333339</v>
      </c>
      <c r="E424" s="324">
        <v>752.86666666666679</v>
      </c>
      <c r="F424" s="324">
        <v>744.93333333333339</v>
      </c>
      <c r="G424" s="324">
        <v>733.36666666666679</v>
      </c>
      <c r="H424" s="324">
        <v>772.36666666666679</v>
      </c>
      <c r="I424" s="324">
        <v>783.93333333333339</v>
      </c>
      <c r="J424" s="324">
        <v>791.86666666666679</v>
      </c>
      <c r="K424" s="323">
        <v>776</v>
      </c>
      <c r="L424" s="323">
        <v>756.5</v>
      </c>
      <c r="M424" s="323">
        <v>0.76568999999999998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346</v>
      </c>
      <c r="D425" s="324">
        <v>352.75</v>
      </c>
      <c r="E425" s="324">
        <v>333.75</v>
      </c>
      <c r="F425" s="324">
        <v>321.5</v>
      </c>
      <c r="G425" s="324">
        <v>302.5</v>
      </c>
      <c r="H425" s="324">
        <v>365</v>
      </c>
      <c r="I425" s="324">
        <v>384</v>
      </c>
      <c r="J425" s="324">
        <v>396.25</v>
      </c>
      <c r="K425" s="323">
        <v>371.75</v>
      </c>
      <c r="L425" s="323">
        <v>340.5</v>
      </c>
      <c r="M425" s="323">
        <v>2.8161900000000002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287.5</v>
      </c>
      <c r="D426" s="324">
        <v>289.35000000000002</v>
      </c>
      <c r="E426" s="324">
        <v>283.25000000000006</v>
      </c>
      <c r="F426" s="324">
        <v>279.00000000000006</v>
      </c>
      <c r="G426" s="324">
        <v>272.90000000000009</v>
      </c>
      <c r="H426" s="324">
        <v>293.60000000000002</v>
      </c>
      <c r="I426" s="324">
        <v>299.69999999999993</v>
      </c>
      <c r="J426" s="324">
        <v>303.95</v>
      </c>
      <c r="K426" s="323">
        <v>295.45</v>
      </c>
      <c r="L426" s="323">
        <v>285.10000000000002</v>
      </c>
      <c r="M426" s="323">
        <v>4.82864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56.1</v>
      </c>
      <c r="D427" s="324">
        <v>56.633333333333333</v>
      </c>
      <c r="E427" s="324">
        <v>54.466666666666669</v>
      </c>
      <c r="F427" s="324">
        <v>52.833333333333336</v>
      </c>
      <c r="G427" s="324">
        <v>50.666666666666671</v>
      </c>
      <c r="H427" s="324">
        <v>58.266666666666666</v>
      </c>
      <c r="I427" s="324">
        <v>60.433333333333337</v>
      </c>
      <c r="J427" s="324">
        <v>62.066666666666663</v>
      </c>
      <c r="K427" s="323">
        <v>58.8</v>
      </c>
      <c r="L427" s="323">
        <v>55</v>
      </c>
      <c r="M427" s="323">
        <v>43.412790000000001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2605.75</v>
      </c>
      <c r="D428" s="324">
        <v>2602.8000000000002</v>
      </c>
      <c r="E428" s="324">
        <v>2568.0000000000005</v>
      </c>
      <c r="F428" s="324">
        <v>2530.2500000000005</v>
      </c>
      <c r="G428" s="324">
        <v>2495.4500000000007</v>
      </c>
      <c r="H428" s="324">
        <v>2640.55</v>
      </c>
      <c r="I428" s="324">
        <v>2675.3499999999995</v>
      </c>
      <c r="J428" s="324">
        <v>2713.1</v>
      </c>
      <c r="K428" s="323">
        <v>2637.6</v>
      </c>
      <c r="L428" s="323">
        <v>2565.0500000000002</v>
      </c>
      <c r="M428" s="323">
        <v>4.43424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1115.55</v>
      </c>
      <c r="D429" s="324">
        <v>1106.6166666666666</v>
      </c>
      <c r="E429" s="324">
        <v>1092.6833333333332</v>
      </c>
      <c r="F429" s="324">
        <v>1069.8166666666666</v>
      </c>
      <c r="G429" s="324">
        <v>1055.8833333333332</v>
      </c>
      <c r="H429" s="324">
        <v>1129.4833333333331</v>
      </c>
      <c r="I429" s="324">
        <v>1143.4166666666665</v>
      </c>
      <c r="J429" s="324">
        <v>1166.2833333333331</v>
      </c>
      <c r="K429" s="323">
        <v>1120.55</v>
      </c>
      <c r="L429" s="323">
        <v>1083.75</v>
      </c>
      <c r="M429" s="323">
        <v>14.33694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357.6</v>
      </c>
      <c r="D430" s="324">
        <v>360.78333333333336</v>
      </c>
      <c r="E430" s="324">
        <v>352.76666666666671</v>
      </c>
      <c r="F430" s="324">
        <v>347.93333333333334</v>
      </c>
      <c r="G430" s="324">
        <v>339.91666666666669</v>
      </c>
      <c r="H430" s="324">
        <v>365.61666666666673</v>
      </c>
      <c r="I430" s="324">
        <v>373.63333333333338</v>
      </c>
      <c r="J430" s="324">
        <v>378.46666666666675</v>
      </c>
      <c r="K430" s="323">
        <v>368.8</v>
      </c>
      <c r="L430" s="323">
        <v>355.95</v>
      </c>
      <c r="M430" s="323">
        <v>7.5721299999999996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90.1</v>
      </c>
      <c r="D431" s="324">
        <v>90.966666666666654</v>
      </c>
      <c r="E431" s="324">
        <v>89.033333333333303</v>
      </c>
      <c r="F431" s="324">
        <v>87.966666666666654</v>
      </c>
      <c r="G431" s="324">
        <v>86.033333333333303</v>
      </c>
      <c r="H431" s="324">
        <v>92.033333333333303</v>
      </c>
      <c r="I431" s="324">
        <v>93.966666666666669</v>
      </c>
      <c r="J431" s="324">
        <v>95.033333333333303</v>
      </c>
      <c r="K431" s="323">
        <v>92.9</v>
      </c>
      <c r="L431" s="323">
        <v>89.9</v>
      </c>
      <c r="M431" s="323">
        <v>1.4958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232.85</v>
      </c>
      <c r="D432" s="324">
        <v>230.11666666666667</v>
      </c>
      <c r="E432" s="324">
        <v>223.83333333333334</v>
      </c>
      <c r="F432" s="324">
        <v>214.81666666666666</v>
      </c>
      <c r="G432" s="324">
        <v>208.53333333333333</v>
      </c>
      <c r="H432" s="324">
        <v>239.13333333333335</v>
      </c>
      <c r="I432" s="324">
        <v>245.41666666666666</v>
      </c>
      <c r="J432" s="324">
        <v>254.43333333333337</v>
      </c>
      <c r="K432" s="323">
        <v>236.4</v>
      </c>
      <c r="L432" s="323">
        <v>221.1</v>
      </c>
      <c r="M432" s="323">
        <v>18.979109999999999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530.85</v>
      </c>
      <c r="D433" s="324">
        <v>529</v>
      </c>
      <c r="E433" s="324">
        <v>523</v>
      </c>
      <c r="F433" s="324">
        <v>515.15</v>
      </c>
      <c r="G433" s="324">
        <v>509.15</v>
      </c>
      <c r="H433" s="324">
        <v>536.85</v>
      </c>
      <c r="I433" s="324">
        <v>542.85</v>
      </c>
      <c r="J433" s="324">
        <v>550.70000000000005</v>
      </c>
      <c r="K433" s="323">
        <v>535</v>
      </c>
      <c r="L433" s="323">
        <v>521.15</v>
      </c>
      <c r="M433" s="323">
        <v>3.6253199999999999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417.4</v>
      </c>
      <c r="D434" s="324">
        <v>411.90000000000003</v>
      </c>
      <c r="E434" s="324">
        <v>400.80000000000007</v>
      </c>
      <c r="F434" s="324">
        <v>384.20000000000005</v>
      </c>
      <c r="G434" s="324">
        <v>373.10000000000008</v>
      </c>
      <c r="H434" s="324">
        <v>428.50000000000006</v>
      </c>
      <c r="I434" s="324">
        <v>439.60000000000008</v>
      </c>
      <c r="J434" s="324">
        <v>456.20000000000005</v>
      </c>
      <c r="K434" s="323">
        <v>423</v>
      </c>
      <c r="L434" s="323">
        <v>395.3</v>
      </c>
      <c r="M434" s="323">
        <v>5.0545400000000003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1892.1</v>
      </c>
      <c r="D435" s="324">
        <v>1890.55</v>
      </c>
      <c r="E435" s="324">
        <v>1871.1499999999999</v>
      </c>
      <c r="F435" s="324">
        <v>1850.1999999999998</v>
      </c>
      <c r="G435" s="324">
        <v>1830.7999999999997</v>
      </c>
      <c r="H435" s="324">
        <v>1911.5</v>
      </c>
      <c r="I435" s="324">
        <v>1930.9</v>
      </c>
      <c r="J435" s="324">
        <v>1951.8500000000001</v>
      </c>
      <c r="K435" s="323">
        <v>1909.95</v>
      </c>
      <c r="L435" s="323">
        <v>1869.6</v>
      </c>
      <c r="M435" s="323">
        <v>0.16411999999999999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926.1</v>
      </c>
      <c r="D436" s="324">
        <v>923.83333333333337</v>
      </c>
      <c r="E436" s="324">
        <v>913.26666666666677</v>
      </c>
      <c r="F436" s="324">
        <v>900.43333333333339</v>
      </c>
      <c r="G436" s="324">
        <v>889.86666666666679</v>
      </c>
      <c r="H436" s="324">
        <v>936.66666666666674</v>
      </c>
      <c r="I436" s="324">
        <v>947.23333333333335</v>
      </c>
      <c r="J436" s="324">
        <v>960.06666666666672</v>
      </c>
      <c r="K436" s="323">
        <v>934.4</v>
      </c>
      <c r="L436" s="323">
        <v>911</v>
      </c>
      <c r="M436" s="323">
        <v>0.47760999999999998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905.9</v>
      </c>
      <c r="D437" s="324">
        <v>905.36666666666667</v>
      </c>
      <c r="E437" s="324">
        <v>899.83333333333337</v>
      </c>
      <c r="F437" s="324">
        <v>893.76666666666665</v>
      </c>
      <c r="G437" s="324">
        <v>888.23333333333335</v>
      </c>
      <c r="H437" s="324">
        <v>911.43333333333339</v>
      </c>
      <c r="I437" s="324">
        <v>916.9666666666667</v>
      </c>
      <c r="J437" s="324">
        <v>923.03333333333342</v>
      </c>
      <c r="K437" s="323">
        <v>910.9</v>
      </c>
      <c r="L437" s="323">
        <v>899.3</v>
      </c>
      <c r="M437" s="323">
        <v>15.45077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449.65</v>
      </c>
      <c r="D438" s="324">
        <v>444.9666666666667</v>
      </c>
      <c r="E438" s="324">
        <v>417.93333333333339</v>
      </c>
      <c r="F438" s="324">
        <v>386.2166666666667</v>
      </c>
      <c r="G438" s="324">
        <v>359.18333333333339</v>
      </c>
      <c r="H438" s="324">
        <v>476.68333333333339</v>
      </c>
      <c r="I438" s="324">
        <v>503.7166666666667</v>
      </c>
      <c r="J438" s="324">
        <v>535.43333333333339</v>
      </c>
      <c r="K438" s="323">
        <v>472</v>
      </c>
      <c r="L438" s="323">
        <v>413.25</v>
      </c>
      <c r="M438" s="323">
        <v>11.712490000000001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464.55</v>
      </c>
      <c r="D439" s="324">
        <v>465.91666666666669</v>
      </c>
      <c r="E439" s="324">
        <v>459.88333333333338</v>
      </c>
      <c r="F439" s="324">
        <v>455.2166666666667</v>
      </c>
      <c r="G439" s="324">
        <v>449.18333333333339</v>
      </c>
      <c r="H439" s="324">
        <v>470.58333333333337</v>
      </c>
      <c r="I439" s="324">
        <v>476.61666666666667</v>
      </c>
      <c r="J439" s="324">
        <v>481.28333333333336</v>
      </c>
      <c r="K439" s="323">
        <v>471.95</v>
      </c>
      <c r="L439" s="323">
        <v>461.25</v>
      </c>
      <c r="M439" s="323">
        <v>9.0384899999999995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1012.6</v>
      </c>
      <c r="D440" s="324">
        <v>980.08333333333337</v>
      </c>
      <c r="E440" s="324">
        <v>935.16666666666674</v>
      </c>
      <c r="F440" s="324">
        <v>857.73333333333335</v>
      </c>
      <c r="G440" s="324">
        <v>812.81666666666672</v>
      </c>
      <c r="H440" s="324">
        <v>1057.5166666666669</v>
      </c>
      <c r="I440" s="324">
        <v>1102.4333333333334</v>
      </c>
      <c r="J440" s="324">
        <v>1179.8666666666668</v>
      </c>
      <c r="K440" s="323">
        <v>1025</v>
      </c>
      <c r="L440" s="323">
        <v>902.65</v>
      </c>
      <c r="M440" s="323">
        <v>12.458019999999999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321.45</v>
      </c>
      <c r="D441" s="324">
        <v>324.23333333333329</v>
      </c>
      <c r="E441" s="324">
        <v>317.31666666666661</v>
      </c>
      <c r="F441" s="324">
        <v>313.18333333333334</v>
      </c>
      <c r="G441" s="324">
        <v>306.26666666666665</v>
      </c>
      <c r="H441" s="324">
        <v>328.36666666666656</v>
      </c>
      <c r="I441" s="324">
        <v>335.28333333333319</v>
      </c>
      <c r="J441" s="324">
        <v>339.41666666666652</v>
      </c>
      <c r="K441" s="323">
        <v>331.15</v>
      </c>
      <c r="L441" s="323">
        <v>320.10000000000002</v>
      </c>
      <c r="M441" s="323">
        <v>0.78703999999999996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1997.45</v>
      </c>
      <c r="D442" s="324">
        <v>1996.0833333333333</v>
      </c>
      <c r="E442" s="324">
        <v>1978.8666666666666</v>
      </c>
      <c r="F442" s="324">
        <v>1960.2833333333333</v>
      </c>
      <c r="G442" s="324">
        <v>1943.0666666666666</v>
      </c>
      <c r="H442" s="324">
        <v>2014.6666666666665</v>
      </c>
      <c r="I442" s="324">
        <v>2031.8833333333332</v>
      </c>
      <c r="J442" s="324">
        <v>2050.4666666666662</v>
      </c>
      <c r="K442" s="323">
        <v>2013.3</v>
      </c>
      <c r="L442" s="323">
        <v>1977.5</v>
      </c>
      <c r="M442" s="323">
        <v>0.34244999999999998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595.35</v>
      </c>
      <c r="D443" s="324">
        <v>600.0333333333333</v>
      </c>
      <c r="E443" s="324">
        <v>587.31666666666661</v>
      </c>
      <c r="F443" s="324">
        <v>579.2833333333333</v>
      </c>
      <c r="G443" s="324">
        <v>566.56666666666661</v>
      </c>
      <c r="H443" s="324">
        <v>608.06666666666661</v>
      </c>
      <c r="I443" s="324">
        <v>620.7833333333333</v>
      </c>
      <c r="J443" s="324">
        <v>628.81666666666661</v>
      </c>
      <c r="K443" s="323">
        <v>612.75</v>
      </c>
      <c r="L443" s="323">
        <v>592</v>
      </c>
      <c r="M443" s="323">
        <v>2.9656799999999999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9.1</v>
      </c>
      <c r="D444" s="324">
        <v>9.1833333333333336</v>
      </c>
      <c r="E444" s="324">
        <v>8.9666666666666668</v>
      </c>
      <c r="F444" s="324">
        <v>8.8333333333333339</v>
      </c>
      <c r="G444" s="324">
        <v>8.6166666666666671</v>
      </c>
      <c r="H444" s="324">
        <v>9.3166666666666664</v>
      </c>
      <c r="I444" s="324">
        <v>9.533333333333335</v>
      </c>
      <c r="J444" s="324">
        <v>9.6666666666666661</v>
      </c>
      <c r="K444" s="323">
        <v>9.4</v>
      </c>
      <c r="L444" s="323">
        <v>9.0500000000000007</v>
      </c>
      <c r="M444" s="323">
        <v>225.90451999999999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299.45</v>
      </c>
      <c r="D445" s="324">
        <v>301.13333333333333</v>
      </c>
      <c r="E445" s="324">
        <v>293.31666666666666</v>
      </c>
      <c r="F445" s="324">
        <v>287.18333333333334</v>
      </c>
      <c r="G445" s="324">
        <v>279.36666666666667</v>
      </c>
      <c r="H445" s="324">
        <v>307.26666666666665</v>
      </c>
      <c r="I445" s="324">
        <v>315.08333333333326</v>
      </c>
      <c r="J445" s="324">
        <v>321.21666666666664</v>
      </c>
      <c r="K445" s="323">
        <v>308.95</v>
      </c>
      <c r="L445" s="323">
        <v>295</v>
      </c>
      <c r="M445" s="323">
        <v>7.4340799999999998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1087.0999999999999</v>
      </c>
      <c r="D446" s="324">
        <v>1082.4333333333334</v>
      </c>
      <c r="E446" s="324">
        <v>1064.8666666666668</v>
      </c>
      <c r="F446" s="324">
        <v>1042.6333333333334</v>
      </c>
      <c r="G446" s="324">
        <v>1025.0666666666668</v>
      </c>
      <c r="H446" s="324">
        <v>1104.6666666666667</v>
      </c>
      <c r="I446" s="324">
        <v>1122.2333333333333</v>
      </c>
      <c r="J446" s="324">
        <v>1144.4666666666667</v>
      </c>
      <c r="K446" s="323">
        <v>1100</v>
      </c>
      <c r="L446" s="323">
        <v>1060.2</v>
      </c>
      <c r="M446" s="323">
        <v>0.75853999999999999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591.15</v>
      </c>
      <c r="D447" s="324">
        <v>585.79999999999995</v>
      </c>
      <c r="E447" s="324">
        <v>579.14999999999986</v>
      </c>
      <c r="F447" s="324">
        <v>567.14999999999986</v>
      </c>
      <c r="G447" s="324">
        <v>560.49999999999977</v>
      </c>
      <c r="H447" s="324">
        <v>597.79999999999995</v>
      </c>
      <c r="I447" s="324">
        <v>604.45000000000005</v>
      </c>
      <c r="J447" s="324">
        <v>616.45000000000005</v>
      </c>
      <c r="K447" s="323">
        <v>592.45000000000005</v>
      </c>
      <c r="L447" s="323">
        <v>573.79999999999995</v>
      </c>
      <c r="M447" s="323">
        <v>4.37852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1319.1</v>
      </c>
      <c r="D448" s="324">
        <v>1332.95</v>
      </c>
      <c r="E448" s="324">
        <v>1287.2</v>
      </c>
      <c r="F448" s="324">
        <v>1255.3</v>
      </c>
      <c r="G448" s="324">
        <v>1209.55</v>
      </c>
      <c r="H448" s="324">
        <v>1364.8500000000001</v>
      </c>
      <c r="I448" s="324">
        <v>1410.6000000000001</v>
      </c>
      <c r="J448" s="324">
        <v>1442.5000000000002</v>
      </c>
      <c r="K448" s="323">
        <v>1378.7</v>
      </c>
      <c r="L448" s="323">
        <v>1301.05</v>
      </c>
      <c r="M448" s="323">
        <v>3.5369000000000002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10972.9</v>
      </c>
      <c r="D449" s="324">
        <v>10808.050000000001</v>
      </c>
      <c r="E449" s="324">
        <v>10616.100000000002</v>
      </c>
      <c r="F449" s="324">
        <v>10259.300000000001</v>
      </c>
      <c r="G449" s="324">
        <v>10067.350000000002</v>
      </c>
      <c r="H449" s="324">
        <v>11164.850000000002</v>
      </c>
      <c r="I449" s="324">
        <v>11356.800000000003</v>
      </c>
      <c r="J449" s="324">
        <v>11713.600000000002</v>
      </c>
      <c r="K449" s="323">
        <v>11000</v>
      </c>
      <c r="L449" s="323">
        <v>10451.25</v>
      </c>
      <c r="M449" s="323">
        <v>4.8140000000000002E-2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956.65</v>
      </c>
      <c r="D450" s="324">
        <v>962.86666666666667</v>
      </c>
      <c r="E450" s="324">
        <v>945.33333333333337</v>
      </c>
      <c r="F450" s="324">
        <v>934.01666666666665</v>
      </c>
      <c r="G450" s="324">
        <v>916.48333333333335</v>
      </c>
      <c r="H450" s="324">
        <v>974.18333333333339</v>
      </c>
      <c r="I450" s="324">
        <v>991.7166666666667</v>
      </c>
      <c r="J450" s="324">
        <v>1003.0333333333334</v>
      </c>
      <c r="K450" s="323">
        <v>980.4</v>
      </c>
      <c r="L450" s="323">
        <v>951.55</v>
      </c>
      <c r="M450" s="323">
        <v>13.83281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195.6</v>
      </c>
      <c r="D451" s="324">
        <v>196.9</v>
      </c>
      <c r="E451" s="324">
        <v>193.9</v>
      </c>
      <c r="F451" s="324">
        <v>192.2</v>
      </c>
      <c r="G451" s="324">
        <v>189.2</v>
      </c>
      <c r="H451" s="324">
        <v>198.60000000000002</v>
      </c>
      <c r="I451" s="324">
        <v>201.60000000000002</v>
      </c>
      <c r="J451" s="324">
        <v>203.30000000000004</v>
      </c>
      <c r="K451" s="323">
        <v>199.9</v>
      </c>
      <c r="L451" s="323">
        <v>195.2</v>
      </c>
      <c r="M451" s="323">
        <v>6.2997800000000002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1156.55</v>
      </c>
      <c r="D452" s="324">
        <v>1155.9666666666665</v>
      </c>
      <c r="E452" s="324">
        <v>1130.583333333333</v>
      </c>
      <c r="F452" s="324">
        <v>1104.6166666666666</v>
      </c>
      <c r="G452" s="324">
        <v>1079.2333333333331</v>
      </c>
      <c r="H452" s="324">
        <v>1181.9333333333329</v>
      </c>
      <c r="I452" s="324">
        <v>1207.3166666666666</v>
      </c>
      <c r="J452" s="324">
        <v>1233.2833333333328</v>
      </c>
      <c r="K452" s="323">
        <v>1181.3499999999999</v>
      </c>
      <c r="L452" s="323">
        <v>1130</v>
      </c>
      <c r="M452" s="323">
        <v>5.0182799999999999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741.25</v>
      </c>
      <c r="D453" s="324">
        <v>738.5333333333333</v>
      </c>
      <c r="E453" s="324">
        <v>730.86666666666656</v>
      </c>
      <c r="F453" s="324">
        <v>720.48333333333323</v>
      </c>
      <c r="G453" s="324">
        <v>712.81666666666649</v>
      </c>
      <c r="H453" s="324">
        <v>748.91666666666663</v>
      </c>
      <c r="I453" s="324">
        <v>756.58333333333337</v>
      </c>
      <c r="J453" s="324">
        <v>766.9666666666667</v>
      </c>
      <c r="K453" s="323">
        <v>746.2</v>
      </c>
      <c r="L453" s="323">
        <v>728.15</v>
      </c>
      <c r="M453" s="323">
        <v>18.331050000000001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9035.5</v>
      </c>
      <c r="D454" s="324">
        <v>8791.8333333333339</v>
      </c>
      <c r="E454" s="324">
        <v>8423.6666666666679</v>
      </c>
      <c r="F454" s="324">
        <v>7811.8333333333339</v>
      </c>
      <c r="G454" s="324">
        <v>7443.6666666666679</v>
      </c>
      <c r="H454" s="324">
        <v>9403.6666666666679</v>
      </c>
      <c r="I454" s="324">
        <v>9771.8333333333358</v>
      </c>
      <c r="J454" s="324">
        <v>10383.666666666668</v>
      </c>
      <c r="K454" s="323">
        <v>9160</v>
      </c>
      <c r="L454" s="323">
        <v>8180</v>
      </c>
      <c r="M454" s="323">
        <v>31.095459999999999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432.7</v>
      </c>
      <c r="D455" s="324">
        <v>431.38333333333338</v>
      </c>
      <c r="E455" s="324">
        <v>427.81666666666678</v>
      </c>
      <c r="F455" s="324">
        <v>422.93333333333339</v>
      </c>
      <c r="G455" s="324">
        <v>419.36666666666679</v>
      </c>
      <c r="H455" s="324">
        <v>436.26666666666677</v>
      </c>
      <c r="I455" s="324">
        <v>439.83333333333337</v>
      </c>
      <c r="J455" s="324">
        <v>444.71666666666675</v>
      </c>
      <c r="K455" s="323">
        <v>434.95</v>
      </c>
      <c r="L455" s="323">
        <v>426.5</v>
      </c>
      <c r="M455" s="323">
        <v>167.57901000000001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205.45</v>
      </c>
      <c r="D456" s="324">
        <v>206</v>
      </c>
      <c r="E456" s="324">
        <v>203.45</v>
      </c>
      <c r="F456" s="324">
        <v>201.45</v>
      </c>
      <c r="G456" s="324">
        <v>198.89999999999998</v>
      </c>
      <c r="H456" s="324">
        <v>208</v>
      </c>
      <c r="I456" s="324">
        <v>210.55</v>
      </c>
      <c r="J456" s="324">
        <v>212.55</v>
      </c>
      <c r="K456" s="323">
        <v>208.55</v>
      </c>
      <c r="L456" s="323">
        <v>204</v>
      </c>
      <c r="M456" s="323">
        <v>25.26895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239.6</v>
      </c>
      <c r="D457" s="324">
        <v>240.35</v>
      </c>
      <c r="E457" s="324">
        <v>236.7</v>
      </c>
      <c r="F457" s="324">
        <v>233.79999999999998</v>
      </c>
      <c r="G457" s="324">
        <v>230.14999999999998</v>
      </c>
      <c r="H457" s="324">
        <v>243.25</v>
      </c>
      <c r="I457" s="324">
        <v>246.90000000000003</v>
      </c>
      <c r="J457" s="324">
        <v>249.8</v>
      </c>
      <c r="K457" s="323">
        <v>244</v>
      </c>
      <c r="L457" s="323">
        <v>237.45</v>
      </c>
      <c r="M457" s="323">
        <v>148.35526999999999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1338.95</v>
      </c>
      <c r="D458" s="324">
        <v>1340.5166666666667</v>
      </c>
      <c r="E458" s="324">
        <v>1326.0333333333333</v>
      </c>
      <c r="F458" s="324">
        <v>1313.1166666666666</v>
      </c>
      <c r="G458" s="324">
        <v>1298.6333333333332</v>
      </c>
      <c r="H458" s="324">
        <v>1353.4333333333334</v>
      </c>
      <c r="I458" s="324">
        <v>1367.9166666666665</v>
      </c>
      <c r="J458" s="324">
        <v>1380.8333333333335</v>
      </c>
      <c r="K458" s="323">
        <v>1355</v>
      </c>
      <c r="L458" s="323">
        <v>1327.6</v>
      </c>
      <c r="M458" s="323">
        <v>46.55491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723.9</v>
      </c>
      <c r="D459" s="324">
        <v>730.76666666666677</v>
      </c>
      <c r="E459" s="324">
        <v>706.63333333333355</v>
      </c>
      <c r="F459" s="324">
        <v>689.36666666666679</v>
      </c>
      <c r="G459" s="324">
        <v>665.23333333333358</v>
      </c>
      <c r="H459" s="324">
        <v>748.03333333333353</v>
      </c>
      <c r="I459" s="324">
        <v>772.16666666666674</v>
      </c>
      <c r="J459" s="324">
        <v>789.43333333333351</v>
      </c>
      <c r="K459" s="323">
        <v>754.9</v>
      </c>
      <c r="L459" s="323">
        <v>713.5</v>
      </c>
      <c r="M459" s="323">
        <v>0.75394000000000005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1730.6</v>
      </c>
      <c r="D460" s="324">
        <v>1731.8666666666668</v>
      </c>
      <c r="E460" s="324">
        <v>1713.7333333333336</v>
      </c>
      <c r="F460" s="324">
        <v>1696.8666666666668</v>
      </c>
      <c r="G460" s="324">
        <v>1678.7333333333336</v>
      </c>
      <c r="H460" s="324">
        <v>1748.7333333333336</v>
      </c>
      <c r="I460" s="324">
        <v>1766.8666666666668</v>
      </c>
      <c r="J460" s="324">
        <v>1783.7333333333336</v>
      </c>
      <c r="K460" s="323">
        <v>1750</v>
      </c>
      <c r="L460" s="323">
        <v>1715</v>
      </c>
      <c r="M460" s="323">
        <v>0.13297999999999999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792.1</v>
      </c>
      <c r="D461" s="324">
        <v>786.25</v>
      </c>
      <c r="E461" s="324">
        <v>770.3</v>
      </c>
      <c r="F461" s="324">
        <v>748.5</v>
      </c>
      <c r="G461" s="324">
        <v>732.55</v>
      </c>
      <c r="H461" s="324">
        <v>808.05</v>
      </c>
      <c r="I461" s="324">
        <v>824</v>
      </c>
      <c r="J461" s="324">
        <v>845.8</v>
      </c>
      <c r="K461" s="323">
        <v>802.2</v>
      </c>
      <c r="L461" s="323">
        <v>764.45</v>
      </c>
      <c r="M461" s="323">
        <v>0.14138999999999999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3707.7</v>
      </c>
      <c r="D462" s="324">
        <v>3693.9666666666667</v>
      </c>
      <c r="E462" s="324">
        <v>3674.9333333333334</v>
      </c>
      <c r="F462" s="324">
        <v>3642.1666666666665</v>
      </c>
      <c r="G462" s="324">
        <v>3623.1333333333332</v>
      </c>
      <c r="H462" s="324">
        <v>3726.7333333333336</v>
      </c>
      <c r="I462" s="324">
        <v>3745.7666666666673</v>
      </c>
      <c r="J462" s="324">
        <v>3778.5333333333338</v>
      </c>
      <c r="K462" s="323">
        <v>3713</v>
      </c>
      <c r="L462" s="323">
        <v>3661.2</v>
      </c>
      <c r="M462" s="323">
        <v>17.6099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3998.55</v>
      </c>
      <c r="D463" s="324">
        <v>3945.5666666666671</v>
      </c>
      <c r="E463" s="324">
        <v>3856.1333333333341</v>
      </c>
      <c r="F463" s="324">
        <v>3713.7166666666672</v>
      </c>
      <c r="G463" s="324">
        <v>3624.2833333333342</v>
      </c>
      <c r="H463" s="324">
        <v>4087.983333333334</v>
      </c>
      <c r="I463" s="324">
        <v>4177.4166666666679</v>
      </c>
      <c r="J463" s="324">
        <v>4319.8333333333339</v>
      </c>
      <c r="K463" s="323">
        <v>4035</v>
      </c>
      <c r="L463" s="323">
        <v>3803.15</v>
      </c>
      <c r="M463" s="323">
        <v>0.19541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1524.45</v>
      </c>
      <c r="D464" s="324">
        <v>1526.6499999999999</v>
      </c>
      <c r="E464" s="324">
        <v>1514.3499999999997</v>
      </c>
      <c r="F464" s="324">
        <v>1504.2499999999998</v>
      </c>
      <c r="G464" s="324">
        <v>1491.9499999999996</v>
      </c>
      <c r="H464" s="324">
        <v>1536.7499999999998</v>
      </c>
      <c r="I464" s="324">
        <v>1549.05</v>
      </c>
      <c r="J464" s="324">
        <v>1559.1499999999999</v>
      </c>
      <c r="K464" s="323">
        <v>1538.95</v>
      </c>
      <c r="L464" s="323">
        <v>1516.55</v>
      </c>
      <c r="M464" s="323">
        <v>19.283059999999999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2001.8</v>
      </c>
      <c r="D465" s="324">
        <v>1996.7333333333333</v>
      </c>
      <c r="E465" s="324">
        <v>1980.1166666666668</v>
      </c>
      <c r="F465" s="324">
        <v>1958.4333333333334</v>
      </c>
      <c r="G465" s="324">
        <v>1941.8166666666668</v>
      </c>
      <c r="H465" s="324">
        <v>2018.4166666666667</v>
      </c>
      <c r="I465" s="324">
        <v>2035.0333333333331</v>
      </c>
      <c r="J465" s="324">
        <v>2056.7166666666667</v>
      </c>
      <c r="K465" s="323">
        <v>2013.35</v>
      </c>
      <c r="L465" s="323">
        <v>1975.05</v>
      </c>
      <c r="M465" s="323">
        <v>0.30281999999999998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776.3</v>
      </c>
      <c r="D466" s="324">
        <v>770.68333333333328</v>
      </c>
      <c r="E466" s="324">
        <v>758.96666666666658</v>
      </c>
      <c r="F466" s="324">
        <v>741.63333333333333</v>
      </c>
      <c r="G466" s="324">
        <v>729.91666666666663</v>
      </c>
      <c r="H466" s="324">
        <v>788.01666666666654</v>
      </c>
      <c r="I466" s="324">
        <v>799.73333333333323</v>
      </c>
      <c r="J466" s="324">
        <v>817.06666666666649</v>
      </c>
      <c r="K466" s="323">
        <v>782.4</v>
      </c>
      <c r="L466" s="323">
        <v>753.35</v>
      </c>
      <c r="M466" s="323">
        <v>1.0035400000000001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1670.65</v>
      </c>
      <c r="D467" s="324">
        <v>1648.3833333333334</v>
      </c>
      <c r="E467" s="324">
        <v>1611.8166666666668</v>
      </c>
      <c r="F467" s="324">
        <v>1552.9833333333333</v>
      </c>
      <c r="G467" s="324">
        <v>1516.4166666666667</v>
      </c>
      <c r="H467" s="324">
        <v>1707.2166666666669</v>
      </c>
      <c r="I467" s="324">
        <v>1743.7833333333335</v>
      </c>
      <c r="J467" s="324">
        <v>1802.616666666667</v>
      </c>
      <c r="K467" s="323">
        <v>1684.95</v>
      </c>
      <c r="L467" s="323">
        <v>1589.55</v>
      </c>
      <c r="M467" s="323">
        <v>3.2227800000000002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2129.9</v>
      </c>
      <c r="D468" s="324">
        <v>2131.5666666666666</v>
      </c>
      <c r="E468" s="324">
        <v>2083.1333333333332</v>
      </c>
      <c r="F468" s="324">
        <v>2036.3666666666668</v>
      </c>
      <c r="G468" s="324">
        <v>1987.9333333333334</v>
      </c>
      <c r="H468" s="324">
        <v>2178.333333333333</v>
      </c>
      <c r="I468" s="324">
        <v>2226.7666666666664</v>
      </c>
      <c r="J468" s="324">
        <v>2273.5333333333328</v>
      </c>
      <c r="K468" s="323">
        <v>2180</v>
      </c>
      <c r="L468" s="323">
        <v>2084.8000000000002</v>
      </c>
      <c r="M468" s="323">
        <v>0.26907999999999999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2535.9</v>
      </c>
      <c r="D469" s="324">
        <v>2521.4833333333336</v>
      </c>
      <c r="E469" s="324">
        <v>2497.416666666667</v>
      </c>
      <c r="F469" s="324">
        <v>2458.9333333333334</v>
      </c>
      <c r="G469" s="324">
        <v>2434.8666666666668</v>
      </c>
      <c r="H469" s="324">
        <v>2559.9666666666672</v>
      </c>
      <c r="I469" s="324">
        <v>2584.0333333333338</v>
      </c>
      <c r="J469" s="324">
        <v>2622.5166666666673</v>
      </c>
      <c r="K469" s="323">
        <v>2545.5500000000002</v>
      </c>
      <c r="L469" s="323">
        <v>2483</v>
      </c>
      <c r="M469" s="323">
        <v>13.167999999999999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2728.3</v>
      </c>
      <c r="D470" s="324">
        <v>2719</v>
      </c>
      <c r="E470" s="324">
        <v>2694.9</v>
      </c>
      <c r="F470" s="324">
        <v>2661.5</v>
      </c>
      <c r="G470" s="324">
        <v>2637.4</v>
      </c>
      <c r="H470" s="324">
        <v>2752.4</v>
      </c>
      <c r="I470" s="324">
        <v>2776.5000000000005</v>
      </c>
      <c r="J470" s="324">
        <v>2809.9</v>
      </c>
      <c r="K470" s="323">
        <v>2743.1</v>
      </c>
      <c r="L470" s="323">
        <v>2685.6</v>
      </c>
      <c r="M470" s="323">
        <v>2.0119699999999998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490.45</v>
      </c>
      <c r="D471" s="324">
        <v>487.58333333333331</v>
      </c>
      <c r="E471" s="324">
        <v>482.71666666666664</v>
      </c>
      <c r="F471" s="324">
        <v>474.98333333333335</v>
      </c>
      <c r="G471" s="324">
        <v>470.11666666666667</v>
      </c>
      <c r="H471" s="324">
        <v>495.31666666666661</v>
      </c>
      <c r="I471" s="324">
        <v>500.18333333333328</v>
      </c>
      <c r="J471" s="324">
        <v>507.91666666666657</v>
      </c>
      <c r="K471" s="323">
        <v>492.45</v>
      </c>
      <c r="L471" s="323">
        <v>479.85</v>
      </c>
      <c r="M471" s="323">
        <v>2.2881300000000002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1279.55</v>
      </c>
      <c r="D472" s="324">
        <v>1274.8500000000001</v>
      </c>
      <c r="E472" s="324">
        <v>1259.7000000000003</v>
      </c>
      <c r="F472" s="324">
        <v>1239.8500000000001</v>
      </c>
      <c r="G472" s="324">
        <v>1224.7000000000003</v>
      </c>
      <c r="H472" s="324">
        <v>1294.7000000000003</v>
      </c>
      <c r="I472" s="324">
        <v>1309.8500000000004</v>
      </c>
      <c r="J472" s="324">
        <v>1329.7000000000003</v>
      </c>
      <c r="K472" s="323">
        <v>1290</v>
      </c>
      <c r="L472" s="323">
        <v>1255</v>
      </c>
      <c r="M472" s="323">
        <v>9.3960299999999997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51.45</v>
      </c>
      <c r="D473" s="324">
        <v>51.666666666666664</v>
      </c>
      <c r="E473" s="324">
        <v>50.833333333333329</v>
      </c>
      <c r="F473" s="324">
        <v>50.216666666666661</v>
      </c>
      <c r="G473" s="324">
        <v>49.383333333333326</v>
      </c>
      <c r="H473" s="324">
        <v>52.283333333333331</v>
      </c>
      <c r="I473" s="324">
        <v>53.11666666666666</v>
      </c>
      <c r="J473" s="324">
        <v>53.733333333333334</v>
      </c>
      <c r="K473" s="323">
        <v>52.5</v>
      </c>
      <c r="L473" s="323">
        <v>51.05</v>
      </c>
      <c r="M473" s="323">
        <v>30.748609999999999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194.55</v>
      </c>
      <c r="D474" s="324">
        <v>197.03333333333333</v>
      </c>
      <c r="E474" s="324">
        <v>189.61666666666667</v>
      </c>
      <c r="F474" s="324">
        <v>184.68333333333334</v>
      </c>
      <c r="G474" s="324">
        <v>177.26666666666668</v>
      </c>
      <c r="H474" s="324">
        <v>201.96666666666667</v>
      </c>
      <c r="I474" s="324">
        <v>209.38333333333335</v>
      </c>
      <c r="J474" s="324">
        <v>214.31666666666666</v>
      </c>
      <c r="K474" s="323">
        <v>204.45</v>
      </c>
      <c r="L474" s="323">
        <v>192.1</v>
      </c>
      <c r="M474" s="323">
        <v>2.25454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819.2</v>
      </c>
      <c r="D475" s="324">
        <v>823.73333333333323</v>
      </c>
      <c r="E475" s="324">
        <v>793.41666666666652</v>
      </c>
      <c r="F475" s="324">
        <v>767.63333333333333</v>
      </c>
      <c r="G475" s="324">
        <v>737.31666666666661</v>
      </c>
      <c r="H475" s="324">
        <v>849.51666666666642</v>
      </c>
      <c r="I475" s="324">
        <v>879.83333333333326</v>
      </c>
      <c r="J475" s="324">
        <v>905.61666666666633</v>
      </c>
      <c r="K475" s="323">
        <v>854.05</v>
      </c>
      <c r="L475" s="323">
        <v>797.95</v>
      </c>
      <c r="M475" s="323">
        <v>0.74675999999999998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159.19999999999999</v>
      </c>
      <c r="D476" s="324">
        <v>164.46666666666667</v>
      </c>
      <c r="E476" s="324">
        <v>153.93333333333334</v>
      </c>
      <c r="F476" s="324">
        <v>148.66666666666666</v>
      </c>
      <c r="G476" s="324">
        <v>138.13333333333333</v>
      </c>
      <c r="H476" s="324">
        <v>169.73333333333335</v>
      </c>
      <c r="I476" s="324">
        <v>180.26666666666671</v>
      </c>
      <c r="J476" s="324">
        <v>185.53333333333336</v>
      </c>
      <c r="K476" s="323">
        <v>175</v>
      </c>
      <c r="L476" s="323">
        <v>159.19999999999999</v>
      </c>
      <c r="M476" s="323">
        <v>48.790320000000001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72.8</v>
      </c>
      <c r="D477" s="324">
        <v>73.3</v>
      </c>
      <c r="E477" s="324">
        <v>71.649999999999991</v>
      </c>
      <c r="F477" s="324">
        <v>70.5</v>
      </c>
      <c r="G477" s="324">
        <v>68.849999999999994</v>
      </c>
      <c r="H477" s="324">
        <v>74.449999999999989</v>
      </c>
      <c r="I477" s="324">
        <v>76.099999999999994</v>
      </c>
      <c r="J477" s="324">
        <v>77.249999999999986</v>
      </c>
      <c r="K477" s="323">
        <v>74.95</v>
      </c>
      <c r="L477" s="323">
        <v>72.150000000000006</v>
      </c>
      <c r="M477" s="323">
        <v>163.17071999999999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607.4</v>
      </c>
      <c r="D478" s="324">
        <v>606.63333333333333</v>
      </c>
      <c r="E478" s="324">
        <v>602.26666666666665</v>
      </c>
      <c r="F478" s="324">
        <v>597.13333333333333</v>
      </c>
      <c r="G478" s="324">
        <v>592.76666666666665</v>
      </c>
      <c r="H478" s="324">
        <v>611.76666666666665</v>
      </c>
      <c r="I478" s="324">
        <v>616.13333333333321</v>
      </c>
      <c r="J478" s="324">
        <v>621.26666666666665</v>
      </c>
      <c r="K478" s="323">
        <v>611</v>
      </c>
      <c r="L478" s="323">
        <v>601.5</v>
      </c>
      <c r="M478" s="323">
        <v>6.9663300000000001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1416.75</v>
      </c>
      <c r="D479" s="324">
        <v>1427.6333333333332</v>
      </c>
      <c r="E479" s="324">
        <v>1400.2666666666664</v>
      </c>
      <c r="F479" s="324">
        <v>1383.7833333333333</v>
      </c>
      <c r="G479" s="324">
        <v>1356.4166666666665</v>
      </c>
      <c r="H479" s="324">
        <v>1444.1166666666663</v>
      </c>
      <c r="I479" s="324">
        <v>1471.4833333333331</v>
      </c>
      <c r="J479" s="324">
        <v>1487.9666666666662</v>
      </c>
      <c r="K479" s="323">
        <v>1455</v>
      </c>
      <c r="L479" s="323">
        <v>1411.15</v>
      </c>
      <c r="M479" s="323">
        <v>3.3902600000000001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11.5</v>
      </c>
      <c r="D480" s="324">
        <v>11.566666666666668</v>
      </c>
      <c r="E480" s="324">
        <v>11.383333333333336</v>
      </c>
      <c r="F480" s="324">
        <v>11.266666666666667</v>
      </c>
      <c r="G480" s="324">
        <v>11.083333333333336</v>
      </c>
      <c r="H480" s="324">
        <v>11.683333333333337</v>
      </c>
      <c r="I480" s="324">
        <v>11.866666666666671</v>
      </c>
      <c r="J480" s="324">
        <v>11.983333333333338</v>
      </c>
      <c r="K480" s="323">
        <v>11.75</v>
      </c>
      <c r="L480" s="323">
        <v>11.45</v>
      </c>
      <c r="M480" s="323">
        <v>37.12238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595.65</v>
      </c>
      <c r="D481" s="324">
        <v>589.55000000000007</v>
      </c>
      <c r="E481" s="324">
        <v>577.70000000000016</v>
      </c>
      <c r="F481" s="324">
        <v>559.75000000000011</v>
      </c>
      <c r="G481" s="324">
        <v>547.9000000000002</v>
      </c>
      <c r="H481" s="324">
        <v>607.50000000000011</v>
      </c>
      <c r="I481" s="324">
        <v>619.35</v>
      </c>
      <c r="J481" s="324">
        <v>637.30000000000007</v>
      </c>
      <c r="K481" s="323">
        <v>601.4</v>
      </c>
      <c r="L481" s="323">
        <v>571.6</v>
      </c>
      <c r="M481" s="323">
        <v>2.6650700000000001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106.55</v>
      </c>
      <c r="D482" s="324">
        <v>107.83333333333333</v>
      </c>
      <c r="E482" s="324">
        <v>104.41666666666666</v>
      </c>
      <c r="F482" s="324">
        <v>102.28333333333333</v>
      </c>
      <c r="G482" s="324">
        <v>98.86666666666666</v>
      </c>
      <c r="H482" s="324">
        <v>109.96666666666665</v>
      </c>
      <c r="I482" s="324">
        <v>113.38333333333331</v>
      </c>
      <c r="J482" s="324">
        <v>115.51666666666665</v>
      </c>
      <c r="K482" s="323">
        <v>111.25</v>
      </c>
      <c r="L482" s="323">
        <v>105.7</v>
      </c>
      <c r="M482" s="323">
        <v>20.067240000000002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15.55</v>
      </c>
      <c r="D483" s="324">
        <v>15.75</v>
      </c>
      <c r="E483" s="324">
        <v>15.25</v>
      </c>
      <c r="F483" s="324">
        <v>14.95</v>
      </c>
      <c r="G483" s="324">
        <v>14.45</v>
      </c>
      <c r="H483" s="324">
        <v>16.05</v>
      </c>
      <c r="I483" s="324">
        <v>16.55</v>
      </c>
      <c r="J483" s="324">
        <v>16.850000000000001</v>
      </c>
      <c r="K483" s="323">
        <v>16.25</v>
      </c>
      <c r="L483" s="323">
        <v>15.45</v>
      </c>
      <c r="M483" s="323">
        <v>34.133969999999998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6359.95</v>
      </c>
      <c r="D484" s="324">
        <v>6333.3166666666666</v>
      </c>
      <c r="E484" s="324">
        <v>6271.6833333333334</v>
      </c>
      <c r="F484" s="324">
        <v>6183.416666666667</v>
      </c>
      <c r="G484" s="324">
        <v>6121.7833333333338</v>
      </c>
      <c r="H484" s="324">
        <v>6421.583333333333</v>
      </c>
      <c r="I484" s="324">
        <v>6483.2166666666662</v>
      </c>
      <c r="J484" s="324">
        <v>6571.4833333333327</v>
      </c>
      <c r="K484" s="323">
        <v>6394.95</v>
      </c>
      <c r="L484" s="323">
        <v>6245.05</v>
      </c>
      <c r="M484" s="323">
        <v>3.2566799999999998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38.1</v>
      </c>
      <c r="D485" s="324">
        <v>38.083333333333336</v>
      </c>
      <c r="E485" s="324">
        <v>37.466666666666669</v>
      </c>
      <c r="F485" s="324">
        <v>36.833333333333336</v>
      </c>
      <c r="G485" s="324">
        <v>36.216666666666669</v>
      </c>
      <c r="H485" s="324">
        <v>38.716666666666669</v>
      </c>
      <c r="I485" s="324">
        <v>39.333333333333329</v>
      </c>
      <c r="J485" s="324">
        <v>39.966666666666669</v>
      </c>
      <c r="K485" s="323">
        <v>38.700000000000003</v>
      </c>
      <c r="L485" s="323">
        <v>37.450000000000003</v>
      </c>
      <c r="M485" s="323">
        <v>101.36006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780.75</v>
      </c>
      <c r="D486" s="324">
        <v>785.56666666666661</v>
      </c>
      <c r="E486" s="324">
        <v>773.18333333333317</v>
      </c>
      <c r="F486" s="324">
        <v>765.61666666666656</v>
      </c>
      <c r="G486" s="324">
        <v>753.23333333333312</v>
      </c>
      <c r="H486" s="324">
        <v>793.13333333333321</v>
      </c>
      <c r="I486" s="324">
        <v>805.51666666666665</v>
      </c>
      <c r="J486" s="324">
        <v>813.08333333333326</v>
      </c>
      <c r="K486" s="323">
        <v>797.95</v>
      </c>
      <c r="L486" s="323">
        <v>778</v>
      </c>
      <c r="M486" s="323">
        <v>22.077639999999999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979.9</v>
      </c>
      <c r="D487" s="324">
        <v>983.58333333333337</v>
      </c>
      <c r="E487" s="324">
        <v>971.86666666666679</v>
      </c>
      <c r="F487" s="324">
        <v>963.83333333333337</v>
      </c>
      <c r="G487" s="324">
        <v>952.11666666666679</v>
      </c>
      <c r="H487" s="324">
        <v>991.61666666666679</v>
      </c>
      <c r="I487" s="324">
        <v>1003.3333333333333</v>
      </c>
      <c r="J487" s="324">
        <v>1011.3666666666668</v>
      </c>
      <c r="K487" s="323">
        <v>995.3</v>
      </c>
      <c r="L487" s="323">
        <v>975.55</v>
      </c>
      <c r="M487" s="323">
        <v>1.31165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362.55</v>
      </c>
      <c r="D488" s="324">
        <v>368.89999999999992</v>
      </c>
      <c r="E488" s="324">
        <v>353.79999999999984</v>
      </c>
      <c r="F488" s="324">
        <v>345.0499999999999</v>
      </c>
      <c r="G488" s="324">
        <v>329.94999999999982</v>
      </c>
      <c r="H488" s="324">
        <v>377.64999999999986</v>
      </c>
      <c r="I488" s="324">
        <v>392.74999999999989</v>
      </c>
      <c r="J488" s="324">
        <v>401.49999999999989</v>
      </c>
      <c r="K488" s="323">
        <v>384</v>
      </c>
      <c r="L488" s="323">
        <v>360.15</v>
      </c>
      <c r="M488" s="323">
        <v>3.5728399999999998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30.1</v>
      </c>
      <c r="D489" s="324">
        <v>30.25</v>
      </c>
      <c r="E489" s="324">
        <v>29.35</v>
      </c>
      <c r="F489" s="324">
        <v>28.6</v>
      </c>
      <c r="G489" s="324">
        <v>27.700000000000003</v>
      </c>
      <c r="H489" s="324">
        <v>31</v>
      </c>
      <c r="I489" s="324">
        <v>31.9</v>
      </c>
      <c r="J489" s="324">
        <v>32.65</v>
      </c>
      <c r="K489" s="323">
        <v>31.15</v>
      </c>
      <c r="L489" s="323">
        <v>29.5</v>
      </c>
      <c r="M489" s="323">
        <v>55.74539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877.9</v>
      </c>
      <c r="D490" s="324">
        <v>901.75</v>
      </c>
      <c r="E490" s="324">
        <v>846.15</v>
      </c>
      <c r="F490" s="324">
        <v>814.4</v>
      </c>
      <c r="G490" s="324">
        <v>758.8</v>
      </c>
      <c r="H490" s="324">
        <v>933.5</v>
      </c>
      <c r="I490" s="324">
        <v>989.09999999999991</v>
      </c>
      <c r="J490" s="324">
        <v>1020.85</v>
      </c>
      <c r="K490" s="323">
        <v>957.35</v>
      </c>
      <c r="L490" s="323">
        <v>870</v>
      </c>
      <c r="M490" s="323">
        <v>2.2185899999999998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330.3</v>
      </c>
      <c r="D491" s="324">
        <v>326.46666666666664</v>
      </c>
      <c r="E491" s="324">
        <v>319.43333333333328</v>
      </c>
      <c r="F491" s="324">
        <v>308.56666666666666</v>
      </c>
      <c r="G491" s="324">
        <v>301.5333333333333</v>
      </c>
      <c r="H491" s="324">
        <v>337.33333333333326</v>
      </c>
      <c r="I491" s="324">
        <v>344.36666666666667</v>
      </c>
      <c r="J491" s="324">
        <v>355.23333333333323</v>
      </c>
      <c r="K491" s="323">
        <v>333.5</v>
      </c>
      <c r="L491" s="323">
        <v>315.60000000000002</v>
      </c>
      <c r="M491" s="323">
        <v>2.3030499999999998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938.8</v>
      </c>
      <c r="D492" s="324">
        <v>941.26666666666677</v>
      </c>
      <c r="E492" s="324">
        <v>922.53333333333353</v>
      </c>
      <c r="F492" s="324">
        <v>906.26666666666677</v>
      </c>
      <c r="G492" s="324">
        <v>887.53333333333353</v>
      </c>
      <c r="H492" s="324">
        <v>957.53333333333353</v>
      </c>
      <c r="I492" s="324">
        <v>976.26666666666688</v>
      </c>
      <c r="J492" s="324">
        <v>992.53333333333353</v>
      </c>
      <c r="K492" s="323">
        <v>960</v>
      </c>
      <c r="L492" s="323">
        <v>925</v>
      </c>
      <c r="M492" s="323">
        <v>5.1682800000000002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413.4</v>
      </c>
      <c r="D493" s="324">
        <v>412.41666666666669</v>
      </c>
      <c r="E493" s="324">
        <v>406.98333333333335</v>
      </c>
      <c r="F493" s="324">
        <v>400.56666666666666</v>
      </c>
      <c r="G493" s="324">
        <v>395.13333333333333</v>
      </c>
      <c r="H493" s="324">
        <v>418.83333333333337</v>
      </c>
      <c r="I493" s="324">
        <v>424.26666666666665</v>
      </c>
      <c r="J493" s="324">
        <v>430.68333333333339</v>
      </c>
      <c r="K493" s="323">
        <v>417.85</v>
      </c>
      <c r="L493" s="323">
        <v>406</v>
      </c>
      <c r="M493" s="323">
        <v>86.583839999999995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2220.85</v>
      </c>
      <c r="D494" s="324">
        <v>2251.4166666666665</v>
      </c>
      <c r="E494" s="324">
        <v>2178.833333333333</v>
      </c>
      <c r="F494" s="324">
        <v>2136.8166666666666</v>
      </c>
      <c r="G494" s="324">
        <v>2064.2333333333331</v>
      </c>
      <c r="H494" s="324">
        <v>2293.4333333333329</v>
      </c>
      <c r="I494" s="324">
        <v>2366.016666666666</v>
      </c>
      <c r="J494" s="324">
        <v>2408.0333333333328</v>
      </c>
      <c r="K494" s="323">
        <v>2324</v>
      </c>
      <c r="L494" s="323">
        <v>2209.4</v>
      </c>
      <c r="M494" s="323">
        <v>0.62839999999999996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214.15</v>
      </c>
      <c r="D495" s="324">
        <v>215.20000000000002</v>
      </c>
      <c r="E495" s="324">
        <v>212.10000000000002</v>
      </c>
      <c r="F495" s="324">
        <v>210.05</v>
      </c>
      <c r="G495" s="324">
        <v>206.95000000000002</v>
      </c>
      <c r="H495" s="324">
        <v>217.25000000000003</v>
      </c>
      <c r="I495" s="324">
        <v>220.35</v>
      </c>
      <c r="J495" s="324">
        <v>222.40000000000003</v>
      </c>
      <c r="K495" s="323">
        <v>218.3</v>
      </c>
      <c r="L495" s="323">
        <v>213.15</v>
      </c>
      <c r="M495" s="323">
        <v>2.6909100000000001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1960.35</v>
      </c>
      <c r="D496" s="324">
        <v>1968.1333333333332</v>
      </c>
      <c r="E496" s="324">
        <v>1932.3166666666664</v>
      </c>
      <c r="F496" s="324">
        <v>1904.2833333333331</v>
      </c>
      <c r="G496" s="324">
        <v>1868.4666666666662</v>
      </c>
      <c r="H496" s="324">
        <v>1996.1666666666665</v>
      </c>
      <c r="I496" s="324">
        <v>2031.9833333333331</v>
      </c>
      <c r="J496" s="324">
        <v>2060.0166666666664</v>
      </c>
      <c r="K496" s="323">
        <v>2003.95</v>
      </c>
      <c r="L496" s="323">
        <v>1940.1</v>
      </c>
      <c r="M496" s="323">
        <v>0.30351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728.5</v>
      </c>
      <c r="D497" s="324">
        <v>719.11666666666667</v>
      </c>
      <c r="E497" s="324">
        <v>700.23333333333335</v>
      </c>
      <c r="F497" s="324">
        <v>671.9666666666667</v>
      </c>
      <c r="G497" s="324">
        <v>653.08333333333337</v>
      </c>
      <c r="H497" s="324">
        <v>747.38333333333333</v>
      </c>
      <c r="I497" s="324">
        <v>766.26666666666677</v>
      </c>
      <c r="J497" s="324">
        <v>794.5333333333333</v>
      </c>
      <c r="K497" s="323">
        <v>738</v>
      </c>
      <c r="L497" s="323">
        <v>690.85</v>
      </c>
      <c r="M497" s="323">
        <v>16.449960000000001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3733.55</v>
      </c>
      <c r="D498" s="324">
        <v>3751.5833333333335</v>
      </c>
      <c r="E498" s="324">
        <v>3687.0666666666671</v>
      </c>
      <c r="F498" s="324">
        <v>3640.5833333333335</v>
      </c>
      <c r="G498" s="324">
        <v>3576.0666666666671</v>
      </c>
      <c r="H498" s="324">
        <v>3798.0666666666671</v>
      </c>
      <c r="I498" s="324">
        <v>3862.5833333333335</v>
      </c>
      <c r="J498" s="324">
        <v>3909.0666666666671</v>
      </c>
      <c r="K498" s="323">
        <v>3816.1</v>
      </c>
      <c r="L498" s="323">
        <v>3705.1</v>
      </c>
      <c r="M498" s="323">
        <v>0.10934000000000001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1231.5999999999999</v>
      </c>
      <c r="D499" s="324">
        <v>1235.8333333333333</v>
      </c>
      <c r="E499" s="324">
        <v>1213.7666666666664</v>
      </c>
      <c r="F499" s="324">
        <v>1195.9333333333332</v>
      </c>
      <c r="G499" s="324">
        <v>1173.8666666666663</v>
      </c>
      <c r="H499" s="324">
        <v>1253.6666666666665</v>
      </c>
      <c r="I499" s="324">
        <v>1275.7333333333336</v>
      </c>
      <c r="J499" s="324">
        <v>1293.5666666666666</v>
      </c>
      <c r="K499" s="323">
        <v>1257.9000000000001</v>
      </c>
      <c r="L499" s="323">
        <v>1218</v>
      </c>
      <c r="M499" s="323">
        <v>15.912990000000001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519.95000000000005</v>
      </c>
      <c r="D500" s="324">
        <v>524.65</v>
      </c>
      <c r="E500" s="324">
        <v>510.29999999999995</v>
      </c>
      <c r="F500" s="324">
        <v>500.65</v>
      </c>
      <c r="G500" s="324">
        <v>486.29999999999995</v>
      </c>
      <c r="H500" s="324">
        <v>534.29999999999995</v>
      </c>
      <c r="I500" s="324">
        <v>548.65000000000009</v>
      </c>
      <c r="J500" s="324">
        <v>558.29999999999995</v>
      </c>
      <c r="K500" s="323">
        <v>539</v>
      </c>
      <c r="L500" s="323">
        <v>515</v>
      </c>
      <c r="M500" s="323">
        <v>3.3905599999999998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7409.25</v>
      </c>
      <c r="D501" s="324">
        <v>7383.95</v>
      </c>
      <c r="E501" s="324">
        <v>7292.9</v>
      </c>
      <c r="F501" s="324">
        <v>7176.55</v>
      </c>
      <c r="G501" s="324">
        <v>7085.5</v>
      </c>
      <c r="H501" s="324">
        <v>7500.2999999999993</v>
      </c>
      <c r="I501" s="324">
        <v>7591.35</v>
      </c>
      <c r="J501" s="324">
        <v>7707.6999999999989</v>
      </c>
      <c r="K501" s="323">
        <v>7475</v>
      </c>
      <c r="L501" s="323">
        <v>7267.6</v>
      </c>
      <c r="M501" s="323">
        <v>5.1189999999999999E-2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153</v>
      </c>
      <c r="D502" s="324">
        <v>152.18333333333334</v>
      </c>
      <c r="E502" s="324">
        <v>148.56666666666666</v>
      </c>
      <c r="F502" s="324">
        <v>144.13333333333333</v>
      </c>
      <c r="G502" s="324">
        <v>140.51666666666665</v>
      </c>
      <c r="H502" s="324">
        <v>156.61666666666667</v>
      </c>
      <c r="I502" s="324">
        <v>160.23333333333335</v>
      </c>
      <c r="J502" s="324">
        <v>164.66666666666669</v>
      </c>
      <c r="K502" s="323">
        <v>155.80000000000001</v>
      </c>
      <c r="L502" s="323">
        <v>147.75</v>
      </c>
      <c r="M502" s="323">
        <v>12.641159999999999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94.6</v>
      </c>
      <c r="D503" s="324">
        <v>94.966666666666654</v>
      </c>
      <c r="E503" s="324">
        <v>92.333333333333314</v>
      </c>
      <c r="F503" s="324">
        <v>90.066666666666663</v>
      </c>
      <c r="G503" s="324">
        <v>87.433333333333323</v>
      </c>
      <c r="H503" s="324">
        <v>97.233333333333306</v>
      </c>
      <c r="I503" s="324">
        <v>99.86666666666666</v>
      </c>
      <c r="J503" s="324">
        <v>102.1333333333333</v>
      </c>
      <c r="K503" s="323">
        <v>97.6</v>
      </c>
      <c r="L503" s="323">
        <v>92.7</v>
      </c>
      <c r="M503" s="323">
        <v>46.176670000000001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470.25</v>
      </c>
      <c r="D504" s="324">
        <v>465.91666666666669</v>
      </c>
      <c r="E504" s="324">
        <v>453.83333333333337</v>
      </c>
      <c r="F504" s="324">
        <v>437.41666666666669</v>
      </c>
      <c r="G504" s="324">
        <v>425.33333333333337</v>
      </c>
      <c r="H504" s="324">
        <v>482.33333333333337</v>
      </c>
      <c r="I504" s="324">
        <v>494.41666666666674</v>
      </c>
      <c r="J504" s="324">
        <v>510.83333333333337</v>
      </c>
      <c r="K504" s="323">
        <v>478</v>
      </c>
      <c r="L504" s="323">
        <v>449.5</v>
      </c>
      <c r="M504" s="323">
        <v>2.05749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1569.4</v>
      </c>
      <c r="D505" s="324">
        <v>1574.4666666666665</v>
      </c>
      <c r="E505" s="324">
        <v>1545.0333333333328</v>
      </c>
      <c r="F505" s="324">
        <v>1520.6666666666663</v>
      </c>
      <c r="G505" s="324">
        <v>1491.2333333333327</v>
      </c>
      <c r="H505" s="324">
        <v>1598.833333333333</v>
      </c>
      <c r="I505" s="324">
        <v>1628.2666666666669</v>
      </c>
      <c r="J505" s="324">
        <v>1652.6333333333332</v>
      </c>
      <c r="K505" s="323">
        <v>1603.9</v>
      </c>
      <c r="L505" s="323">
        <v>1550.1</v>
      </c>
      <c r="M505" s="323">
        <v>2.0346899999999999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600.20000000000005</v>
      </c>
      <c r="D506" s="324">
        <v>602.1</v>
      </c>
      <c r="E506" s="324">
        <v>595.20000000000005</v>
      </c>
      <c r="F506" s="324">
        <v>590.20000000000005</v>
      </c>
      <c r="G506" s="324">
        <v>583.30000000000007</v>
      </c>
      <c r="H506" s="324">
        <v>607.1</v>
      </c>
      <c r="I506" s="324">
        <v>613.99999999999989</v>
      </c>
      <c r="J506" s="324">
        <v>619</v>
      </c>
      <c r="K506" s="323">
        <v>609</v>
      </c>
      <c r="L506" s="323">
        <v>597.1</v>
      </c>
      <c r="M506" s="323">
        <v>57.384050000000002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297.45</v>
      </c>
      <c r="D507" s="324">
        <v>300.88333333333338</v>
      </c>
      <c r="E507" s="324">
        <v>291.76666666666677</v>
      </c>
      <c r="F507" s="324">
        <v>286.08333333333337</v>
      </c>
      <c r="G507" s="324">
        <v>276.96666666666675</v>
      </c>
      <c r="H507" s="324">
        <v>306.56666666666678</v>
      </c>
      <c r="I507" s="324">
        <v>315.68333333333345</v>
      </c>
      <c r="J507" s="324">
        <v>321.36666666666679</v>
      </c>
      <c r="K507" s="323">
        <v>310</v>
      </c>
      <c r="L507" s="323">
        <v>295.2</v>
      </c>
      <c r="M507" s="323">
        <v>9.4179600000000008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12.55</v>
      </c>
      <c r="D508" s="382">
        <v>12.616666666666667</v>
      </c>
      <c r="E508" s="382">
        <v>12.433333333333334</v>
      </c>
      <c r="F508" s="382">
        <v>12.316666666666666</v>
      </c>
      <c r="G508" s="382">
        <v>12.133333333333333</v>
      </c>
      <c r="H508" s="382">
        <v>12.733333333333334</v>
      </c>
      <c r="I508" s="382">
        <v>12.916666666666668</v>
      </c>
      <c r="J508" s="381">
        <v>13.033333333333335</v>
      </c>
      <c r="K508" s="381">
        <v>12.8</v>
      </c>
      <c r="L508" s="381">
        <v>12.5</v>
      </c>
      <c r="M508" s="270">
        <v>811.10072000000002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289.89999999999998</v>
      </c>
      <c r="D509" s="382">
        <v>291.93333333333334</v>
      </c>
      <c r="E509" s="382">
        <v>286.31666666666666</v>
      </c>
      <c r="F509" s="382">
        <v>282.73333333333335</v>
      </c>
      <c r="G509" s="382">
        <v>277.11666666666667</v>
      </c>
      <c r="H509" s="382">
        <v>295.51666666666665</v>
      </c>
      <c r="I509" s="382">
        <v>301.13333333333333</v>
      </c>
      <c r="J509" s="381">
        <v>304.71666666666664</v>
      </c>
      <c r="K509" s="381">
        <v>297.55</v>
      </c>
      <c r="L509" s="381">
        <v>288.35000000000002</v>
      </c>
      <c r="M509" s="270">
        <v>147.22884999999999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372.15</v>
      </c>
      <c r="D510" s="382">
        <v>372.45</v>
      </c>
      <c r="E510" s="382">
        <v>367.65</v>
      </c>
      <c r="F510" s="382">
        <v>363.15</v>
      </c>
      <c r="G510" s="382">
        <v>358.34999999999997</v>
      </c>
      <c r="H510" s="382">
        <v>376.95</v>
      </c>
      <c r="I510" s="382">
        <v>381.75000000000006</v>
      </c>
      <c r="J510" s="381">
        <v>386.25</v>
      </c>
      <c r="K510" s="381">
        <v>377.25</v>
      </c>
      <c r="L510" s="381">
        <v>367.95</v>
      </c>
      <c r="M510" s="270">
        <v>6.37094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1464.45</v>
      </c>
      <c r="D511" s="382">
        <v>1462.6833333333334</v>
      </c>
      <c r="E511" s="382">
        <v>1443.8166666666668</v>
      </c>
      <c r="F511" s="382">
        <v>1423.1833333333334</v>
      </c>
      <c r="G511" s="382">
        <v>1404.3166666666668</v>
      </c>
      <c r="H511" s="382">
        <v>1483.3166666666668</v>
      </c>
      <c r="I511" s="382">
        <v>1502.1833333333336</v>
      </c>
      <c r="J511" s="381">
        <v>1522.8166666666668</v>
      </c>
      <c r="K511" s="381">
        <v>1481.55</v>
      </c>
      <c r="L511" s="381">
        <v>1442.05</v>
      </c>
      <c r="M511" s="270">
        <v>0.30998999999999999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1"/>
      <c r="B5" s="492"/>
      <c r="C5" s="491"/>
      <c r="D5" s="49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3" t="s">
        <v>565</v>
      </c>
      <c r="C7" s="492"/>
      <c r="D7" s="7">
        <f>Main!B10</f>
        <v>44649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44648</v>
      </c>
      <c r="B10" s="29">
        <v>539661</v>
      </c>
      <c r="C10" s="28" t="s">
        <v>1237</v>
      </c>
      <c r="D10" s="28" t="s">
        <v>1238</v>
      </c>
      <c r="E10" s="28" t="s">
        <v>575</v>
      </c>
      <c r="F10" s="87">
        <v>15651</v>
      </c>
      <c r="G10" s="29">
        <v>40.049999999999997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44648</v>
      </c>
      <c r="B11" s="29">
        <v>542579</v>
      </c>
      <c r="C11" s="28" t="s">
        <v>1179</v>
      </c>
      <c r="D11" s="28" t="s">
        <v>1180</v>
      </c>
      <c r="E11" s="28" t="s">
        <v>574</v>
      </c>
      <c r="F11" s="87">
        <v>156445</v>
      </c>
      <c r="G11" s="29">
        <v>90.38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44648</v>
      </c>
      <c r="B12" s="29">
        <v>542579</v>
      </c>
      <c r="C12" s="28" t="s">
        <v>1179</v>
      </c>
      <c r="D12" s="28" t="s">
        <v>1239</v>
      </c>
      <c r="E12" s="28" t="s">
        <v>574</v>
      </c>
      <c r="F12" s="87">
        <v>380770</v>
      </c>
      <c r="G12" s="29">
        <v>90.21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44648</v>
      </c>
      <c r="B13" s="29">
        <v>542579</v>
      </c>
      <c r="C13" s="28" t="s">
        <v>1179</v>
      </c>
      <c r="D13" s="28" t="s">
        <v>1180</v>
      </c>
      <c r="E13" s="28" t="s">
        <v>575</v>
      </c>
      <c r="F13" s="87">
        <v>6581</v>
      </c>
      <c r="G13" s="29">
        <v>88.32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44648</v>
      </c>
      <c r="B14" s="29">
        <v>542579</v>
      </c>
      <c r="C14" s="28" t="s">
        <v>1179</v>
      </c>
      <c r="D14" s="28" t="s">
        <v>1240</v>
      </c>
      <c r="E14" s="28" t="s">
        <v>575</v>
      </c>
      <c r="F14" s="87">
        <v>176454</v>
      </c>
      <c r="G14" s="29">
        <v>90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44648</v>
      </c>
      <c r="B15" s="29">
        <v>542579</v>
      </c>
      <c r="C15" s="28" t="s">
        <v>1179</v>
      </c>
      <c r="D15" s="28" t="s">
        <v>1181</v>
      </c>
      <c r="E15" s="28" t="s">
        <v>575</v>
      </c>
      <c r="F15" s="87">
        <v>316445</v>
      </c>
      <c r="G15" s="29">
        <v>90.5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44648</v>
      </c>
      <c r="B16" s="29">
        <v>540135</v>
      </c>
      <c r="C16" s="28" t="s">
        <v>1241</v>
      </c>
      <c r="D16" s="28" t="s">
        <v>1242</v>
      </c>
      <c r="E16" s="28" t="s">
        <v>575</v>
      </c>
      <c r="F16" s="87">
        <v>1448200</v>
      </c>
      <c r="G16" s="29">
        <v>23.81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44648</v>
      </c>
      <c r="B17" s="29">
        <v>540135</v>
      </c>
      <c r="C17" s="28" t="s">
        <v>1241</v>
      </c>
      <c r="D17" s="28" t="s">
        <v>1243</v>
      </c>
      <c r="E17" s="28" t="s">
        <v>575</v>
      </c>
      <c r="F17" s="87">
        <v>400000</v>
      </c>
      <c r="G17" s="29">
        <v>22.15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44648</v>
      </c>
      <c r="B18" s="29">
        <v>540135</v>
      </c>
      <c r="C18" s="28" t="s">
        <v>1241</v>
      </c>
      <c r="D18" s="28" t="s">
        <v>1244</v>
      </c>
      <c r="E18" s="28" t="s">
        <v>575</v>
      </c>
      <c r="F18" s="87">
        <v>900000</v>
      </c>
      <c r="G18" s="29">
        <v>23.68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44648</v>
      </c>
      <c r="B19" s="29">
        <v>540135</v>
      </c>
      <c r="C19" s="28" t="s">
        <v>1241</v>
      </c>
      <c r="D19" s="28" t="s">
        <v>1143</v>
      </c>
      <c r="E19" s="28" t="s">
        <v>574</v>
      </c>
      <c r="F19" s="87">
        <v>424726</v>
      </c>
      <c r="G19" s="29">
        <v>23.22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44648</v>
      </c>
      <c r="B20" s="29">
        <v>540135</v>
      </c>
      <c r="C20" s="28" t="s">
        <v>1241</v>
      </c>
      <c r="D20" s="28" t="s">
        <v>1245</v>
      </c>
      <c r="E20" s="28" t="s">
        <v>575</v>
      </c>
      <c r="F20" s="87">
        <v>700000</v>
      </c>
      <c r="G20" s="29">
        <v>24.45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44648</v>
      </c>
      <c r="B21" s="29">
        <v>540135</v>
      </c>
      <c r="C21" s="28" t="s">
        <v>1241</v>
      </c>
      <c r="D21" s="28" t="s">
        <v>1246</v>
      </c>
      <c r="E21" s="28" t="s">
        <v>575</v>
      </c>
      <c r="F21" s="87">
        <v>310285</v>
      </c>
      <c r="G21" s="29">
        <v>24.45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44648</v>
      </c>
      <c r="B22" s="29">
        <v>540135</v>
      </c>
      <c r="C22" s="28" t="s">
        <v>1241</v>
      </c>
      <c r="D22" s="28" t="s">
        <v>980</v>
      </c>
      <c r="E22" s="28" t="s">
        <v>574</v>
      </c>
      <c r="F22" s="87">
        <v>1835000</v>
      </c>
      <c r="G22" s="29">
        <v>22.15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44648</v>
      </c>
      <c r="B23" s="29">
        <v>542721</v>
      </c>
      <c r="C23" s="28" t="s">
        <v>1247</v>
      </c>
      <c r="D23" s="28" t="s">
        <v>1248</v>
      </c>
      <c r="E23" s="28" t="s">
        <v>574</v>
      </c>
      <c r="F23" s="87">
        <v>122999</v>
      </c>
      <c r="G23" s="29">
        <v>52.45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44648</v>
      </c>
      <c r="B24" s="29">
        <v>542721</v>
      </c>
      <c r="C24" s="28" t="s">
        <v>1247</v>
      </c>
      <c r="D24" s="28" t="s">
        <v>1249</v>
      </c>
      <c r="E24" s="28" t="s">
        <v>575</v>
      </c>
      <c r="F24" s="87">
        <v>123833</v>
      </c>
      <c r="G24" s="29">
        <v>52.45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44648</v>
      </c>
      <c r="B25" s="29">
        <v>530429</v>
      </c>
      <c r="C25" s="28" t="s">
        <v>1141</v>
      </c>
      <c r="D25" s="28" t="s">
        <v>1250</v>
      </c>
      <c r="E25" s="28" t="s">
        <v>575</v>
      </c>
      <c r="F25" s="87">
        <v>21511</v>
      </c>
      <c r="G25" s="29">
        <v>42.05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44648</v>
      </c>
      <c r="B26" s="29">
        <v>530429</v>
      </c>
      <c r="C26" s="28" t="s">
        <v>1141</v>
      </c>
      <c r="D26" s="28" t="s">
        <v>1251</v>
      </c>
      <c r="E26" s="28" t="s">
        <v>574</v>
      </c>
      <c r="F26" s="87">
        <v>23413</v>
      </c>
      <c r="G26" s="29">
        <v>42.05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44648</v>
      </c>
      <c r="B27" s="29">
        <v>543236</v>
      </c>
      <c r="C27" s="28" t="s">
        <v>1182</v>
      </c>
      <c r="D27" s="28" t="s">
        <v>1183</v>
      </c>
      <c r="E27" s="28" t="s">
        <v>575</v>
      </c>
      <c r="F27" s="87">
        <v>24000</v>
      </c>
      <c r="G27" s="29">
        <v>86.31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44648</v>
      </c>
      <c r="B28" s="29">
        <v>539946</v>
      </c>
      <c r="C28" s="28" t="s">
        <v>1252</v>
      </c>
      <c r="D28" s="28" t="s">
        <v>1253</v>
      </c>
      <c r="E28" s="28" t="s">
        <v>575</v>
      </c>
      <c r="F28" s="87">
        <v>11450</v>
      </c>
      <c r="G28" s="29">
        <v>27.9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44648</v>
      </c>
      <c r="B29" s="29">
        <v>539946</v>
      </c>
      <c r="C29" s="28" t="s">
        <v>1252</v>
      </c>
      <c r="D29" s="28" t="s">
        <v>1254</v>
      </c>
      <c r="E29" s="28" t="s">
        <v>574</v>
      </c>
      <c r="F29" s="87">
        <v>12112</v>
      </c>
      <c r="G29" s="29">
        <v>27.9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44648</v>
      </c>
      <c r="B30" s="29">
        <v>539621</v>
      </c>
      <c r="C30" s="28" t="s">
        <v>1255</v>
      </c>
      <c r="D30" s="28" t="s">
        <v>1256</v>
      </c>
      <c r="E30" s="28" t="s">
        <v>574</v>
      </c>
      <c r="F30" s="87">
        <v>300003</v>
      </c>
      <c r="G30" s="29">
        <v>3.85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44648</v>
      </c>
      <c r="B31" s="29">
        <v>539621</v>
      </c>
      <c r="C31" s="28" t="s">
        <v>1255</v>
      </c>
      <c r="D31" s="28" t="s">
        <v>1257</v>
      </c>
      <c r="E31" s="28" t="s">
        <v>574</v>
      </c>
      <c r="F31" s="87">
        <v>318384</v>
      </c>
      <c r="G31" s="29">
        <v>4.04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44648</v>
      </c>
      <c r="B32" s="29">
        <v>539621</v>
      </c>
      <c r="C32" s="28" t="s">
        <v>1255</v>
      </c>
      <c r="D32" s="28" t="s">
        <v>1258</v>
      </c>
      <c r="E32" s="28" t="s">
        <v>574</v>
      </c>
      <c r="F32" s="87">
        <v>748441</v>
      </c>
      <c r="G32" s="29">
        <v>4.25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44648</v>
      </c>
      <c r="B33" s="29">
        <v>539621</v>
      </c>
      <c r="C33" s="28" t="s">
        <v>1255</v>
      </c>
      <c r="D33" s="28" t="s">
        <v>1259</v>
      </c>
      <c r="E33" s="28" t="s">
        <v>574</v>
      </c>
      <c r="F33" s="87">
        <v>300000</v>
      </c>
      <c r="G33" s="29">
        <v>3.85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44648</v>
      </c>
      <c r="B34" s="29">
        <v>539621</v>
      </c>
      <c r="C34" s="28" t="s">
        <v>1255</v>
      </c>
      <c r="D34" s="28" t="s">
        <v>1260</v>
      </c>
      <c r="E34" s="28" t="s">
        <v>575</v>
      </c>
      <c r="F34" s="87">
        <v>300000</v>
      </c>
      <c r="G34" s="29">
        <v>4.25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44648</v>
      </c>
      <c r="B35" s="29">
        <v>534731</v>
      </c>
      <c r="C35" s="28" t="s">
        <v>1261</v>
      </c>
      <c r="D35" s="28" t="s">
        <v>1262</v>
      </c>
      <c r="E35" s="28" t="s">
        <v>574</v>
      </c>
      <c r="F35" s="87">
        <v>130000</v>
      </c>
      <c r="G35" s="29">
        <v>1.84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44648</v>
      </c>
      <c r="B36" s="29">
        <v>539274</v>
      </c>
      <c r="C36" s="28" t="s">
        <v>1263</v>
      </c>
      <c r="D36" s="28" t="s">
        <v>1264</v>
      </c>
      <c r="E36" s="28" t="s">
        <v>575</v>
      </c>
      <c r="F36" s="87">
        <v>100000</v>
      </c>
      <c r="G36" s="29">
        <v>3.2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44648</v>
      </c>
      <c r="B37" s="29">
        <v>539274</v>
      </c>
      <c r="C37" s="28" t="s">
        <v>1263</v>
      </c>
      <c r="D37" s="28" t="s">
        <v>1265</v>
      </c>
      <c r="E37" s="28" t="s">
        <v>574</v>
      </c>
      <c r="F37" s="87">
        <v>62000</v>
      </c>
      <c r="G37" s="29">
        <v>3.2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44648</v>
      </c>
      <c r="B38" s="29">
        <v>539274</v>
      </c>
      <c r="C38" s="28" t="s">
        <v>1263</v>
      </c>
      <c r="D38" s="28" t="s">
        <v>1266</v>
      </c>
      <c r="E38" s="28" t="s">
        <v>574</v>
      </c>
      <c r="F38" s="87">
        <v>62000</v>
      </c>
      <c r="G38" s="29">
        <v>3.2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44648</v>
      </c>
      <c r="B39" s="29">
        <v>540681</v>
      </c>
      <c r="C39" s="28" t="s">
        <v>1267</v>
      </c>
      <c r="D39" s="28" t="s">
        <v>1268</v>
      </c>
      <c r="E39" s="28" t="s">
        <v>574</v>
      </c>
      <c r="F39" s="87">
        <v>210000</v>
      </c>
      <c r="G39" s="29">
        <v>11.33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44648</v>
      </c>
      <c r="B40" s="29">
        <v>540681</v>
      </c>
      <c r="C40" s="28" t="s">
        <v>1267</v>
      </c>
      <c r="D40" s="28" t="s">
        <v>1269</v>
      </c>
      <c r="E40" s="28" t="s">
        <v>575</v>
      </c>
      <c r="F40" s="87">
        <v>210000</v>
      </c>
      <c r="G40" s="29">
        <v>11.33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44648</v>
      </c>
      <c r="B41" s="29">
        <v>539986</v>
      </c>
      <c r="C41" s="28" t="s">
        <v>1270</v>
      </c>
      <c r="D41" s="28" t="s">
        <v>1271</v>
      </c>
      <c r="E41" s="28" t="s">
        <v>574</v>
      </c>
      <c r="F41" s="87">
        <v>83000</v>
      </c>
      <c r="G41" s="29">
        <v>271.27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44648</v>
      </c>
      <c r="B42" s="29">
        <v>539986</v>
      </c>
      <c r="C42" s="28" t="s">
        <v>1270</v>
      </c>
      <c r="D42" s="28" t="s">
        <v>1272</v>
      </c>
      <c r="E42" s="28" t="s">
        <v>574</v>
      </c>
      <c r="F42" s="87">
        <v>68814</v>
      </c>
      <c r="G42" s="29">
        <v>255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44648</v>
      </c>
      <c r="B43" s="29">
        <v>539986</v>
      </c>
      <c r="C43" s="28" t="s">
        <v>1270</v>
      </c>
      <c r="D43" s="28" t="s">
        <v>1272</v>
      </c>
      <c r="E43" s="28" t="s">
        <v>575</v>
      </c>
      <c r="F43" s="87">
        <v>68814</v>
      </c>
      <c r="G43" s="29">
        <v>266.22000000000003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44648</v>
      </c>
      <c r="B44" s="29">
        <v>539986</v>
      </c>
      <c r="C44" s="28" t="s">
        <v>1270</v>
      </c>
      <c r="D44" s="28" t="s">
        <v>1273</v>
      </c>
      <c r="E44" s="28" t="s">
        <v>575</v>
      </c>
      <c r="F44" s="87">
        <v>75000</v>
      </c>
      <c r="G44" s="29">
        <v>255.03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44648</v>
      </c>
      <c r="B45" s="29">
        <v>540597</v>
      </c>
      <c r="C45" s="28" t="s">
        <v>1274</v>
      </c>
      <c r="D45" s="28" t="s">
        <v>1190</v>
      </c>
      <c r="E45" s="28" t="s">
        <v>575</v>
      </c>
      <c r="F45" s="87">
        <v>85000</v>
      </c>
      <c r="G45" s="29">
        <v>5.87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44648</v>
      </c>
      <c r="B46" s="29">
        <v>540597</v>
      </c>
      <c r="C46" s="28" t="s">
        <v>1274</v>
      </c>
      <c r="D46" s="28" t="s">
        <v>1275</v>
      </c>
      <c r="E46" s="28" t="s">
        <v>575</v>
      </c>
      <c r="F46" s="87">
        <v>55500</v>
      </c>
      <c r="G46" s="29">
        <v>5.96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44648</v>
      </c>
      <c r="B47" s="29">
        <v>540597</v>
      </c>
      <c r="C47" s="28" t="s">
        <v>1274</v>
      </c>
      <c r="D47" s="28" t="s">
        <v>980</v>
      </c>
      <c r="E47" s="28" t="s">
        <v>574</v>
      </c>
      <c r="F47" s="87">
        <v>50000</v>
      </c>
      <c r="G47" s="29">
        <v>5.96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44648</v>
      </c>
      <c r="B48" s="29">
        <v>540361</v>
      </c>
      <c r="C48" s="28" t="s">
        <v>1276</v>
      </c>
      <c r="D48" s="28" t="s">
        <v>980</v>
      </c>
      <c r="E48" s="28" t="s">
        <v>574</v>
      </c>
      <c r="F48" s="87">
        <v>218286</v>
      </c>
      <c r="G48" s="29">
        <v>33.4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44648</v>
      </c>
      <c r="B49" s="29">
        <v>540361</v>
      </c>
      <c r="C49" s="28" t="s">
        <v>1276</v>
      </c>
      <c r="D49" s="28" t="s">
        <v>980</v>
      </c>
      <c r="E49" s="28" t="s">
        <v>575</v>
      </c>
      <c r="F49" s="87">
        <v>361126</v>
      </c>
      <c r="G49" s="29">
        <v>33.35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44648</v>
      </c>
      <c r="B50" s="29">
        <v>540361</v>
      </c>
      <c r="C50" s="28" t="s">
        <v>1276</v>
      </c>
      <c r="D50" s="28" t="s">
        <v>1277</v>
      </c>
      <c r="E50" s="28" t="s">
        <v>574</v>
      </c>
      <c r="F50" s="87">
        <v>185000</v>
      </c>
      <c r="G50" s="29">
        <v>33.33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44648</v>
      </c>
      <c r="B51" s="29">
        <v>540811</v>
      </c>
      <c r="C51" s="28" t="s">
        <v>1278</v>
      </c>
      <c r="D51" s="28" t="s">
        <v>1279</v>
      </c>
      <c r="E51" s="28" t="s">
        <v>575</v>
      </c>
      <c r="F51" s="87">
        <v>90000</v>
      </c>
      <c r="G51" s="29">
        <v>13.7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44648</v>
      </c>
      <c r="B52" s="29">
        <v>540811</v>
      </c>
      <c r="C52" s="28" t="s">
        <v>1278</v>
      </c>
      <c r="D52" s="28" t="s">
        <v>1280</v>
      </c>
      <c r="E52" s="28" t="s">
        <v>574</v>
      </c>
      <c r="F52" s="87">
        <v>80000</v>
      </c>
      <c r="G52" s="29">
        <v>14.04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44648</v>
      </c>
      <c r="B53" s="29">
        <v>540811</v>
      </c>
      <c r="C53" s="28" t="s">
        <v>1278</v>
      </c>
      <c r="D53" s="28" t="s">
        <v>1281</v>
      </c>
      <c r="E53" s="28" t="s">
        <v>575</v>
      </c>
      <c r="F53" s="87">
        <v>70000</v>
      </c>
      <c r="G53" s="29">
        <v>13.44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44648</v>
      </c>
      <c r="B54" s="29">
        <v>540811</v>
      </c>
      <c r="C54" s="28" t="s">
        <v>1278</v>
      </c>
      <c r="D54" s="28" t="s">
        <v>1282</v>
      </c>
      <c r="E54" s="28" t="s">
        <v>574</v>
      </c>
      <c r="F54" s="87">
        <v>60000</v>
      </c>
      <c r="G54" s="29">
        <v>13.39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44648</v>
      </c>
      <c r="B55" s="29">
        <v>540811</v>
      </c>
      <c r="C55" s="28" t="s">
        <v>1278</v>
      </c>
      <c r="D55" s="28" t="s">
        <v>1283</v>
      </c>
      <c r="E55" s="28" t="s">
        <v>574</v>
      </c>
      <c r="F55" s="87">
        <v>100000</v>
      </c>
      <c r="G55" s="29">
        <v>13.7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44648</v>
      </c>
      <c r="B56" s="29">
        <v>540811</v>
      </c>
      <c r="C56" s="28" t="s">
        <v>1278</v>
      </c>
      <c r="D56" s="28" t="s">
        <v>1282</v>
      </c>
      <c r="E56" s="28" t="s">
        <v>575</v>
      </c>
      <c r="F56" s="87">
        <v>10000</v>
      </c>
      <c r="G56" s="29">
        <v>14.15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44648</v>
      </c>
      <c r="B57" s="29">
        <v>531502</v>
      </c>
      <c r="C57" s="28" t="s">
        <v>1284</v>
      </c>
      <c r="D57" s="28" t="s">
        <v>1285</v>
      </c>
      <c r="E57" s="28" t="s">
        <v>575</v>
      </c>
      <c r="F57" s="87">
        <v>182905</v>
      </c>
      <c r="G57" s="29">
        <v>4.8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44648</v>
      </c>
      <c r="B58" s="29">
        <v>531502</v>
      </c>
      <c r="C58" s="28" t="s">
        <v>1284</v>
      </c>
      <c r="D58" s="28" t="s">
        <v>1286</v>
      </c>
      <c r="E58" s="28" t="s">
        <v>574</v>
      </c>
      <c r="F58" s="87">
        <v>200000</v>
      </c>
      <c r="G58" s="29">
        <v>4.8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44648</v>
      </c>
      <c r="B59" s="29">
        <v>531137</v>
      </c>
      <c r="C59" s="28" t="s">
        <v>1287</v>
      </c>
      <c r="D59" s="28" t="s">
        <v>1143</v>
      </c>
      <c r="E59" s="28" t="s">
        <v>574</v>
      </c>
      <c r="F59" s="87">
        <v>519240</v>
      </c>
      <c r="G59" s="29">
        <v>1.46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44648</v>
      </c>
      <c r="B60" s="29">
        <v>531137</v>
      </c>
      <c r="C60" s="28" t="s">
        <v>1287</v>
      </c>
      <c r="D60" s="28" t="s">
        <v>1143</v>
      </c>
      <c r="E60" s="28" t="s">
        <v>575</v>
      </c>
      <c r="F60" s="87">
        <v>267625</v>
      </c>
      <c r="G60" s="29">
        <v>1.41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44648</v>
      </c>
      <c r="B61" s="29">
        <v>506109</v>
      </c>
      <c r="C61" s="28" t="s">
        <v>1288</v>
      </c>
      <c r="D61" s="28" t="s">
        <v>1289</v>
      </c>
      <c r="E61" s="28" t="s">
        <v>575</v>
      </c>
      <c r="F61" s="87">
        <v>500000</v>
      </c>
      <c r="G61" s="29">
        <v>600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44648</v>
      </c>
      <c r="B62" s="29">
        <v>541703</v>
      </c>
      <c r="C62" s="28" t="s">
        <v>1290</v>
      </c>
      <c r="D62" s="28" t="s">
        <v>1291</v>
      </c>
      <c r="E62" s="28" t="s">
        <v>574</v>
      </c>
      <c r="F62" s="87">
        <v>243200</v>
      </c>
      <c r="G62" s="29">
        <v>12.62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44648</v>
      </c>
      <c r="B63" s="29">
        <v>541703</v>
      </c>
      <c r="C63" s="28" t="s">
        <v>1290</v>
      </c>
      <c r="D63" s="28" t="s">
        <v>1292</v>
      </c>
      <c r="E63" s="28" t="s">
        <v>575</v>
      </c>
      <c r="F63" s="87">
        <v>240000</v>
      </c>
      <c r="G63" s="29">
        <v>12.62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44648</v>
      </c>
      <c r="B64" s="29">
        <v>540614</v>
      </c>
      <c r="C64" s="28" t="s">
        <v>1142</v>
      </c>
      <c r="D64" s="28" t="s">
        <v>1143</v>
      </c>
      <c r="E64" s="28" t="s">
        <v>574</v>
      </c>
      <c r="F64" s="87">
        <v>312740</v>
      </c>
      <c r="G64" s="29">
        <v>6.36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44648</v>
      </c>
      <c r="B65" s="29">
        <v>540614</v>
      </c>
      <c r="C65" s="28" t="s">
        <v>1142</v>
      </c>
      <c r="D65" s="28" t="s">
        <v>1143</v>
      </c>
      <c r="E65" s="28" t="s">
        <v>575</v>
      </c>
      <c r="F65" s="87">
        <v>247377</v>
      </c>
      <c r="G65" s="29">
        <v>6.25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44648</v>
      </c>
      <c r="B66" s="29">
        <v>542918</v>
      </c>
      <c r="C66" s="28" t="s">
        <v>1293</v>
      </c>
      <c r="D66" s="28" t="s">
        <v>1294</v>
      </c>
      <c r="E66" s="28" t="s">
        <v>575</v>
      </c>
      <c r="F66" s="87">
        <v>25500</v>
      </c>
      <c r="G66" s="29">
        <v>96.87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44648</v>
      </c>
      <c r="B67" s="29">
        <v>530663</v>
      </c>
      <c r="C67" s="28" t="s">
        <v>1295</v>
      </c>
      <c r="D67" s="28" t="s">
        <v>1296</v>
      </c>
      <c r="E67" s="28" t="s">
        <v>575</v>
      </c>
      <c r="F67" s="87">
        <v>1113564</v>
      </c>
      <c r="G67" s="29">
        <v>1.74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44648</v>
      </c>
      <c r="B68" s="29">
        <v>539692</v>
      </c>
      <c r="C68" s="28" t="s">
        <v>1297</v>
      </c>
      <c r="D68" s="28" t="s">
        <v>1298</v>
      </c>
      <c r="E68" s="28" t="s">
        <v>575</v>
      </c>
      <c r="F68" s="87">
        <v>182341</v>
      </c>
      <c r="G68" s="29">
        <v>8.01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44648</v>
      </c>
      <c r="B69" s="29">
        <v>539692</v>
      </c>
      <c r="C69" s="28" t="s">
        <v>1297</v>
      </c>
      <c r="D69" s="28" t="s">
        <v>1299</v>
      </c>
      <c r="E69" s="28" t="s">
        <v>575</v>
      </c>
      <c r="F69" s="87">
        <v>25000</v>
      </c>
      <c r="G69" s="29">
        <v>8.01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44648</v>
      </c>
      <c r="B70" s="29">
        <v>539692</v>
      </c>
      <c r="C70" s="28" t="s">
        <v>1297</v>
      </c>
      <c r="D70" s="28" t="s">
        <v>1300</v>
      </c>
      <c r="E70" s="28" t="s">
        <v>574</v>
      </c>
      <c r="F70" s="87">
        <v>200000</v>
      </c>
      <c r="G70" s="29">
        <v>8.01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44648</v>
      </c>
      <c r="B71" s="29">
        <v>540377</v>
      </c>
      <c r="C71" s="28" t="s">
        <v>1301</v>
      </c>
      <c r="D71" s="28" t="s">
        <v>1302</v>
      </c>
      <c r="E71" s="28" t="s">
        <v>575</v>
      </c>
      <c r="F71" s="87">
        <v>30000</v>
      </c>
      <c r="G71" s="29">
        <v>32.049999999999997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44648</v>
      </c>
      <c r="B72" s="29">
        <v>540377</v>
      </c>
      <c r="C72" s="28" t="s">
        <v>1301</v>
      </c>
      <c r="D72" s="28" t="s">
        <v>1303</v>
      </c>
      <c r="E72" s="28" t="s">
        <v>574</v>
      </c>
      <c r="F72" s="87">
        <v>30000</v>
      </c>
      <c r="G72" s="29">
        <v>32.049999999999997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44648</v>
      </c>
      <c r="B73" s="29">
        <v>531129</v>
      </c>
      <c r="C73" s="28" t="s">
        <v>1184</v>
      </c>
      <c r="D73" s="28" t="s">
        <v>1185</v>
      </c>
      <c r="E73" s="28" t="s">
        <v>575</v>
      </c>
      <c r="F73" s="87">
        <v>240000</v>
      </c>
      <c r="G73" s="29">
        <v>21.63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44648</v>
      </c>
      <c r="B74" s="29">
        <v>531129</v>
      </c>
      <c r="C74" s="28" t="s">
        <v>1184</v>
      </c>
      <c r="D74" s="28" t="s">
        <v>1304</v>
      </c>
      <c r="E74" s="28" t="s">
        <v>574</v>
      </c>
      <c r="F74" s="87">
        <v>200000</v>
      </c>
      <c r="G74" s="29">
        <v>21.65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44648</v>
      </c>
      <c r="B75" s="29">
        <v>523467</v>
      </c>
      <c r="C75" s="28" t="s">
        <v>1305</v>
      </c>
      <c r="D75" s="28" t="s">
        <v>1306</v>
      </c>
      <c r="E75" s="28" t="s">
        <v>575</v>
      </c>
      <c r="F75" s="87">
        <v>2000000</v>
      </c>
      <c r="G75" s="29">
        <v>0.45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44648</v>
      </c>
      <c r="B76" s="29">
        <v>523467</v>
      </c>
      <c r="C76" s="28" t="s">
        <v>1305</v>
      </c>
      <c r="D76" s="28" t="s">
        <v>1307</v>
      </c>
      <c r="E76" s="28" t="s">
        <v>575</v>
      </c>
      <c r="F76" s="87">
        <v>718030</v>
      </c>
      <c r="G76" s="29">
        <v>0.45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44648</v>
      </c>
      <c r="B77" s="29">
        <v>523467</v>
      </c>
      <c r="C77" s="28" t="s">
        <v>1305</v>
      </c>
      <c r="D77" s="28" t="s">
        <v>1308</v>
      </c>
      <c r="E77" s="28" t="s">
        <v>574</v>
      </c>
      <c r="F77" s="87">
        <v>1000000</v>
      </c>
      <c r="G77" s="29">
        <v>0.45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44648</v>
      </c>
      <c r="B78" s="29">
        <v>523467</v>
      </c>
      <c r="C78" s="28" t="s">
        <v>1305</v>
      </c>
      <c r="D78" s="28" t="s">
        <v>1309</v>
      </c>
      <c r="E78" s="28" t="s">
        <v>574</v>
      </c>
      <c r="F78" s="87">
        <v>795000</v>
      </c>
      <c r="G78" s="29">
        <v>0.45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44648</v>
      </c>
      <c r="B79" s="29">
        <v>523467</v>
      </c>
      <c r="C79" s="28" t="s">
        <v>1305</v>
      </c>
      <c r="D79" s="28" t="s">
        <v>980</v>
      </c>
      <c r="E79" s="28" t="s">
        <v>574</v>
      </c>
      <c r="F79" s="87">
        <v>856691</v>
      </c>
      <c r="G79" s="29">
        <v>0.45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44648</v>
      </c>
      <c r="B80" s="29">
        <v>542924</v>
      </c>
      <c r="C80" s="28" t="s">
        <v>1186</v>
      </c>
      <c r="D80" s="28" t="s">
        <v>1310</v>
      </c>
      <c r="E80" s="28" t="s">
        <v>574</v>
      </c>
      <c r="F80" s="87">
        <v>81000</v>
      </c>
      <c r="G80" s="29">
        <v>11.65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44648</v>
      </c>
      <c r="B81" s="29">
        <v>542924</v>
      </c>
      <c r="C81" s="28" t="s">
        <v>1186</v>
      </c>
      <c r="D81" s="28" t="s">
        <v>1311</v>
      </c>
      <c r="E81" s="28" t="s">
        <v>575</v>
      </c>
      <c r="F81" s="87">
        <v>162000</v>
      </c>
      <c r="G81" s="29">
        <v>11.65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44648</v>
      </c>
      <c r="B82" s="29">
        <v>540385</v>
      </c>
      <c r="C82" s="28" t="s">
        <v>1312</v>
      </c>
      <c r="D82" s="28" t="s">
        <v>1313</v>
      </c>
      <c r="E82" s="28" t="s">
        <v>574</v>
      </c>
      <c r="F82" s="87">
        <v>18700</v>
      </c>
      <c r="G82" s="29">
        <v>17.59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44648</v>
      </c>
      <c r="B83" s="29">
        <v>540385</v>
      </c>
      <c r="C83" s="28" t="s">
        <v>1312</v>
      </c>
      <c r="D83" s="28" t="s">
        <v>1314</v>
      </c>
      <c r="E83" s="28" t="s">
        <v>575</v>
      </c>
      <c r="F83" s="87">
        <v>18100</v>
      </c>
      <c r="G83" s="29">
        <v>17.61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44648</v>
      </c>
      <c r="B84" s="29">
        <v>539910</v>
      </c>
      <c r="C84" s="28" t="s">
        <v>1315</v>
      </c>
      <c r="D84" s="28" t="s">
        <v>1316</v>
      </c>
      <c r="E84" s="28" t="s">
        <v>575</v>
      </c>
      <c r="F84" s="87">
        <v>98000</v>
      </c>
      <c r="G84" s="29">
        <v>9.36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44648</v>
      </c>
      <c r="B85" s="29">
        <v>539910</v>
      </c>
      <c r="C85" s="28" t="s">
        <v>1315</v>
      </c>
      <c r="D85" s="28" t="s">
        <v>1317</v>
      </c>
      <c r="E85" s="28" t="s">
        <v>575</v>
      </c>
      <c r="F85" s="87">
        <v>130000</v>
      </c>
      <c r="G85" s="29">
        <v>10.119999999999999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44648</v>
      </c>
      <c r="B86" s="29">
        <v>539910</v>
      </c>
      <c r="C86" s="28" t="s">
        <v>1315</v>
      </c>
      <c r="D86" s="28" t="s">
        <v>1318</v>
      </c>
      <c r="E86" s="28" t="s">
        <v>574</v>
      </c>
      <c r="F86" s="87">
        <v>80113</v>
      </c>
      <c r="G86" s="29">
        <v>10.11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44648</v>
      </c>
      <c r="B87" s="29">
        <v>539910</v>
      </c>
      <c r="C87" s="28" t="s">
        <v>1315</v>
      </c>
      <c r="D87" s="28" t="s">
        <v>1318</v>
      </c>
      <c r="E87" s="28" t="s">
        <v>575</v>
      </c>
      <c r="F87" s="87">
        <v>100000</v>
      </c>
      <c r="G87" s="29">
        <v>10.119999999999999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44648</v>
      </c>
      <c r="B88" s="29">
        <v>539910</v>
      </c>
      <c r="C88" s="28" t="s">
        <v>1315</v>
      </c>
      <c r="D88" s="28" t="s">
        <v>1319</v>
      </c>
      <c r="E88" s="28" t="s">
        <v>574</v>
      </c>
      <c r="F88" s="87">
        <v>100000</v>
      </c>
      <c r="G88" s="29">
        <v>10.119999999999999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44648</v>
      </c>
      <c r="B89" s="29">
        <v>539910</v>
      </c>
      <c r="C89" s="28" t="s">
        <v>1315</v>
      </c>
      <c r="D89" s="28" t="s">
        <v>1319</v>
      </c>
      <c r="E89" s="28" t="s">
        <v>575</v>
      </c>
      <c r="F89" s="87">
        <v>100000</v>
      </c>
      <c r="G89" s="29">
        <v>10.119999999999999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44648</v>
      </c>
      <c r="B90" s="29">
        <v>539910</v>
      </c>
      <c r="C90" s="28" t="s">
        <v>1315</v>
      </c>
      <c r="D90" s="28" t="s">
        <v>1320</v>
      </c>
      <c r="E90" s="28" t="s">
        <v>575</v>
      </c>
      <c r="F90" s="87">
        <v>100000</v>
      </c>
      <c r="G90" s="29">
        <v>10.119999999999999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44648</v>
      </c>
      <c r="B91" s="29">
        <v>539910</v>
      </c>
      <c r="C91" s="28" t="s">
        <v>1315</v>
      </c>
      <c r="D91" s="28" t="s">
        <v>1321</v>
      </c>
      <c r="E91" s="28" t="s">
        <v>574</v>
      </c>
      <c r="F91" s="87">
        <v>81778</v>
      </c>
      <c r="G91" s="29">
        <v>10.08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44648</v>
      </c>
      <c r="B92" s="29">
        <v>539910</v>
      </c>
      <c r="C92" s="28" t="s">
        <v>1315</v>
      </c>
      <c r="D92" s="28" t="s">
        <v>1321</v>
      </c>
      <c r="E92" s="28" t="s">
        <v>575</v>
      </c>
      <c r="F92" s="87">
        <v>125950</v>
      </c>
      <c r="G92" s="29">
        <v>10.119999999999999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44648</v>
      </c>
      <c r="B93" s="29">
        <v>539910</v>
      </c>
      <c r="C93" s="28" t="s">
        <v>1315</v>
      </c>
      <c r="D93" s="28" t="s">
        <v>1322</v>
      </c>
      <c r="E93" s="28" t="s">
        <v>574</v>
      </c>
      <c r="F93" s="87">
        <v>89027</v>
      </c>
      <c r="G93" s="29">
        <v>9.4700000000000006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44648</v>
      </c>
      <c r="B94" s="29">
        <v>539910</v>
      </c>
      <c r="C94" s="28" t="s">
        <v>1315</v>
      </c>
      <c r="D94" s="28" t="s">
        <v>1322</v>
      </c>
      <c r="E94" s="28" t="s">
        <v>575</v>
      </c>
      <c r="F94" s="87">
        <v>190000</v>
      </c>
      <c r="G94" s="29">
        <v>10.119999999999999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44648</v>
      </c>
      <c r="B95" s="29">
        <v>539910</v>
      </c>
      <c r="C95" s="28" t="s">
        <v>1315</v>
      </c>
      <c r="D95" s="28" t="s">
        <v>1323</v>
      </c>
      <c r="E95" s="28" t="s">
        <v>574</v>
      </c>
      <c r="F95" s="87">
        <v>140000</v>
      </c>
      <c r="G95" s="29">
        <v>9.16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44648</v>
      </c>
      <c r="B96" s="29">
        <v>539910</v>
      </c>
      <c r="C96" s="28" t="s">
        <v>1315</v>
      </c>
      <c r="D96" s="28" t="s">
        <v>1323</v>
      </c>
      <c r="E96" s="28" t="s">
        <v>575</v>
      </c>
      <c r="F96" s="87">
        <v>65314</v>
      </c>
      <c r="G96" s="29">
        <v>10.119999999999999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44648</v>
      </c>
      <c r="B97" s="29">
        <v>539910</v>
      </c>
      <c r="C97" s="28" t="s">
        <v>1315</v>
      </c>
      <c r="D97" s="28" t="s">
        <v>1324</v>
      </c>
      <c r="E97" s="28" t="s">
        <v>574</v>
      </c>
      <c r="F97" s="87">
        <v>80932</v>
      </c>
      <c r="G97" s="29">
        <v>9.16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44648</v>
      </c>
      <c r="B98" s="29">
        <v>537669</v>
      </c>
      <c r="C98" s="28" t="s">
        <v>1325</v>
      </c>
      <c r="D98" s="28" t="s">
        <v>1326</v>
      </c>
      <c r="E98" s="28" t="s">
        <v>575</v>
      </c>
      <c r="F98" s="87">
        <v>51000</v>
      </c>
      <c r="G98" s="29">
        <v>38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44648</v>
      </c>
      <c r="B99" s="29">
        <v>537669</v>
      </c>
      <c r="C99" s="28" t="s">
        <v>1325</v>
      </c>
      <c r="D99" s="28" t="s">
        <v>1086</v>
      </c>
      <c r="E99" s="28" t="s">
        <v>575</v>
      </c>
      <c r="F99" s="87">
        <v>54000</v>
      </c>
      <c r="G99" s="29">
        <v>38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44648</v>
      </c>
      <c r="B100" s="29">
        <v>537669</v>
      </c>
      <c r="C100" s="28" t="s">
        <v>1325</v>
      </c>
      <c r="D100" s="28" t="s">
        <v>1327</v>
      </c>
      <c r="E100" s="28" t="s">
        <v>574</v>
      </c>
      <c r="F100" s="87">
        <v>84000</v>
      </c>
      <c r="G100" s="29">
        <v>38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44648</v>
      </c>
      <c r="B101" s="29">
        <v>537669</v>
      </c>
      <c r="C101" s="28" t="s">
        <v>1325</v>
      </c>
      <c r="D101" s="28" t="s">
        <v>1328</v>
      </c>
      <c r="E101" s="28" t="s">
        <v>574</v>
      </c>
      <c r="F101" s="87">
        <v>33000</v>
      </c>
      <c r="G101" s="29">
        <v>38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44648</v>
      </c>
      <c r="B102" s="29">
        <v>526622</v>
      </c>
      <c r="C102" s="28" t="s">
        <v>1329</v>
      </c>
      <c r="D102" s="28" t="s">
        <v>980</v>
      </c>
      <c r="E102" s="28" t="s">
        <v>574</v>
      </c>
      <c r="F102" s="87">
        <v>3750000</v>
      </c>
      <c r="G102" s="29">
        <v>1.56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44648</v>
      </c>
      <c r="B103" s="29">
        <v>530047</v>
      </c>
      <c r="C103" s="28" t="s">
        <v>1330</v>
      </c>
      <c r="D103" s="28" t="s">
        <v>1331</v>
      </c>
      <c r="E103" s="28" t="s">
        <v>574</v>
      </c>
      <c r="F103" s="87">
        <v>124500</v>
      </c>
      <c r="G103" s="29">
        <v>6.53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44648</v>
      </c>
      <c r="B104" s="29">
        <v>530047</v>
      </c>
      <c r="C104" s="28" t="s">
        <v>1330</v>
      </c>
      <c r="D104" s="28" t="s">
        <v>1332</v>
      </c>
      <c r="E104" s="28" t="s">
        <v>574</v>
      </c>
      <c r="F104" s="87">
        <v>247985</v>
      </c>
      <c r="G104" s="29">
        <v>6.57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44648</v>
      </c>
      <c r="B105" s="29">
        <v>530047</v>
      </c>
      <c r="C105" s="28" t="s">
        <v>1330</v>
      </c>
      <c r="D105" s="28" t="s">
        <v>1332</v>
      </c>
      <c r="E105" s="28" t="s">
        <v>575</v>
      </c>
      <c r="F105" s="87">
        <v>124532</v>
      </c>
      <c r="G105" s="29">
        <v>6.53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44648</v>
      </c>
      <c r="B106" s="29">
        <v>530047</v>
      </c>
      <c r="C106" s="28" t="s">
        <v>1330</v>
      </c>
      <c r="D106" s="28" t="s">
        <v>1331</v>
      </c>
      <c r="E106" s="28" t="s">
        <v>575</v>
      </c>
      <c r="F106" s="87">
        <v>271687</v>
      </c>
      <c r="G106" s="29">
        <v>6.58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44648</v>
      </c>
      <c r="B107" s="29">
        <v>531494</v>
      </c>
      <c r="C107" s="28" t="s">
        <v>1333</v>
      </c>
      <c r="D107" s="28" t="s">
        <v>1334</v>
      </c>
      <c r="E107" s="28" t="s">
        <v>574</v>
      </c>
      <c r="F107" s="87">
        <v>138552</v>
      </c>
      <c r="G107" s="29">
        <v>53.05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44648</v>
      </c>
      <c r="B108" s="29">
        <v>532641</v>
      </c>
      <c r="C108" s="28" t="s">
        <v>1210</v>
      </c>
      <c r="D108" s="28" t="s">
        <v>1335</v>
      </c>
      <c r="E108" s="28" t="s">
        <v>575</v>
      </c>
      <c r="F108" s="87">
        <v>243727</v>
      </c>
      <c r="G108" s="29">
        <v>59.27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44648</v>
      </c>
      <c r="B109" s="29">
        <v>539015</v>
      </c>
      <c r="C109" s="28" t="s">
        <v>1336</v>
      </c>
      <c r="D109" s="28" t="s">
        <v>1337</v>
      </c>
      <c r="E109" s="28" t="s">
        <v>574</v>
      </c>
      <c r="F109" s="87">
        <v>252500</v>
      </c>
      <c r="G109" s="29">
        <v>1.7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44648</v>
      </c>
      <c r="B110" s="29">
        <v>539015</v>
      </c>
      <c r="C110" s="28" t="s">
        <v>1336</v>
      </c>
      <c r="D110" s="28" t="s">
        <v>1338</v>
      </c>
      <c r="E110" s="28" t="s">
        <v>575</v>
      </c>
      <c r="F110" s="87">
        <v>229971</v>
      </c>
      <c r="G110" s="29">
        <v>1.7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44648</v>
      </c>
      <c r="B111" s="29">
        <v>506605</v>
      </c>
      <c r="C111" s="28" t="s">
        <v>1339</v>
      </c>
      <c r="D111" s="28" t="s">
        <v>1340</v>
      </c>
      <c r="E111" s="28" t="s">
        <v>575</v>
      </c>
      <c r="F111" s="87">
        <v>4000</v>
      </c>
      <c r="G111" s="29">
        <v>567</v>
      </c>
      <c r="H111" s="29" t="s">
        <v>311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44648</v>
      </c>
      <c r="B112" s="29">
        <v>539962</v>
      </c>
      <c r="C112" s="28" t="s">
        <v>1341</v>
      </c>
      <c r="D112" s="28" t="s">
        <v>1342</v>
      </c>
      <c r="E112" s="28" t="s">
        <v>575</v>
      </c>
      <c r="F112" s="87">
        <v>754173</v>
      </c>
      <c r="G112" s="29">
        <v>0.44</v>
      </c>
      <c r="H112" s="29" t="s">
        <v>311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44648</v>
      </c>
      <c r="B113" s="29">
        <v>507962</v>
      </c>
      <c r="C113" s="28" t="s">
        <v>1343</v>
      </c>
      <c r="D113" s="28" t="s">
        <v>1344</v>
      </c>
      <c r="E113" s="28" t="s">
        <v>575</v>
      </c>
      <c r="F113" s="87">
        <v>160000</v>
      </c>
      <c r="G113" s="29">
        <v>8.7799999999999994</v>
      </c>
      <c r="H113" s="29" t="s">
        <v>311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44648</v>
      </c>
      <c r="B114" s="29">
        <v>507962</v>
      </c>
      <c r="C114" s="28" t="s">
        <v>1343</v>
      </c>
      <c r="D114" s="28" t="s">
        <v>1345</v>
      </c>
      <c r="E114" s="28" t="s">
        <v>574</v>
      </c>
      <c r="F114" s="87">
        <v>159500</v>
      </c>
      <c r="G114" s="29">
        <v>8.7799999999999994</v>
      </c>
      <c r="H114" s="29" t="s">
        <v>311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44648</v>
      </c>
      <c r="B115" s="29">
        <v>538540</v>
      </c>
      <c r="C115" s="28" t="s">
        <v>1189</v>
      </c>
      <c r="D115" s="28" t="s">
        <v>980</v>
      </c>
      <c r="E115" s="28" t="s">
        <v>575</v>
      </c>
      <c r="F115" s="87">
        <v>267783</v>
      </c>
      <c r="G115" s="29">
        <v>1.02</v>
      </c>
      <c r="H115" s="29" t="s">
        <v>311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44648</v>
      </c>
      <c r="B116" s="29">
        <v>543171</v>
      </c>
      <c r="C116" s="28" t="s">
        <v>1346</v>
      </c>
      <c r="D116" s="28" t="s">
        <v>1347</v>
      </c>
      <c r="E116" s="28" t="s">
        <v>574</v>
      </c>
      <c r="F116" s="87">
        <v>21000</v>
      </c>
      <c r="G116" s="29">
        <v>15.5</v>
      </c>
      <c r="H116" s="29" t="s">
        <v>311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44648</v>
      </c>
      <c r="B117" s="29">
        <v>540143</v>
      </c>
      <c r="C117" s="28" t="s">
        <v>1348</v>
      </c>
      <c r="D117" s="28" t="s">
        <v>1349</v>
      </c>
      <c r="E117" s="28" t="s">
        <v>574</v>
      </c>
      <c r="F117" s="87">
        <v>76068</v>
      </c>
      <c r="G117" s="29">
        <v>169</v>
      </c>
      <c r="H117" s="29" t="s">
        <v>311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44648</v>
      </c>
      <c r="B118" s="29">
        <v>540143</v>
      </c>
      <c r="C118" s="28" t="s">
        <v>1348</v>
      </c>
      <c r="D118" s="28" t="s">
        <v>1350</v>
      </c>
      <c r="E118" s="28" t="s">
        <v>575</v>
      </c>
      <c r="F118" s="87">
        <v>76018</v>
      </c>
      <c r="G118" s="29">
        <v>169</v>
      </c>
      <c r="H118" s="29" t="s">
        <v>311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44648</v>
      </c>
      <c r="B119" s="29">
        <v>539833</v>
      </c>
      <c r="C119" s="28" t="s">
        <v>1351</v>
      </c>
      <c r="D119" s="28" t="s">
        <v>980</v>
      </c>
      <c r="E119" s="28" t="s">
        <v>575</v>
      </c>
      <c r="F119" s="87">
        <v>400000</v>
      </c>
      <c r="G119" s="29">
        <v>0.85</v>
      </c>
      <c r="H119" s="29" t="s">
        <v>311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44648</v>
      </c>
      <c r="B120" s="29">
        <v>539833</v>
      </c>
      <c r="C120" s="28" t="s">
        <v>1351</v>
      </c>
      <c r="D120" s="28" t="s">
        <v>1352</v>
      </c>
      <c r="E120" s="28" t="s">
        <v>575</v>
      </c>
      <c r="F120" s="87">
        <v>407754</v>
      </c>
      <c r="G120" s="29">
        <v>0.85</v>
      </c>
      <c r="H120" s="29" t="s">
        <v>311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44648</v>
      </c>
      <c r="B121" s="29">
        <v>539117</v>
      </c>
      <c r="C121" s="28" t="s">
        <v>1353</v>
      </c>
      <c r="D121" s="28" t="s">
        <v>1354</v>
      </c>
      <c r="E121" s="28" t="s">
        <v>575</v>
      </c>
      <c r="F121" s="87">
        <v>36000</v>
      </c>
      <c r="G121" s="29">
        <v>15.07</v>
      </c>
      <c r="H121" s="29" t="s">
        <v>311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44648</v>
      </c>
      <c r="B122" s="29">
        <v>532070</v>
      </c>
      <c r="C122" s="28" t="s">
        <v>1355</v>
      </c>
      <c r="D122" s="28" t="s">
        <v>1356</v>
      </c>
      <c r="E122" s="28" t="s">
        <v>574</v>
      </c>
      <c r="F122" s="87">
        <v>40000</v>
      </c>
      <c r="G122" s="29">
        <v>27.2</v>
      </c>
      <c r="H122" s="29" t="s">
        <v>311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44648</v>
      </c>
      <c r="B123" s="29">
        <v>532070</v>
      </c>
      <c r="C123" s="28" t="s">
        <v>1355</v>
      </c>
      <c r="D123" s="28" t="s">
        <v>1282</v>
      </c>
      <c r="E123" s="28" t="s">
        <v>574</v>
      </c>
      <c r="F123" s="87">
        <v>12921</v>
      </c>
      <c r="G123" s="29">
        <v>27.97</v>
      </c>
      <c r="H123" s="29" t="s">
        <v>311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44648</v>
      </c>
      <c r="B124" s="29">
        <v>532070</v>
      </c>
      <c r="C124" s="28" t="s">
        <v>1355</v>
      </c>
      <c r="D124" s="28" t="s">
        <v>1283</v>
      </c>
      <c r="E124" s="28" t="s">
        <v>575</v>
      </c>
      <c r="F124" s="87">
        <v>50000</v>
      </c>
      <c r="G124" s="29">
        <v>27.24</v>
      </c>
      <c r="H124" s="29" t="s">
        <v>311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44648</v>
      </c>
      <c r="B125" s="29">
        <v>532070</v>
      </c>
      <c r="C125" s="28" t="s">
        <v>1355</v>
      </c>
      <c r="D125" s="28" t="s">
        <v>1282</v>
      </c>
      <c r="E125" s="28" t="s">
        <v>575</v>
      </c>
      <c r="F125" s="87">
        <v>64500</v>
      </c>
      <c r="G125" s="29">
        <v>27.29</v>
      </c>
      <c r="H125" s="29" t="s">
        <v>311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44648</v>
      </c>
      <c r="B126" s="29">
        <v>532070</v>
      </c>
      <c r="C126" s="28" t="s">
        <v>1355</v>
      </c>
      <c r="D126" s="28" t="s">
        <v>1357</v>
      </c>
      <c r="E126" s="28" t="s">
        <v>574</v>
      </c>
      <c r="F126" s="87">
        <v>95000</v>
      </c>
      <c r="G126" s="29">
        <v>27.31</v>
      </c>
      <c r="H126" s="29" t="s">
        <v>311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44648</v>
      </c>
      <c r="B127" s="29">
        <v>532070</v>
      </c>
      <c r="C127" s="28" t="s">
        <v>1355</v>
      </c>
      <c r="D127" s="28" t="s">
        <v>1358</v>
      </c>
      <c r="E127" s="28" t="s">
        <v>574</v>
      </c>
      <c r="F127" s="87">
        <v>37000</v>
      </c>
      <c r="G127" s="29">
        <v>27.25</v>
      </c>
      <c r="H127" s="29" t="s">
        <v>311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44648</v>
      </c>
      <c r="B128" s="29">
        <v>539310</v>
      </c>
      <c r="C128" s="28" t="s">
        <v>1192</v>
      </c>
      <c r="D128" s="28" t="s">
        <v>1359</v>
      </c>
      <c r="E128" s="28" t="s">
        <v>575</v>
      </c>
      <c r="F128" s="87">
        <v>200000</v>
      </c>
      <c r="G128" s="29">
        <v>57.75</v>
      </c>
      <c r="H128" s="29" t="s">
        <v>311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44648</v>
      </c>
      <c r="B129" s="29">
        <v>531814</v>
      </c>
      <c r="C129" s="28" t="s">
        <v>1360</v>
      </c>
      <c r="D129" s="28" t="s">
        <v>1361</v>
      </c>
      <c r="E129" s="28" t="s">
        <v>574</v>
      </c>
      <c r="F129" s="87">
        <v>200000</v>
      </c>
      <c r="G129" s="29">
        <v>7.02</v>
      </c>
      <c r="H129" s="29" t="s">
        <v>311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44648</v>
      </c>
      <c r="B130" s="29">
        <v>531814</v>
      </c>
      <c r="C130" s="28" t="s">
        <v>1360</v>
      </c>
      <c r="D130" s="28" t="s">
        <v>1362</v>
      </c>
      <c r="E130" s="28" t="s">
        <v>575</v>
      </c>
      <c r="F130" s="87">
        <v>200000</v>
      </c>
      <c r="G130" s="29">
        <v>7.02</v>
      </c>
      <c r="H130" s="29" t="s">
        <v>311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44648</v>
      </c>
      <c r="B131" s="29">
        <v>538607</v>
      </c>
      <c r="C131" s="28" t="s">
        <v>1363</v>
      </c>
      <c r="D131" s="28" t="s">
        <v>1364</v>
      </c>
      <c r="E131" s="28" t="s">
        <v>575</v>
      </c>
      <c r="F131" s="87">
        <v>1157851</v>
      </c>
      <c r="G131" s="29">
        <v>7.99</v>
      </c>
      <c r="H131" s="29" t="s">
        <v>311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44648</v>
      </c>
      <c r="B132" s="29">
        <v>538607</v>
      </c>
      <c r="C132" s="28" t="s">
        <v>1363</v>
      </c>
      <c r="D132" s="28" t="s">
        <v>1365</v>
      </c>
      <c r="E132" s="28" t="s">
        <v>574</v>
      </c>
      <c r="F132" s="87">
        <v>2111000</v>
      </c>
      <c r="G132" s="29">
        <v>7.99</v>
      </c>
      <c r="H132" s="29" t="s">
        <v>311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44648</v>
      </c>
      <c r="B133" s="29">
        <v>536128</v>
      </c>
      <c r="C133" s="28" t="s">
        <v>1366</v>
      </c>
      <c r="D133" s="28" t="s">
        <v>980</v>
      </c>
      <c r="E133" s="28" t="s">
        <v>574</v>
      </c>
      <c r="F133" s="87">
        <v>83387</v>
      </c>
      <c r="G133" s="29">
        <v>0.52</v>
      </c>
      <c r="H133" s="29" t="s">
        <v>311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44648</v>
      </c>
      <c r="B134" s="29">
        <v>536128</v>
      </c>
      <c r="C134" s="28" t="s">
        <v>1366</v>
      </c>
      <c r="D134" s="28" t="s">
        <v>980</v>
      </c>
      <c r="E134" s="28" t="s">
        <v>575</v>
      </c>
      <c r="F134" s="87">
        <v>2479182</v>
      </c>
      <c r="G134" s="29">
        <v>0.52</v>
      </c>
      <c r="H134" s="29" t="s">
        <v>311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44648</v>
      </c>
      <c r="B135" s="29">
        <v>542667</v>
      </c>
      <c r="C135" s="28" t="s">
        <v>1193</v>
      </c>
      <c r="D135" s="28" t="s">
        <v>1359</v>
      </c>
      <c r="E135" s="28" t="s">
        <v>575</v>
      </c>
      <c r="F135" s="87">
        <v>80000</v>
      </c>
      <c r="G135" s="29">
        <v>508.63</v>
      </c>
      <c r="H135" s="29" t="s">
        <v>311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44648</v>
      </c>
      <c r="B136" s="29">
        <v>542667</v>
      </c>
      <c r="C136" s="28" t="s">
        <v>1193</v>
      </c>
      <c r="D136" s="28" t="s">
        <v>1191</v>
      </c>
      <c r="E136" s="28" t="s">
        <v>574</v>
      </c>
      <c r="F136" s="87">
        <v>84959</v>
      </c>
      <c r="G136" s="29">
        <v>508.64</v>
      </c>
      <c r="H136" s="29" t="s">
        <v>311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44648</v>
      </c>
      <c r="B137" s="29">
        <v>542667</v>
      </c>
      <c r="C137" s="28" t="s">
        <v>1193</v>
      </c>
      <c r="D137" s="28" t="s">
        <v>1359</v>
      </c>
      <c r="E137" s="28" t="s">
        <v>575</v>
      </c>
      <c r="F137" s="87">
        <v>63451</v>
      </c>
      <c r="G137" s="29">
        <v>508.64</v>
      </c>
      <c r="H137" s="29" t="s">
        <v>311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44648</v>
      </c>
      <c r="B138" s="29" t="s">
        <v>1194</v>
      </c>
      <c r="C138" s="28" t="s">
        <v>1195</v>
      </c>
      <c r="D138" s="28" t="s">
        <v>1126</v>
      </c>
      <c r="E138" s="28" t="s">
        <v>574</v>
      </c>
      <c r="F138" s="87">
        <v>35200</v>
      </c>
      <c r="G138" s="29">
        <v>105.54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44648</v>
      </c>
      <c r="B139" s="29" t="s">
        <v>1194</v>
      </c>
      <c r="C139" s="28" t="s">
        <v>1195</v>
      </c>
      <c r="D139" s="28" t="s">
        <v>1144</v>
      </c>
      <c r="E139" s="28" t="s">
        <v>574</v>
      </c>
      <c r="F139" s="87">
        <v>35200</v>
      </c>
      <c r="G139" s="29">
        <v>105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44648</v>
      </c>
      <c r="B140" s="29" t="s">
        <v>1194</v>
      </c>
      <c r="C140" s="28" t="s">
        <v>1195</v>
      </c>
      <c r="D140" s="28" t="s">
        <v>1367</v>
      </c>
      <c r="E140" s="28" t="s">
        <v>574</v>
      </c>
      <c r="F140" s="87">
        <v>25600</v>
      </c>
      <c r="G140" s="29">
        <v>106.48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44648</v>
      </c>
      <c r="B141" s="29" t="s">
        <v>1194</v>
      </c>
      <c r="C141" s="28" t="s">
        <v>1195</v>
      </c>
      <c r="D141" s="28" t="s">
        <v>1196</v>
      </c>
      <c r="E141" s="28" t="s">
        <v>574</v>
      </c>
      <c r="F141" s="87">
        <v>28800</v>
      </c>
      <c r="G141" s="29">
        <v>108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44648</v>
      </c>
      <c r="B142" s="29" t="s">
        <v>1368</v>
      </c>
      <c r="C142" s="28" t="s">
        <v>1369</v>
      </c>
      <c r="D142" s="28" t="s">
        <v>1370</v>
      </c>
      <c r="E142" s="28" t="s">
        <v>574</v>
      </c>
      <c r="F142" s="87">
        <v>15600</v>
      </c>
      <c r="G142" s="29">
        <v>412.46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44648</v>
      </c>
      <c r="B143" s="29" t="s">
        <v>1197</v>
      </c>
      <c r="C143" s="28" t="s">
        <v>1198</v>
      </c>
      <c r="D143" s="28" t="s">
        <v>1371</v>
      </c>
      <c r="E143" s="28" t="s">
        <v>574</v>
      </c>
      <c r="F143" s="87">
        <v>137828</v>
      </c>
      <c r="G143" s="29">
        <v>1378.12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44648</v>
      </c>
      <c r="B144" s="29" t="s">
        <v>1199</v>
      </c>
      <c r="C144" s="28" t="s">
        <v>1200</v>
      </c>
      <c r="D144" s="28" t="s">
        <v>1372</v>
      </c>
      <c r="E144" s="28" t="s">
        <v>574</v>
      </c>
      <c r="F144" s="87">
        <v>99000</v>
      </c>
      <c r="G144" s="29">
        <v>41.45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44648</v>
      </c>
      <c r="B145" s="29" t="s">
        <v>1199</v>
      </c>
      <c r="C145" s="28" t="s">
        <v>1200</v>
      </c>
      <c r="D145" s="28" t="s">
        <v>1201</v>
      </c>
      <c r="E145" s="28" t="s">
        <v>574</v>
      </c>
      <c r="F145" s="87">
        <v>60000</v>
      </c>
      <c r="G145" s="29">
        <v>41.45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44648</v>
      </c>
      <c r="B146" s="29" t="s">
        <v>1373</v>
      </c>
      <c r="C146" s="28" t="s">
        <v>1374</v>
      </c>
      <c r="D146" s="28" t="s">
        <v>1375</v>
      </c>
      <c r="E146" s="28" t="s">
        <v>574</v>
      </c>
      <c r="F146" s="87">
        <v>80000</v>
      </c>
      <c r="G146" s="29">
        <v>29.75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44648</v>
      </c>
      <c r="B147" s="29" t="s">
        <v>1376</v>
      </c>
      <c r="C147" s="28" t="s">
        <v>1377</v>
      </c>
      <c r="D147" s="28" t="s">
        <v>1211</v>
      </c>
      <c r="E147" s="28" t="s">
        <v>574</v>
      </c>
      <c r="F147" s="87">
        <v>3230981</v>
      </c>
      <c r="G147" s="29">
        <v>9.02</v>
      </c>
      <c r="H147" s="29" t="s">
        <v>853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44648</v>
      </c>
      <c r="B148" s="29" t="s">
        <v>1202</v>
      </c>
      <c r="C148" s="28" t="s">
        <v>1203</v>
      </c>
      <c r="D148" s="28" t="s">
        <v>1378</v>
      </c>
      <c r="E148" s="28" t="s">
        <v>574</v>
      </c>
      <c r="F148" s="87">
        <v>50531</v>
      </c>
      <c r="G148" s="29">
        <v>575.91</v>
      </c>
      <c r="H148" s="29" t="s">
        <v>853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44648</v>
      </c>
      <c r="B149" s="29" t="s">
        <v>1202</v>
      </c>
      <c r="C149" s="28" t="s">
        <v>1203</v>
      </c>
      <c r="D149" s="28" t="s">
        <v>1206</v>
      </c>
      <c r="E149" s="28" t="s">
        <v>574</v>
      </c>
      <c r="F149" s="87">
        <v>79501</v>
      </c>
      <c r="G149" s="29">
        <v>565.73</v>
      </c>
      <c r="H149" s="29" t="s">
        <v>853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44648</v>
      </c>
      <c r="B150" s="29" t="s">
        <v>1202</v>
      </c>
      <c r="C150" s="28" t="s">
        <v>1203</v>
      </c>
      <c r="D150" s="28" t="s">
        <v>1205</v>
      </c>
      <c r="E150" s="28" t="s">
        <v>574</v>
      </c>
      <c r="F150" s="87">
        <v>147759</v>
      </c>
      <c r="G150" s="29">
        <v>559.98</v>
      </c>
      <c r="H150" s="29" t="s">
        <v>853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44648</v>
      </c>
      <c r="B151" s="29" t="s">
        <v>1202</v>
      </c>
      <c r="C151" s="28" t="s">
        <v>1203</v>
      </c>
      <c r="D151" s="28" t="s">
        <v>1204</v>
      </c>
      <c r="E151" s="28" t="s">
        <v>574</v>
      </c>
      <c r="F151" s="87">
        <v>84406</v>
      </c>
      <c r="G151" s="29">
        <v>563.02</v>
      </c>
      <c r="H151" s="29" t="s">
        <v>853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44648</v>
      </c>
      <c r="B152" s="29" t="s">
        <v>1207</v>
      </c>
      <c r="C152" s="28" t="s">
        <v>1208</v>
      </c>
      <c r="D152" s="28" t="s">
        <v>1216</v>
      </c>
      <c r="E152" s="28" t="s">
        <v>574</v>
      </c>
      <c r="F152" s="87">
        <v>300000</v>
      </c>
      <c r="G152" s="29">
        <v>66.5</v>
      </c>
      <c r="H152" s="29" t="s">
        <v>853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44648</v>
      </c>
      <c r="B153" s="29" t="s">
        <v>376</v>
      </c>
      <c r="C153" s="28" t="s">
        <v>1379</v>
      </c>
      <c r="D153" s="28" t="s">
        <v>1205</v>
      </c>
      <c r="E153" s="28" t="s">
        <v>574</v>
      </c>
      <c r="F153" s="87">
        <v>379293</v>
      </c>
      <c r="G153" s="29">
        <v>887.73</v>
      </c>
      <c r="H153" s="29" t="s">
        <v>853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44648</v>
      </c>
      <c r="B154" s="29" t="s">
        <v>411</v>
      </c>
      <c r="C154" s="28" t="s">
        <v>1380</v>
      </c>
      <c r="D154" s="28" t="s">
        <v>1206</v>
      </c>
      <c r="E154" s="28" t="s">
        <v>574</v>
      </c>
      <c r="F154" s="87">
        <v>712457</v>
      </c>
      <c r="G154" s="29">
        <v>529.64</v>
      </c>
      <c r="H154" s="29" t="s">
        <v>853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44648</v>
      </c>
      <c r="B155" s="29" t="s">
        <v>411</v>
      </c>
      <c r="C155" s="28" t="s">
        <v>1380</v>
      </c>
      <c r="D155" s="28" t="s">
        <v>1381</v>
      </c>
      <c r="E155" s="28" t="s">
        <v>574</v>
      </c>
      <c r="F155" s="87">
        <v>704318</v>
      </c>
      <c r="G155" s="29">
        <v>531.32000000000005</v>
      </c>
      <c r="H155" s="29" t="s">
        <v>853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44648</v>
      </c>
      <c r="B156" s="29" t="s">
        <v>440</v>
      </c>
      <c r="C156" s="28" t="s">
        <v>1382</v>
      </c>
      <c r="D156" s="28" t="s">
        <v>1206</v>
      </c>
      <c r="E156" s="28" t="s">
        <v>574</v>
      </c>
      <c r="F156" s="87">
        <v>4734978</v>
      </c>
      <c r="G156" s="29">
        <v>66.569999999999993</v>
      </c>
      <c r="H156" s="29" t="s">
        <v>853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44648</v>
      </c>
      <c r="B157" s="29" t="s">
        <v>440</v>
      </c>
      <c r="C157" s="28" t="s">
        <v>1382</v>
      </c>
      <c r="D157" s="28" t="s">
        <v>1205</v>
      </c>
      <c r="E157" s="28" t="s">
        <v>574</v>
      </c>
      <c r="F157" s="87">
        <v>4762976</v>
      </c>
      <c r="G157" s="29">
        <v>66.58</v>
      </c>
      <c r="H157" s="29" t="s">
        <v>853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44648</v>
      </c>
      <c r="B158" s="29" t="s">
        <v>1383</v>
      </c>
      <c r="C158" s="28" t="s">
        <v>1384</v>
      </c>
      <c r="D158" s="28" t="s">
        <v>1385</v>
      </c>
      <c r="E158" s="28" t="s">
        <v>574</v>
      </c>
      <c r="F158" s="87">
        <v>91000</v>
      </c>
      <c r="G158" s="29">
        <v>24.2</v>
      </c>
      <c r="H158" s="29" t="s">
        <v>853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44648</v>
      </c>
      <c r="B159" s="29" t="s">
        <v>1145</v>
      </c>
      <c r="C159" s="28" t="s">
        <v>1146</v>
      </c>
      <c r="D159" s="28" t="s">
        <v>1147</v>
      </c>
      <c r="E159" s="28" t="s">
        <v>574</v>
      </c>
      <c r="F159" s="87">
        <v>149017</v>
      </c>
      <c r="G159" s="29">
        <v>97.36</v>
      </c>
      <c r="H159" s="29" t="s">
        <v>853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44648</v>
      </c>
      <c r="B160" s="29" t="s">
        <v>1386</v>
      </c>
      <c r="C160" s="28" t="s">
        <v>1387</v>
      </c>
      <c r="D160" s="28" t="s">
        <v>1211</v>
      </c>
      <c r="E160" s="28" t="s">
        <v>574</v>
      </c>
      <c r="F160" s="87">
        <v>180000</v>
      </c>
      <c r="G160" s="29">
        <v>8.65</v>
      </c>
      <c r="H160" s="29" t="s">
        <v>853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44648</v>
      </c>
      <c r="B161" s="29" t="s">
        <v>182</v>
      </c>
      <c r="C161" s="28" t="s">
        <v>1388</v>
      </c>
      <c r="D161" s="28" t="s">
        <v>1389</v>
      </c>
      <c r="E161" s="28" t="s">
        <v>574</v>
      </c>
      <c r="F161" s="87">
        <v>478180</v>
      </c>
      <c r="G161" s="29">
        <v>1916.42</v>
      </c>
      <c r="H161" s="29" t="s">
        <v>853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44648</v>
      </c>
      <c r="B162" s="29" t="s">
        <v>182</v>
      </c>
      <c r="C162" s="28" t="s">
        <v>1388</v>
      </c>
      <c r="D162" s="28" t="s">
        <v>1205</v>
      </c>
      <c r="E162" s="28" t="s">
        <v>574</v>
      </c>
      <c r="F162" s="87">
        <v>288444</v>
      </c>
      <c r="G162" s="29">
        <v>1908.69</v>
      </c>
      <c r="H162" s="29" t="s">
        <v>853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44648</v>
      </c>
      <c r="B163" s="29" t="s">
        <v>1390</v>
      </c>
      <c r="C163" s="28" t="s">
        <v>1391</v>
      </c>
      <c r="D163" s="28" t="s">
        <v>1205</v>
      </c>
      <c r="E163" s="28" t="s">
        <v>574</v>
      </c>
      <c r="F163" s="87">
        <v>138872</v>
      </c>
      <c r="G163" s="29">
        <v>117.11</v>
      </c>
      <c r="H163" s="29" t="s">
        <v>853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44648</v>
      </c>
      <c r="B164" s="29" t="s">
        <v>1127</v>
      </c>
      <c r="C164" s="28" t="s">
        <v>1128</v>
      </c>
      <c r="D164" s="28" t="s">
        <v>1211</v>
      </c>
      <c r="E164" s="28" t="s">
        <v>574</v>
      </c>
      <c r="F164" s="87">
        <v>100800</v>
      </c>
      <c r="G164" s="29">
        <v>100</v>
      </c>
      <c r="H164" s="29" t="s">
        <v>853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44648</v>
      </c>
      <c r="B165" s="29" t="s">
        <v>1392</v>
      </c>
      <c r="C165" s="28" t="s">
        <v>1393</v>
      </c>
      <c r="D165" s="28" t="s">
        <v>1394</v>
      </c>
      <c r="E165" s="28" t="s">
        <v>574</v>
      </c>
      <c r="F165" s="87">
        <v>1000181</v>
      </c>
      <c r="G165" s="29">
        <v>20.5</v>
      </c>
      <c r="H165" s="29" t="s">
        <v>853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44648</v>
      </c>
      <c r="B166" s="29" t="s">
        <v>1392</v>
      </c>
      <c r="C166" s="28" t="s">
        <v>1393</v>
      </c>
      <c r="D166" s="28" t="s">
        <v>1395</v>
      </c>
      <c r="E166" s="28" t="s">
        <v>574</v>
      </c>
      <c r="F166" s="87">
        <v>481377</v>
      </c>
      <c r="G166" s="29">
        <v>20.5</v>
      </c>
      <c r="H166" s="29" t="s">
        <v>853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44648</v>
      </c>
      <c r="B167" s="29" t="s">
        <v>1392</v>
      </c>
      <c r="C167" s="28" t="s">
        <v>1393</v>
      </c>
      <c r="D167" s="28" t="s">
        <v>1396</v>
      </c>
      <c r="E167" s="28" t="s">
        <v>574</v>
      </c>
      <c r="F167" s="87">
        <v>250100</v>
      </c>
      <c r="G167" s="29">
        <v>20.5</v>
      </c>
      <c r="H167" s="29" t="s">
        <v>853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44648</v>
      </c>
      <c r="B168" s="29" t="s">
        <v>1392</v>
      </c>
      <c r="C168" s="28" t="s">
        <v>1393</v>
      </c>
      <c r="D168" s="28" t="s">
        <v>1397</v>
      </c>
      <c r="E168" s="28" t="s">
        <v>574</v>
      </c>
      <c r="F168" s="87">
        <v>500000</v>
      </c>
      <c r="G168" s="29">
        <v>20.5</v>
      </c>
      <c r="H168" s="29" t="s">
        <v>853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44648</v>
      </c>
      <c r="B169" s="29" t="s">
        <v>1392</v>
      </c>
      <c r="C169" s="28" t="s">
        <v>1393</v>
      </c>
      <c r="D169" s="28" t="s">
        <v>1398</v>
      </c>
      <c r="E169" s="28" t="s">
        <v>574</v>
      </c>
      <c r="F169" s="87">
        <v>110000</v>
      </c>
      <c r="G169" s="29">
        <v>20.5</v>
      </c>
      <c r="H169" s="29" t="s">
        <v>853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44648</v>
      </c>
      <c r="B170" s="29" t="s">
        <v>1392</v>
      </c>
      <c r="C170" s="28" t="s">
        <v>1393</v>
      </c>
      <c r="D170" s="28" t="s">
        <v>1399</v>
      </c>
      <c r="E170" s="28" t="s">
        <v>574</v>
      </c>
      <c r="F170" s="87">
        <v>105111</v>
      </c>
      <c r="G170" s="29">
        <v>20.5</v>
      </c>
      <c r="H170" s="29" t="s">
        <v>853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44648</v>
      </c>
      <c r="B171" s="29" t="s">
        <v>1400</v>
      </c>
      <c r="C171" s="28" t="s">
        <v>1401</v>
      </c>
      <c r="D171" s="28" t="s">
        <v>1402</v>
      </c>
      <c r="E171" s="28" t="s">
        <v>574</v>
      </c>
      <c r="F171" s="87">
        <v>1445716</v>
      </c>
      <c r="G171" s="29">
        <v>22.65</v>
      </c>
      <c r="H171" s="29" t="s">
        <v>853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44648</v>
      </c>
      <c r="B172" s="29" t="s">
        <v>1212</v>
      </c>
      <c r="C172" s="28" t="s">
        <v>1213</v>
      </c>
      <c r="D172" s="28" t="s">
        <v>1403</v>
      </c>
      <c r="E172" s="28" t="s">
        <v>574</v>
      </c>
      <c r="F172" s="87">
        <v>200000</v>
      </c>
      <c r="G172" s="29">
        <v>26</v>
      </c>
      <c r="H172" s="29" t="s">
        <v>853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44648</v>
      </c>
      <c r="B173" s="29" t="s">
        <v>1129</v>
      </c>
      <c r="C173" s="28" t="s">
        <v>1130</v>
      </c>
      <c r="D173" s="28" t="s">
        <v>1214</v>
      </c>
      <c r="E173" s="28" t="s">
        <v>574</v>
      </c>
      <c r="F173" s="87">
        <v>14400</v>
      </c>
      <c r="G173" s="29">
        <v>82.96</v>
      </c>
      <c r="H173" s="29" t="s">
        <v>853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44648</v>
      </c>
      <c r="B174" s="29" t="s">
        <v>1404</v>
      </c>
      <c r="C174" s="28" t="s">
        <v>1405</v>
      </c>
      <c r="D174" s="28" t="s">
        <v>1406</v>
      </c>
      <c r="E174" s="28" t="s">
        <v>574</v>
      </c>
      <c r="F174" s="87">
        <v>1814652</v>
      </c>
      <c r="G174" s="29">
        <v>2.2999999999999998</v>
      </c>
      <c r="H174" s="29" t="s">
        <v>853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44648</v>
      </c>
      <c r="B175" s="29" t="s">
        <v>1404</v>
      </c>
      <c r="C175" s="28" t="s">
        <v>1405</v>
      </c>
      <c r="D175" s="28" t="s">
        <v>1407</v>
      </c>
      <c r="E175" s="28" t="s">
        <v>574</v>
      </c>
      <c r="F175" s="87">
        <v>8185348</v>
      </c>
      <c r="G175" s="29">
        <v>2.2999999999999998</v>
      </c>
      <c r="H175" s="29" t="s">
        <v>853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44648</v>
      </c>
      <c r="B176" s="29" t="s">
        <v>1408</v>
      </c>
      <c r="C176" s="28" t="s">
        <v>1409</v>
      </c>
      <c r="D176" s="28" t="s">
        <v>1410</v>
      </c>
      <c r="E176" s="28" t="s">
        <v>574</v>
      </c>
      <c r="F176" s="87">
        <v>80000</v>
      </c>
      <c r="G176" s="29">
        <v>54.2</v>
      </c>
      <c r="H176" s="29" t="s">
        <v>853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44648</v>
      </c>
      <c r="B177" s="29" t="s">
        <v>1411</v>
      </c>
      <c r="C177" s="28" t="s">
        <v>1412</v>
      </c>
      <c r="D177" s="28" t="s">
        <v>1413</v>
      </c>
      <c r="E177" s="28" t="s">
        <v>574</v>
      </c>
      <c r="F177" s="87">
        <v>66000</v>
      </c>
      <c r="G177" s="29">
        <v>26.4</v>
      </c>
      <c r="H177" s="29" t="s">
        <v>853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44648</v>
      </c>
      <c r="B178" s="29" t="s">
        <v>1414</v>
      </c>
      <c r="C178" s="28" t="s">
        <v>1415</v>
      </c>
      <c r="D178" s="28" t="s">
        <v>1416</v>
      </c>
      <c r="E178" s="28" t="s">
        <v>575</v>
      </c>
      <c r="F178" s="87">
        <v>190000</v>
      </c>
      <c r="G178" s="29">
        <v>36.31</v>
      </c>
      <c r="H178" s="29" t="s">
        <v>853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44648</v>
      </c>
      <c r="B179" s="29" t="s">
        <v>1194</v>
      </c>
      <c r="C179" s="28" t="s">
        <v>1195</v>
      </c>
      <c r="D179" s="28" t="s">
        <v>1417</v>
      </c>
      <c r="E179" s="28" t="s">
        <v>575</v>
      </c>
      <c r="F179" s="87">
        <v>70400</v>
      </c>
      <c r="G179" s="29">
        <v>105.08</v>
      </c>
      <c r="H179" s="29" t="s">
        <v>853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44648</v>
      </c>
      <c r="B180" s="29" t="s">
        <v>1194</v>
      </c>
      <c r="C180" s="28" t="s">
        <v>1195</v>
      </c>
      <c r="D180" s="28" t="s">
        <v>1144</v>
      </c>
      <c r="E180" s="28" t="s">
        <v>575</v>
      </c>
      <c r="F180" s="87">
        <v>6400</v>
      </c>
      <c r="G180" s="29">
        <v>108.03</v>
      </c>
      <c r="H180" s="29" t="s">
        <v>853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44648</v>
      </c>
      <c r="B181" s="29" t="s">
        <v>1194</v>
      </c>
      <c r="C181" s="28" t="s">
        <v>1195</v>
      </c>
      <c r="D181" s="28" t="s">
        <v>1418</v>
      </c>
      <c r="E181" s="28" t="s">
        <v>575</v>
      </c>
      <c r="F181" s="87">
        <v>30400</v>
      </c>
      <c r="G181" s="29">
        <v>105.34</v>
      </c>
      <c r="H181" s="29" t="s">
        <v>853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44648</v>
      </c>
      <c r="B182" s="29" t="s">
        <v>1194</v>
      </c>
      <c r="C182" s="28" t="s">
        <v>1195</v>
      </c>
      <c r="D182" s="28" t="s">
        <v>1126</v>
      </c>
      <c r="E182" s="28" t="s">
        <v>575</v>
      </c>
      <c r="F182" s="87">
        <v>43200</v>
      </c>
      <c r="G182" s="29">
        <v>108.12</v>
      </c>
      <c r="H182" s="29" t="s">
        <v>853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44648</v>
      </c>
      <c r="B183" s="29" t="s">
        <v>1194</v>
      </c>
      <c r="C183" s="28" t="s">
        <v>1195</v>
      </c>
      <c r="D183" s="28" t="s">
        <v>1367</v>
      </c>
      <c r="E183" s="28" t="s">
        <v>575</v>
      </c>
      <c r="F183" s="87">
        <v>25600</v>
      </c>
      <c r="G183" s="29">
        <v>110.03</v>
      </c>
      <c r="H183" s="29" t="s">
        <v>853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44648</v>
      </c>
      <c r="B184" s="29" t="s">
        <v>1368</v>
      </c>
      <c r="C184" s="28" t="s">
        <v>1369</v>
      </c>
      <c r="D184" s="28" t="s">
        <v>1419</v>
      </c>
      <c r="E184" s="28" t="s">
        <v>575</v>
      </c>
      <c r="F184" s="87">
        <v>15600</v>
      </c>
      <c r="G184" s="29">
        <v>412.46</v>
      </c>
      <c r="H184" s="29" t="s">
        <v>853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44648</v>
      </c>
      <c r="B185" s="29" t="s">
        <v>1197</v>
      </c>
      <c r="C185" s="28" t="s">
        <v>1198</v>
      </c>
      <c r="D185" s="28" t="s">
        <v>1215</v>
      </c>
      <c r="E185" s="28" t="s">
        <v>575</v>
      </c>
      <c r="F185" s="87">
        <v>178791</v>
      </c>
      <c r="G185" s="29">
        <v>1378.03</v>
      </c>
      <c r="H185" s="29" t="s">
        <v>853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44648</v>
      </c>
      <c r="B186" s="29" t="s">
        <v>1199</v>
      </c>
      <c r="C186" s="28" t="s">
        <v>1200</v>
      </c>
      <c r="D186" s="28" t="s">
        <v>1201</v>
      </c>
      <c r="E186" s="28" t="s">
        <v>575</v>
      </c>
      <c r="F186" s="87">
        <v>60000</v>
      </c>
      <c r="G186" s="29">
        <v>41.45</v>
      </c>
      <c r="H186" s="29" t="s">
        <v>853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44648</v>
      </c>
      <c r="B187" s="29" t="s">
        <v>1376</v>
      </c>
      <c r="C187" s="28" t="s">
        <v>1377</v>
      </c>
      <c r="D187" s="28" t="s">
        <v>1420</v>
      </c>
      <c r="E187" s="28" t="s">
        <v>575</v>
      </c>
      <c r="F187" s="87">
        <v>1000000</v>
      </c>
      <c r="G187" s="29">
        <v>9</v>
      </c>
      <c r="H187" s="29" t="s">
        <v>853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44648</v>
      </c>
      <c r="B188" s="29" t="s">
        <v>1376</v>
      </c>
      <c r="C188" s="28" t="s">
        <v>1377</v>
      </c>
      <c r="D188" s="28" t="s">
        <v>1211</v>
      </c>
      <c r="E188" s="28" t="s">
        <v>575</v>
      </c>
      <c r="F188" s="87">
        <v>123228</v>
      </c>
      <c r="G188" s="29">
        <v>9.06</v>
      </c>
      <c r="H188" s="29" t="s">
        <v>853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44648</v>
      </c>
      <c r="B189" s="29" t="s">
        <v>1202</v>
      </c>
      <c r="C189" s="28" t="s">
        <v>1203</v>
      </c>
      <c r="D189" s="28" t="s">
        <v>1206</v>
      </c>
      <c r="E189" s="28" t="s">
        <v>575</v>
      </c>
      <c r="F189" s="87">
        <v>80262</v>
      </c>
      <c r="G189" s="29">
        <v>562.95000000000005</v>
      </c>
      <c r="H189" s="29" t="s">
        <v>853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44648</v>
      </c>
      <c r="B190" s="29" t="s">
        <v>1202</v>
      </c>
      <c r="C190" s="28" t="s">
        <v>1203</v>
      </c>
      <c r="D190" s="28" t="s">
        <v>1205</v>
      </c>
      <c r="E190" s="28" t="s">
        <v>575</v>
      </c>
      <c r="F190" s="87">
        <v>147759</v>
      </c>
      <c r="G190" s="29">
        <v>558.76</v>
      </c>
      <c r="H190" s="29" t="s">
        <v>853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44648</v>
      </c>
      <c r="B191" s="29" t="s">
        <v>1202</v>
      </c>
      <c r="C191" s="28" t="s">
        <v>1203</v>
      </c>
      <c r="D191" s="28" t="s">
        <v>1204</v>
      </c>
      <c r="E191" s="28" t="s">
        <v>575</v>
      </c>
      <c r="F191" s="87">
        <v>84406</v>
      </c>
      <c r="G191" s="29">
        <v>563.37</v>
      </c>
      <c r="H191" s="29" t="s">
        <v>853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44648</v>
      </c>
      <c r="B192" s="29" t="s">
        <v>1202</v>
      </c>
      <c r="C192" s="28" t="s">
        <v>1203</v>
      </c>
      <c r="D192" s="28" t="s">
        <v>1378</v>
      </c>
      <c r="E192" s="28" t="s">
        <v>575</v>
      </c>
      <c r="F192" s="87">
        <v>55944</v>
      </c>
      <c r="G192" s="29">
        <v>570.63</v>
      </c>
      <c r="H192" s="29" t="s">
        <v>853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44648</v>
      </c>
      <c r="B193" s="29" t="s">
        <v>1207</v>
      </c>
      <c r="C193" s="28" t="s">
        <v>1208</v>
      </c>
      <c r="D193" s="28" t="s">
        <v>1209</v>
      </c>
      <c r="E193" s="28" t="s">
        <v>575</v>
      </c>
      <c r="F193" s="87">
        <v>299500</v>
      </c>
      <c r="G193" s="29">
        <v>66.5</v>
      </c>
      <c r="H193" s="29" t="s">
        <v>853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44648</v>
      </c>
      <c r="B194" s="29" t="s">
        <v>376</v>
      </c>
      <c r="C194" s="28" t="s">
        <v>1379</v>
      </c>
      <c r="D194" s="28" t="s">
        <v>1205</v>
      </c>
      <c r="E194" s="28" t="s">
        <v>575</v>
      </c>
      <c r="F194" s="87">
        <v>379293</v>
      </c>
      <c r="G194" s="29">
        <v>888.46</v>
      </c>
      <c r="H194" s="29" t="s">
        <v>853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44648</v>
      </c>
      <c r="B195" s="29" t="s">
        <v>411</v>
      </c>
      <c r="C195" s="28" t="s">
        <v>1380</v>
      </c>
      <c r="D195" s="28" t="s">
        <v>1206</v>
      </c>
      <c r="E195" s="28" t="s">
        <v>575</v>
      </c>
      <c r="F195" s="87">
        <v>713713</v>
      </c>
      <c r="G195" s="29">
        <v>529.65</v>
      </c>
      <c r="H195" s="29" t="s">
        <v>853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44648</v>
      </c>
      <c r="B196" s="29" t="s">
        <v>411</v>
      </c>
      <c r="C196" s="28" t="s">
        <v>1380</v>
      </c>
      <c r="D196" s="28" t="s">
        <v>1381</v>
      </c>
      <c r="E196" s="28" t="s">
        <v>575</v>
      </c>
      <c r="F196" s="87">
        <v>704318</v>
      </c>
      <c r="G196" s="29">
        <v>531.52</v>
      </c>
      <c r="H196" s="29" t="s">
        <v>853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44648</v>
      </c>
      <c r="B197" s="29" t="s">
        <v>1421</v>
      </c>
      <c r="C197" s="28" t="s">
        <v>1422</v>
      </c>
      <c r="D197" s="28" t="s">
        <v>1371</v>
      </c>
      <c r="E197" s="28" t="s">
        <v>575</v>
      </c>
      <c r="F197" s="87">
        <v>166400</v>
      </c>
      <c r="G197" s="29">
        <v>153.65</v>
      </c>
      <c r="H197" s="29" t="s">
        <v>853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44648</v>
      </c>
      <c r="B198" s="29" t="s">
        <v>1421</v>
      </c>
      <c r="C198" s="28" t="s">
        <v>1422</v>
      </c>
      <c r="D198" s="28" t="s">
        <v>1423</v>
      </c>
      <c r="E198" s="28" t="s">
        <v>575</v>
      </c>
      <c r="F198" s="87">
        <v>152000</v>
      </c>
      <c r="G198" s="29">
        <v>153.22999999999999</v>
      </c>
      <c r="H198" s="29" t="s">
        <v>853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44648</v>
      </c>
      <c r="B199" s="29" t="s">
        <v>440</v>
      </c>
      <c r="C199" s="28" t="s">
        <v>1382</v>
      </c>
      <c r="D199" s="28" t="s">
        <v>1205</v>
      </c>
      <c r="E199" s="28" t="s">
        <v>575</v>
      </c>
      <c r="F199" s="87">
        <v>4762976</v>
      </c>
      <c r="G199" s="29">
        <v>66.64</v>
      </c>
      <c r="H199" s="29" t="s">
        <v>853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44648</v>
      </c>
      <c r="B200" s="29" t="s">
        <v>440</v>
      </c>
      <c r="C200" s="28" t="s">
        <v>1382</v>
      </c>
      <c r="D200" s="28" t="s">
        <v>1206</v>
      </c>
      <c r="E200" s="28" t="s">
        <v>575</v>
      </c>
      <c r="F200" s="87">
        <v>4799598</v>
      </c>
      <c r="G200" s="29">
        <v>66.64</v>
      </c>
      <c r="H200" s="29" t="s">
        <v>853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44648</v>
      </c>
      <c r="B201" s="29" t="s">
        <v>1383</v>
      </c>
      <c r="C201" s="28" t="s">
        <v>1384</v>
      </c>
      <c r="D201" s="28" t="s">
        <v>1424</v>
      </c>
      <c r="E201" s="28" t="s">
        <v>575</v>
      </c>
      <c r="F201" s="87">
        <v>90804</v>
      </c>
      <c r="G201" s="29">
        <v>24.2</v>
      </c>
      <c r="H201" s="29" t="s">
        <v>853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44648</v>
      </c>
      <c r="B202" s="29" t="s">
        <v>1145</v>
      </c>
      <c r="C202" s="28" t="s">
        <v>1146</v>
      </c>
      <c r="D202" s="28" t="s">
        <v>1147</v>
      </c>
      <c r="E202" s="28" t="s">
        <v>575</v>
      </c>
      <c r="F202" s="87">
        <v>81525</v>
      </c>
      <c r="G202" s="29">
        <v>98.17</v>
      </c>
      <c r="H202" s="29" t="s">
        <v>853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44648</v>
      </c>
      <c r="B203" s="29" t="s">
        <v>1145</v>
      </c>
      <c r="C203" s="28" t="s">
        <v>1146</v>
      </c>
      <c r="D203" s="28" t="s">
        <v>1269</v>
      </c>
      <c r="E203" s="28" t="s">
        <v>575</v>
      </c>
      <c r="F203" s="87">
        <v>150000</v>
      </c>
      <c r="G203" s="29">
        <v>96.23</v>
      </c>
      <c r="H203" s="29" t="s">
        <v>853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44648</v>
      </c>
      <c r="B204" s="29" t="s">
        <v>1187</v>
      </c>
      <c r="C204" s="28" t="s">
        <v>1425</v>
      </c>
      <c r="D204" s="28" t="s">
        <v>1188</v>
      </c>
      <c r="E204" s="28" t="s">
        <v>575</v>
      </c>
      <c r="F204" s="87">
        <v>336470</v>
      </c>
      <c r="G204" s="29">
        <v>1769.14</v>
      </c>
      <c r="H204" s="29" t="s">
        <v>853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44648</v>
      </c>
      <c r="B205" s="29" t="s">
        <v>1386</v>
      </c>
      <c r="C205" s="28" t="s">
        <v>1387</v>
      </c>
      <c r="D205" s="28" t="s">
        <v>1426</v>
      </c>
      <c r="E205" s="28" t="s">
        <v>575</v>
      </c>
      <c r="F205" s="87">
        <v>186000</v>
      </c>
      <c r="G205" s="29">
        <v>8.65</v>
      </c>
      <c r="H205" s="29" t="s">
        <v>853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44648</v>
      </c>
      <c r="B206" s="29" t="s">
        <v>182</v>
      </c>
      <c r="C206" s="28" t="s">
        <v>1388</v>
      </c>
      <c r="D206" s="28" t="s">
        <v>1389</v>
      </c>
      <c r="E206" s="28" t="s">
        <v>575</v>
      </c>
      <c r="F206" s="87">
        <v>478298</v>
      </c>
      <c r="G206" s="29">
        <v>1918.43</v>
      </c>
      <c r="H206" s="29" t="s">
        <v>853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44648</v>
      </c>
      <c r="B207" s="29" t="s">
        <v>182</v>
      </c>
      <c r="C207" s="28" t="s">
        <v>1388</v>
      </c>
      <c r="D207" s="28" t="s">
        <v>1205</v>
      </c>
      <c r="E207" s="28" t="s">
        <v>575</v>
      </c>
      <c r="F207" s="87">
        <v>330398</v>
      </c>
      <c r="G207" s="29">
        <v>1913.6</v>
      </c>
      <c r="H207" s="29" t="s">
        <v>853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44648</v>
      </c>
      <c r="B208" s="29" t="s">
        <v>1390</v>
      </c>
      <c r="C208" s="28" t="s">
        <v>1391</v>
      </c>
      <c r="D208" s="28" t="s">
        <v>1205</v>
      </c>
      <c r="E208" s="28" t="s">
        <v>575</v>
      </c>
      <c r="F208" s="87">
        <v>138872</v>
      </c>
      <c r="G208" s="29">
        <v>117.01</v>
      </c>
      <c r="H208" s="29" t="s">
        <v>853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44648</v>
      </c>
      <c r="B209" s="29" t="s">
        <v>1427</v>
      </c>
      <c r="C209" s="28" t="s">
        <v>1428</v>
      </c>
      <c r="D209" s="28" t="s">
        <v>1429</v>
      </c>
      <c r="E209" s="28" t="s">
        <v>575</v>
      </c>
      <c r="F209" s="87">
        <v>2435767</v>
      </c>
      <c r="G209" s="29">
        <v>6.39</v>
      </c>
      <c r="H209" s="29" t="s">
        <v>853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44648</v>
      </c>
      <c r="B210" s="29" t="s">
        <v>1127</v>
      </c>
      <c r="C210" s="28" t="s">
        <v>1128</v>
      </c>
      <c r="D210" s="28" t="s">
        <v>1430</v>
      </c>
      <c r="E210" s="28" t="s">
        <v>575</v>
      </c>
      <c r="F210" s="87">
        <v>100800</v>
      </c>
      <c r="G210" s="29">
        <v>100</v>
      </c>
      <c r="H210" s="29" t="s">
        <v>853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44648</v>
      </c>
      <c r="B211" s="29" t="s">
        <v>1392</v>
      </c>
      <c r="C211" s="28" t="s">
        <v>1393</v>
      </c>
      <c r="D211" s="28" t="s">
        <v>1431</v>
      </c>
      <c r="E211" s="28" t="s">
        <v>575</v>
      </c>
      <c r="F211" s="87">
        <v>805000</v>
      </c>
      <c r="G211" s="29">
        <v>20.5</v>
      </c>
      <c r="H211" s="29" t="s">
        <v>853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44648</v>
      </c>
      <c r="B212" s="29" t="s">
        <v>1392</v>
      </c>
      <c r="C212" s="28" t="s">
        <v>1393</v>
      </c>
      <c r="D212" s="28" t="s">
        <v>1432</v>
      </c>
      <c r="E212" s="28" t="s">
        <v>575</v>
      </c>
      <c r="F212" s="87">
        <v>1700200</v>
      </c>
      <c r="G212" s="29">
        <v>20.5</v>
      </c>
      <c r="H212" s="29" t="s">
        <v>853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44648</v>
      </c>
      <c r="B213" s="29" t="s">
        <v>1212</v>
      </c>
      <c r="C213" s="28" t="s">
        <v>1213</v>
      </c>
      <c r="D213" s="28" t="s">
        <v>1217</v>
      </c>
      <c r="E213" s="28" t="s">
        <v>575</v>
      </c>
      <c r="F213" s="87">
        <v>200000</v>
      </c>
      <c r="G213" s="29">
        <v>26</v>
      </c>
      <c r="H213" s="29" t="s">
        <v>853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44648</v>
      </c>
      <c r="B214" s="29" t="s">
        <v>1404</v>
      </c>
      <c r="C214" s="28" t="s">
        <v>1405</v>
      </c>
      <c r="D214" s="28" t="s">
        <v>1433</v>
      </c>
      <c r="E214" s="28" t="s">
        <v>575</v>
      </c>
      <c r="F214" s="87">
        <v>1380000</v>
      </c>
      <c r="G214" s="29">
        <v>2.2999999999999998</v>
      </c>
      <c r="H214" s="29" t="s">
        <v>853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44648</v>
      </c>
      <c r="B215" s="29" t="s">
        <v>1404</v>
      </c>
      <c r="C215" s="28" t="s">
        <v>1405</v>
      </c>
      <c r="D215" s="28" t="s">
        <v>1434</v>
      </c>
      <c r="E215" s="28" t="s">
        <v>575</v>
      </c>
      <c r="F215" s="87">
        <v>1338998</v>
      </c>
      <c r="G215" s="29">
        <v>2.2000000000000002</v>
      </c>
      <c r="H215" s="29" t="s">
        <v>853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44648</v>
      </c>
      <c r="B216" s="29" t="s">
        <v>1404</v>
      </c>
      <c r="C216" s="28" t="s">
        <v>1405</v>
      </c>
      <c r="D216" s="28" t="s">
        <v>1435</v>
      </c>
      <c r="E216" s="28" t="s">
        <v>575</v>
      </c>
      <c r="F216" s="87">
        <v>10000000</v>
      </c>
      <c r="G216" s="29">
        <v>2.2999999999999998</v>
      </c>
      <c r="H216" s="29" t="s">
        <v>853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44648</v>
      </c>
      <c r="B217" s="29" t="s">
        <v>1408</v>
      </c>
      <c r="C217" s="28" t="s">
        <v>1409</v>
      </c>
      <c r="D217" s="28" t="s">
        <v>1436</v>
      </c>
      <c r="E217" s="28" t="s">
        <v>575</v>
      </c>
      <c r="F217" s="87">
        <v>80000</v>
      </c>
      <c r="G217" s="29">
        <v>54.2</v>
      </c>
      <c r="H217" s="29" t="s">
        <v>853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44648</v>
      </c>
      <c r="B218" s="29" t="s">
        <v>1437</v>
      </c>
      <c r="C218" s="28" t="s">
        <v>1438</v>
      </c>
      <c r="D218" s="28" t="s">
        <v>1269</v>
      </c>
      <c r="E218" s="28" t="s">
        <v>575</v>
      </c>
      <c r="F218" s="87">
        <v>89000</v>
      </c>
      <c r="G218" s="29">
        <v>86.33</v>
      </c>
      <c r="H218" s="29" t="s">
        <v>853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44648</v>
      </c>
      <c r="B219" s="29" t="s">
        <v>1439</v>
      </c>
      <c r="C219" s="28" t="s">
        <v>1440</v>
      </c>
      <c r="D219" s="28" t="s">
        <v>1402</v>
      </c>
      <c r="E219" s="28" t="s">
        <v>575</v>
      </c>
      <c r="F219" s="87">
        <v>6486893</v>
      </c>
      <c r="G219" s="29">
        <v>5.63</v>
      </c>
      <c r="H219" s="29" t="s">
        <v>853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44648</v>
      </c>
      <c r="B220" s="29" t="s">
        <v>1411</v>
      </c>
      <c r="C220" s="28" t="s">
        <v>1412</v>
      </c>
      <c r="D220" s="28" t="s">
        <v>1441</v>
      </c>
      <c r="E220" s="28" t="s">
        <v>575</v>
      </c>
      <c r="F220" s="87">
        <v>66000</v>
      </c>
      <c r="G220" s="29">
        <v>26.4</v>
      </c>
      <c r="H220" s="29" t="s">
        <v>853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84"/>
  <sheetViews>
    <sheetView zoomScale="70" zoomScaleNormal="70" workbookViewId="0">
      <selection activeCell="D23" sqref="D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:K22" si="0">H10-F10</f>
        <v>45</v>
      </c>
      <c r="L10" s="448">
        <f>(F10*-0.7)/100</f>
        <v>-8.1199999999999992</v>
      </c>
      <c r="M10" s="449">
        <f t="shared" ref="M10:M22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si="0"/>
        <v>63.5</v>
      </c>
      <c r="L11" s="405">
        <f>(F11*-0.7)/100</f>
        <v>-7.4829999999999997</v>
      </c>
      <c r="M11" s="406">
        <f t="shared" si="1"/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si="0"/>
        <v>-49.5</v>
      </c>
      <c r="L12" s="409">
        <f>(F12*-0.7)/100</f>
        <v>-5.9325000000000001</v>
      </c>
      <c r="M12" s="410">
        <f t="shared" si="1"/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si="0"/>
        <v>8</v>
      </c>
      <c r="L13" s="405">
        <f>(F13*-0.4)/100</f>
        <v>-0.59200000000000008</v>
      </c>
      <c r="M13" s="406">
        <f t="shared" si="1"/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0"/>
        <v>-130</v>
      </c>
      <c r="L14" s="409">
        <f>(F14*-0.7)/100</f>
        <v>-16.52</v>
      </c>
      <c r="M14" s="410">
        <f t="shared" si="1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si="0"/>
        <v>-8.25</v>
      </c>
      <c r="L15" s="409">
        <f>(F15*-0.4)/100</f>
        <v>-2.86</v>
      </c>
      <c r="M15" s="410">
        <f t="shared" si="1"/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0"/>
        <v>-65</v>
      </c>
      <c r="L16" s="409">
        <f t="shared" ref="L16:L22" si="2">(F16*-0.7)/100</f>
        <v>-6.4749999999999996</v>
      </c>
      <c r="M16" s="410">
        <f t="shared" si="1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1050</v>
      </c>
      <c r="K17" s="424">
        <f t="shared" si="0"/>
        <v>38.5</v>
      </c>
      <c r="L17" s="421">
        <f t="shared" si="2"/>
        <v>-4.6829999999999998</v>
      </c>
      <c r="M17" s="425">
        <f t="shared" si="1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1051</v>
      </c>
      <c r="K18" s="404">
        <f t="shared" si="0"/>
        <v>117.5</v>
      </c>
      <c r="L18" s="405">
        <f t="shared" si="2"/>
        <v>-13.9825</v>
      </c>
      <c r="M18" s="406">
        <f t="shared" si="1"/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si="0"/>
        <v>62.5</v>
      </c>
      <c r="L19" s="421">
        <f t="shared" si="2"/>
        <v>-7.49</v>
      </c>
      <c r="M19" s="425">
        <f t="shared" si="1"/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0"/>
        <v>7</v>
      </c>
      <c r="L20" s="448">
        <f t="shared" si="2"/>
        <v>-1.0255000000000001</v>
      </c>
      <c r="M20" s="449">
        <f t="shared" si="1"/>
        <v>4.0781569965870304E-2</v>
      </c>
      <c r="N20" s="447" t="s">
        <v>589</v>
      </c>
      <c r="O20" s="450">
        <v>44630</v>
      </c>
      <c r="P20" s="447">
        <f>VLOOKUP(D20,'MidCap Intra'!B16:C571,2,0)</f>
        <v>142.30000000000001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0"/>
        <v>130</v>
      </c>
      <c r="L21" s="405">
        <f t="shared" si="2"/>
        <v>-15.96</v>
      </c>
      <c r="M21" s="406">
        <f t="shared" si="1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1070</v>
      </c>
      <c r="K22" s="424">
        <f t="shared" si="0"/>
        <v>44</v>
      </c>
      <c r="L22" s="421">
        <f t="shared" si="2"/>
        <v>-5.1310000000000002</v>
      </c>
      <c r="M22" s="425">
        <f t="shared" si="1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1069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>
        <f>VLOOKUP(D23,'MidCap Intra'!B19:C574,2,0)</f>
        <v>1156.55</v>
      </c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1097</v>
      </c>
      <c r="G24" s="251">
        <v>1530</v>
      </c>
      <c r="H24" s="348"/>
      <c r="I24" s="349" t="s">
        <v>1098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1569.4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310">
        <v>16</v>
      </c>
      <c r="B25" s="398">
        <v>44641</v>
      </c>
      <c r="C25" s="415"/>
      <c r="D25" s="416" t="s">
        <v>477</v>
      </c>
      <c r="E25" s="417" t="s">
        <v>591</v>
      </c>
      <c r="F25" s="310">
        <v>121.5</v>
      </c>
      <c r="G25" s="310">
        <v>115</v>
      </c>
      <c r="H25" s="417">
        <v>115</v>
      </c>
      <c r="I25" s="418">
        <v>135</v>
      </c>
      <c r="J25" s="408" t="s">
        <v>1052</v>
      </c>
      <c r="K25" s="408">
        <f t="shared" ref="K25" si="3">H25-F25</f>
        <v>-6.5</v>
      </c>
      <c r="L25" s="409">
        <f t="shared" ref="L25" si="4">(F25*-0.7)/100</f>
        <v>-0.85049999999999992</v>
      </c>
      <c r="M25" s="410">
        <f t="shared" ref="M25" si="5">(K25+L25)/F25</f>
        <v>-6.0497942386831281E-2</v>
      </c>
      <c r="N25" s="408" t="s">
        <v>601</v>
      </c>
      <c r="O25" s="411">
        <v>44648</v>
      </c>
      <c r="P25" s="409"/>
      <c r="Q25" s="246"/>
      <c r="R25" s="246" t="s">
        <v>590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85">
        <v>17</v>
      </c>
      <c r="B26" s="386">
        <v>44642</v>
      </c>
      <c r="C26" s="456"/>
      <c r="D26" s="457" t="s">
        <v>131</v>
      </c>
      <c r="E26" s="458" t="s">
        <v>591</v>
      </c>
      <c r="F26" s="285">
        <v>1795</v>
      </c>
      <c r="G26" s="285">
        <v>1680</v>
      </c>
      <c r="H26" s="458">
        <v>1900</v>
      </c>
      <c r="I26" s="459" t="s">
        <v>1113</v>
      </c>
      <c r="J26" s="424" t="s">
        <v>1159</v>
      </c>
      <c r="K26" s="424">
        <f>H26-F26</f>
        <v>105</v>
      </c>
      <c r="L26" s="421">
        <f>(F26*-0.7)/100</f>
        <v>-12.565</v>
      </c>
      <c r="M26" s="425">
        <f>(K26+L26)/F26</f>
        <v>5.1495821727019497E-2</v>
      </c>
      <c r="N26" s="424" t="s">
        <v>589</v>
      </c>
      <c r="O26" s="357">
        <v>44645</v>
      </c>
      <c r="P26" s="350"/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>
        <v>18</v>
      </c>
      <c r="B27" s="339">
        <v>44645</v>
      </c>
      <c r="C27" s="370"/>
      <c r="D27" s="347" t="s">
        <v>497</v>
      </c>
      <c r="E27" s="348" t="s">
        <v>591</v>
      </c>
      <c r="F27" s="251" t="s">
        <v>1170</v>
      </c>
      <c r="G27" s="251">
        <v>125</v>
      </c>
      <c r="H27" s="348"/>
      <c r="I27" s="349" t="s">
        <v>1171</v>
      </c>
      <c r="J27" s="302" t="s">
        <v>592</v>
      </c>
      <c r="K27" s="302"/>
      <c r="L27" s="303"/>
      <c r="M27" s="304"/>
      <c r="N27" s="302"/>
      <c r="O27" s="339"/>
      <c r="P27" s="302">
        <f>VLOOKUP(D27,'MidCap Intra'!B23:C578,2,0)</f>
        <v>129.05000000000001</v>
      </c>
      <c r="Q27" s="246"/>
      <c r="R27" s="246" t="s">
        <v>590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s="247" customFormat="1" ht="13.9" customHeight="1">
      <c r="A28" s="251">
        <v>19</v>
      </c>
      <c r="B28" s="339">
        <v>44645</v>
      </c>
      <c r="C28" s="370"/>
      <c r="D28" s="347" t="s">
        <v>43</v>
      </c>
      <c r="E28" s="348" t="s">
        <v>591</v>
      </c>
      <c r="F28" s="251" t="s">
        <v>1175</v>
      </c>
      <c r="G28" s="251">
        <v>1890</v>
      </c>
      <c r="H28" s="348"/>
      <c r="I28" s="349" t="s">
        <v>1176</v>
      </c>
      <c r="J28" s="302" t="s">
        <v>592</v>
      </c>
      <c r="K28" s="302"/>
      <c r="L28" s="303"/>
      <c r="M28" s="304"/>
      <c r="N28" s="302"/>
      <c r="O28" s="339"/>
      <c r="P28" s="302">
        <f>VLOOKUP(D28,'MidCap Intra'!B2:C579,2,0)</f>
        <v>2059.65</v>
      </c>
      <c r="Q28" s="246"/>
      <c r="R28" s="246" t="s">
        <v>590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38" s="247" customFormat="1" ht="13.9" customHeight="1">
      <c r="A29" s="251"/>
      <c r="B29" s="248"/>
      <c r="C29" s="370"/>
      <c r="D29" s="347"/>
      <c r="E29" s="348"/>
      <c r="F29" s="251"/>
      <c r="G29" s="251"/>
      <c r="H29" s="348"/>
      <c r="I29" s="349"/>
      <c r="J29" s="302"/>
      <c r="K29" s="302"/>
      <c r="L29" s="303"/>
      <c r="M29" s="304"/>
      <c r="N29" s="302"/>
      <c r="O29" s="339"/>
      <c r="P29" s="302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38" ht="13.9" customHeight="1">
      <c r="A30" s="371"/>
      <c r="B30" s="372"/>
      <c r="C30" s="373"/>
      <c r="D30" s="374"/>
      <c r="E30" s="375"/>
      <c r="F30" s="371"/>
      <c r="G30" s="371"/>
      <c r="H30" s="375"/>
      <c r="I30" s="376"/>
      <c r="J30" s="377"/>
      <c r="K30" s="371"/>
      <c r="L30" s="372"/>
      <c r="M30" s="373"/>
      <c r="N30" s="374"/>
      <c r="O30" s="375"/>
      <c r="P30" s="30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07"/>
      <c r="B31" s="108"/>
      <c r="C31" s="109"/>
      <c r="D31" s="110"/>
      <c r="E31" s="111"/>
      <c r="F31" s="111"/>
      <c r="H31" s="111"/>
      <c r="I31" s="112"/>
      <c r="J31" s="113"/>
      <c r="K31" s="113"/>
      <c r="L31" s="114"/>
      <c r="M31" s="115"/>
      <c r="N31" s="116"/>
      <c r="O31" s="117"/>
      <c r="P31" s="11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07"/>
      <c r="B32" s="108"/>
      <c r="C32" s="109"/>
      <c r="D32" s="110"/>
      <c r="E32" s="111"/>
      <c r="F32" s="111"/>
      <c r="G32" s="107"/>
      <c r="H32" s="111"/>
      <c r="I32" s="112"/>
      <c r="J32" s="113"/>
      <c r="K32" s="113"/>
      <c r="L32" s="114"/>
      <c r="M32" s="115"/>
      <c r="N32" s="116"/>
      <c r="O32" s="117"/>
      <c r="P32" s="11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593</v>
      </c>
      <c r="B33" s="120"/>
      <c r="C33" s="121"/>
      <c r="D33" s="122"/>
      <c r="E33" s="123"/>
      <c r="F33" s="123"/>
      <c r="G33" s="123"/>
      <c r="H33" s="123"/>
      <c r="I33" s="123"/>
      <c r="J33" s="124"/>
      <c r="K33" s="123"/>
      <c r="L33" s="125"/>
      <c r="M33" s="56"/>
      <c r="N33" s="124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6" t="s">
        <v>594</v>
      </c>
      <c r="B34" s="119"/>
      <c r="C34" s="119"/>
      <c r="D34" s="119"/>
      <c r="E34" s="41"/>
      <c r="F34" s="127" t="s">
        <v>595</v>
      </c>
      <c r="G34" s="6"/>
      <c r="H34" s="6"/>
      <c r="I34" s="6"/>
      <c r="J34" s="128"/>
      <c r="K34" s="129"/>
      <c r="L34" s="129"/>
      <c r="M34" s="130"/>
      <c r="N34" s="1"/>
      <c r="O34" s="13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9" t="s">
        <v>596</v>
      </c>
      <c r="B35" s="119"/>
      <c r="C35" s="119"/>
      <c r="D35" s="119" t="s">
        <v>852</v>
      </c>
      <c r="E35" s="6"/>
      <c r="F35" s="127" t="s">
        <v>597</v>
      </c>
      <c r="G35" s="6"/>
      <c r="H35" s="6"/>
      <c r="I35" s="6"/>
      <c r="J35" s="128"/>
      <c r="K35" s="129"/>
      <c r="L35" s="129"/>
      <c r="M35" s="130"/>
      <c r="N35" s="1"/>
      <c r="O35" s="13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29"/>
      <c r="M36" s="6"/>
      <c r="N36" s="13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4" t="s">
        <v>598</v>
      </c>
      <c r="C37" s="134"/>
      <c r="D37" s="134"/>
      <c r="E37" s="134"/>
      <c r="F37" s="135"/>
      <c r="G37" s="6"/>
      <c r="H37" s="6"/>
      <c r="I37" s="136"/>
      <c r="J37" s="137"/>
      <c r="K37" s="138"/>
      <c r="L37" s="137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566</v>
      </c>
      <c r="C38" s="98"/>
      <c r="D38" s="97" t="s">
        <v>577</v>
      </c>
      <c r="E38" s="96" t="s">
        <v>578</v>
      </c>
      <c r="F38" s="96" t="s">
        <v>579</v>
      </c>
      <c r="G38" s="96" t="s">
        <v>599</v>
      </c>
      <c r="H38" s="96" t="s">
        <v>581</v>
      </c>
      <c r="I38" s="96" t="s">
        <v>582</v>
      </c>
      <c r="J38" s="96" t="s">
        <v>583</v>
      </c>
      <c r="K38" s="96" t="s">
        <v>600</v>
      </c>
      <c r="L38" s="140" t="s">
        <v>585</v>
      </c>
      <c r="M38" s="98" t="s">
        <v>586</v>
      </c>
      <c r="N38" s="95" t="s">
        <v>587</v>
      </c>
      <c r="O38" s="309" t="s">
        <v>588</v>
      </c>
      <c r="P38" s="282"/>
      <c r="Q38" s="1"/>
      <c r="R38" s="306"/>
      <c r="S38" s="306"/>
      <c r="T38" s="306"/>
      <c r="U38" s="295"/>
      <c r="V38" s="295"/>
      <c r="W38" s="295"/>
      <c r="X38" s="295"/>
      <c r="Y38" s="295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57" customFormat="1" ht="15" customHeight="1">
      <c r="A39" s="412">
        <v>1</v>
      </c>
      <c r="B39" s="386">
        <v>44620</v>
      </c>
      <c r="C39" s="413"/>
      <c r="D39" s="414" t="s">
        <v>66</v>
      </c>
      <c r="E39" s="285" t="s">
        <v>591</v>
      </c>
      <c r="F39" s="285">
        <v>1812.5</v>
      </c>
      <c r="G39" s="285">
        <v>1750</v>
      </c>
      <c r="H39" s="285">
        <v>1862</v>
      </c>
      <c r="I39" s="285" t="s">
        <v>877</v>
      </c>
      <c r="J39" s="404" t="s">
        <v>957</v>
      </c>
      <c r="K39" s="404">
        <f t="shared" ref="K39:K57" si="6">H39-F39</f>
        <v>49.5</v>
      </c>
      <c r="L39" s="405">
        <f>(F39*-0.7)/100</f>
        <v>-12.6875</v>
      </c>
      <c r="M39" s="406">
        <v>0.01</v>
      </c>
      <c r="N39" s="404" t="s">
        <v>589</v>
      </c>
      <c r="O39" s="426">
        <v>44628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12">
        <v>2</v>
      </c>
      <c r="B40" s="386">
        <v>44622</v>
      </c>
      <c r="C40" s="413"/>
      <c r="D40" s="414" t="s">
        <v>890</v>
      </c>
      <c r="E40" s="285" t="s">
        <v>591</v>
      </c>
      <c r="F40" s="285">
        <v>642</v>
      </c>
      <c r="G40" s="285">
        <v>618</v>
      </c>
      <c r="H40" s="285">
        <v>661</v>
      </c>
      <c r="I40" s="285" t="s">
        <v>891</v>
      </c>
      <c r="J40" s="404" t="s">
        <v>914</v>
      </c>
      <c r="K40" s="404">
        <f t="shared" si="6"/>
        <v>19</v>
      </c>
      <c r="L40" s="405">
        <f>(F40*-0.7)/100</f>
        <v>-4.4939999999999998</v>
      </c>
      <c r="M40" s="406">
        <f t="shared" ref="M40:M60" si="7">(K40+L40)/F40</f>
        <v>2.2595015576323988E-2</v>
      </c>
      <c r="N40" s="404" t="s">
        <v>589</v>
      </c>
      <c r="O40" s="407">
        <v>44620</v>
      </c>
      <c r="P40" s="307"/>
      <c r="Q40" s="307"/>
      <c r="R40" s="308" t="s">
        <v>1009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3</v>
      </c>
      <c r="B41" s="398">
        <v>44623</v>
      </c>
      <c r="C41" s="419"/>
      <c r="D41" s="423" t="s">
        <v>250</v>
      </c>
      <c r="E41" s="310" t="s">
        <v>591</v>
      </c>
      <c r="F41" s="310">
        <v>411</v>
      </c>
      <c r="G41" s="310">
        <v>398</v>
      </c>
      <c r="H41" s="310">
        <v>398</v>
      </c>
      <c r="I41" s="310" t="s">
        <v>898</v>
      </c>
      <c r="J41" s="408" t="s">
        <v>932</v>
      </c>
      <c r="K41" s="408">
        <f t="shared" si="6"/>
        <v>-13</v>
      </c>
      <c r="L41" s="409">
        <f t="shared" ref="L41:L48" si="8">(F41*-0.07)/100</f>
        <v>-0.28770000000000001</v>
      </c>
      <c r="M41" s="410">
        <f t="shared" si="7"/>
        <v>-3.2330170316301698E-2</v>
      </c>
      <c r="N41" s="408" t="s">
        <v>601</v>
      </c>
      <c r="O41" s="411">
        <v>44624</v>
      </c>
      <c r="P41" s="307"/>
      <c r="Q41" s="307"/>
      <c r="R41" s="308" t="s">
        <v>1009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4</v>
      </c>
      <c r="B42" s="398">
        <v>44623</v>
      </c>
      <c r="C42" s="419"/>
      <c r="D42" s="423" t="s">
        <v>81</v>
      </c>
      <c r="E42" s="310" t="s">
        <v>591</v>
      </c>
      <c r="F42" s="310">
        <v>3405</v>
      </c>
      <c r="G42" s="310">
        <v>3290</v>
      </c>
      <c r="H42" s="310">
        <v>3290</v>
      </c>
      <c r="I42" s="310" t="s">
        <v>899</v>
      </c>
      <c r="J42" s="408" t="s">
        <v>954</v>
      </c>
      <c r="K42" s="408">
        <f t="shared" si="6"/>
        <v>-115</v>
      </c>
      <c r="L42" s="409">
        <f t="shared" si="8"/>
        <v>-2.3835000000000002</v>
      </c>
      <c r="M42" s="410">
        <f t="shared" si="7"/>
        <v>-3.4473861967694565E-2</v>
      </c>
      <c r="N42" s="408" t="s">
        <v>601</v>
      </c>
      <c r="O42" s="411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2">
        <v>5</v>
      </c>
      <c r="B43" s="398">
        <v>44623</v>
      </c>
      <c r="C43" s="419"/>
      <c r="D43" s="423" t="s">
        <v>145</v>
      </c>
      <c r="E43" s="310" t="s">
        <v>591</v>
      </c>
      <c r="F43" s="310">
        <v>1775</v>
      </c>
      <c r="G43" s="310">
        <v>1730</v>
      </c>
      <c r="H43" s="310">
        <v>1730</v>
      </c>
      <c r="I43" s="310" t="s">
        <v>900</v>
      </c>
      <c r="J43" s="408" t="s">
        <v>931</v>
      </c>
      <c r="K43" s="408">
        <f t="shared" si="6"/>
        <v>-45</v>
      </c>
      <c r="L43" s="409">
        <f t="shared" si="8"/>
        <v>-1.2425000000000002</v>
      </c>
      <c r="M43" s="410">
        <f t="shared" si="7"/>
        <v>-2.6052112676056338E-2</v>
      </c>
      <c r="N43" s="408" t="s">
        <v>601</v>
      </c>
      <c r="O43" s="411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2">
        <v>6</v>
      </c>
      <c r="B44" s="398">
        <v>44624</v>
      </c>
      <c r="C44" s="419"/>
      <c r="D44" s="423" t="s">
        <v>449</v>
      </c>
      <c r="E44" s="310" t="s">
        <v>591</v>
      </c>
      <c r="F44" s="310">
        <v>364</v>
      </c>
      <c r="G44" s="310">
        <v>354</v>
      </c>
      <c r="H44" s="310">
        <v>354</v>
      </c>
      <c r="I44" s="310" t="s">
        <v>927</v>
      </c>
      <c r="J44" s="408" t="s">
        <v>930</v>
      </c>
      <c r="K44" s="408">
        <f t="shared" si="6"/>
        <v>-10</v>
      </c>
      <c r="L44" s="409">
        <f t="shared" si="8"/>
        <v>-0.25480000000000003</v>
      </c>
      <c r="M44" s="410">
        <f t="shared" si="7"/>
        <v>-2.8172527472527471E-2</v>
      </c>
      <c r="N44" s="408" t="s">
        <v>601</v>
      </c>
      <c r="O44" s="411">
        <v>44624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7</v>
      </c>
      <c r="B45" s="386">
        <v>44624</v>
      </c>
      <c r="C45" s="413"/>
      <c r="D45" s="414" t="s">
        <v>51</v>
      </c>
      <c r="E45" s="285" t="s">
        <v>591</v>
      </c>
      <c r="F45" s="285">
        <v>288.5</v>
      </c>
      <c r="G45" s="285">
        <v>278</v>
      </c>
      <c r="H45" s="285">
        <v>295.5</v>
      </c>
      <c r="I45" s="285" t="s">
        <v>928</v>
      </c>
      <c r="J45" s="424" t="s">
        <v>929</v>
      </c>
      <c r="K45" s="424">
        <f t="shared" si="6"/>
        <v>7</v>
      </c>
      <c r="L45" s="421">
        <f t="shared" si="8"/>
        <v>-0.20194999999999999</v>
      </c>
      <c r="M45" s="425">
        <f t="shared" si="7"/>
        <v>2.3563431542461006E-2</v>
      </c>
      <c r="N45" s="424" t="s">
        <v>589</v>
      </c>
      <c r="O45" s="426">
        <v>44624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22">
        <v>8</v>
      </c>
      <c r="B46" s="398">
        <v>44624</v>
      </c>
      <c r="C46" s="419"/>
      <c r="D46" s="423" t="s">
        <v>131</v>
      </c>
      <c r="E46" s="310" t="s">
        <v>591</v>
      </c>
      <c r="F46" s="310">
        <v>1730</v>
      </c>
      <c r="G46" s="310">
        <v>1675</v>
      </c>
      <c r="H46" s="310">
        <v>1675</v>
      </c>
      <c r="I46" s="310" t="s">
        <v>939</v>
      </c>
      <c r="J46" s="408" t="s">
        <v>952</v>
      </c>
      <c r="K46" s="408">
        <f t="shared" si="6"/>
        <v>-55</v>
      </c>
      <c r="L46" s="409">
        <f t="shared" si="8"/>
        <v>-1.2110000000000001</v>
      </c>
      <c r="M46" s="410">
        <f t="shared" si="7"/>
        <v>-3.2491907514450864E-2</v>
      </c>
      <c r="N46" s="408" t="s">
        <v>601</v>
      </c>
      <c r="O46" s="411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22">
        <v>9</v>
      </c>
      <c r="B47" s="398">
        <v>44624</v>
      </c>
      <c r="C47" s="419"/>
      <c r="D47" s="423" t="s">
        <v>941</v>
      </c>
      <c r="E47" s="310" t="s">
        <v>591</v>
      </c>
      <c r="F47" s="310">
        <v>6650</v>
      </c>
      <c r="G47" s="310">
        <v>6490</v>
      </c>
      <c r="H47" s="310">
        <v>6490</v>
      </c>
      <c r="I47" s="310" t="s">
        <v>940</v>
      </c>
      <c r="J47" s="408" t="s">
        <v>953</v>
      </c>
      <c r="K47" s="408">
        <f t="shared" si="6"/>
        <v>-160</v>
      </c>
      <c r="L47" s="409">
        <f t="shared" si="8"/>
        <v>-4.6550000000000002</v>
      </c>
      <c r="M47" s="410">
        <f t="shared" si="7"/>
        <v>-2.476015037593985E-2</v>
      </c>
      <c r="N47" s="408" t="s">
        <v>601</v>
      </c>
      <c r="O47" s="411">
        <v>44627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33">
        <v>10</v>
      </c>
      <c r="B48" s="386">
        <v>44627</v>
      </c>
      <c r="C48" s="434"/>
      <c r="D48" s="435" t="s">
        <v>491</v>
      </c>
      <c r="E48" s="436" t="s">
        <v>591</v>
      </c>
      <c r="F48" s="436">
        <v>1520</v>
      </c>
      <c r="G48" s="436">
        <v>1460</v>
      </c>
      <c r="H48" s="436">
        <v>1537.5</v>
      </c>
      <c r="I48" s="436" t="s">
        <v>950</v>
      </c>
      <c r="J48" s="424" t="s">
        <v>951</v>
      </c>
      <c r="K48" s="424">
        <f t="shared" si="6"/>
        <v>17.5</v>
      </c>
      <c r="L48" s="421">
        <f t="shared" si="8"/>
        <v>-1.0640000000000001</v>
      </c>
      <c r="M48" s="425">
        <f t="shared" si="7"/>
        <v>1.0813157894736842E-2</v>
      </c>
      <c r="N48" s="424" t="s">
        <v>589</v>
      </c>
      <c r="O48" s="426">
        <v>44627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11</v>
      </c>
      <c r="B49" s="386">
        <v>44628</v>
      </c>
      <c r="C49" s="413"/>
      <c r="D49" s="414" t="s">
        <v>449</v>
      </c>
      <c r="E49" s="285" t="s">
        <v>591</v>
      </c>
      <c r="F49" s="285">
        <v>347.5</v>
      </c>
      <c r="G49" s="285">
        <v>337</v>
      </c>
      <c r="H49" s="285">
        <v>362</v>
      </c>
      <c r="I49" s="285" t="s">
        <v>964</v>
      </c>
      <c r="J49" s="424" t="s">
        <v>937</v>
      </c>
      <c r="K49" s="424">
        <f t="shared" si="6"/>
        <v>14.5</v>
      </c>
      <c r="L49" s="421">
        <f>(F49*-0.7)/100</f>
        <v>-2.4324999999999997</v>
      </c>
      <c r="M49" s="425">
        <f t="shared" si="7"/>
        <v>3.4726618705035975E-2</v>
      </c>
      <c r="N49" s="424" t="s">
        <v>589</v>
      </c>
      <c r="O49" s="426">
        <v>44630</v>
      </c>
      <c r="P49" s="307"/>
      <c r="Q49" s="307"/>
      <c r="R49" s="308" t="s">
        <v>1009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12</v>
      </c>
      <c r="B50" s="386">
        <v>44628</v>
      </c>
      <c r="C50" s="413"/>
      <c r="D50" s="414" t="s">
        <v>124</v>
      </c>
      <c r="E50" s="285" t="s">
        <v>591</v>
      </c>
      <c r="F50" s="285">
        <v>658.5</v>
      </c>
      <c r="G50" s="285">
        <v>640</v>
      </c>
      <c r="H50" s="285">
        <v>692.5</v>
      </c>
      <c r="I50" s="285" t="s">
        <v>970</v>
      </c>
      <c r="J50" s="424" t="s">
        <v>937</v>
      </c>
      <c r="K50" s="424">
        <f t="shared" si="6"/>
        <v>34</v>
      </c>
      <c r="L50" s="421">
        <f>(F50*-0.7)/100</f>
        <v>-4.6094999999999997</v>
      </c>
      <c r="M50" s="425">
        <f t="shared" si="7"/>
        <v>4.4632498101746396E-2</v>
      </c>
      <c r="N50" s="424" t="s">
        <v>589</v>
      </c>
      <c r="O50" s="426">
        <v>44630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13</v>
      </c>
      <c r="B51" s="386">
        <v>44628</v>
      </c>
      <c r="C51" s="413"/>
      <c r="D51" s="414" t="s">
        <v>188</v>
      </c>
      <c r="E51" s="285" t="s">
        <v>591</v>
      </c>
      <c r="F51" s="285">
        <v>1028</v>
      </c>
      <c r="G51" s="285">
        <v>997</v>
      </c>
      <c r="H51" s="285">
        <v>1056</v>
      </c>
      <c r="I51" s="285" t="s">
        <v>977</v>
      </c>
      <c r="J51" s="424" t="s">
        <v>937</v>
      </c>
      <c r="K51" s="424">
        <f t="shared" si="6"/>
        <v>28</v>
      </c>
      <c r="L51" s="421">
        <f>(F51*-0.7)/100</f>
        <v>-7.1959999999999988</v>
      </c>
      <c r="M51" s="425">
        <f t="shared" si="7"/>
        <v>2.0237354085603114E-2</v>
      </c>
      <c r="N51" s="424" t="s">
        <v>589</v>
      </c>
      <c r="O51" s="426">
        <v>44630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14</v>
      </c>
      <c r="B52" s="386">
        <v>44629</v>
      </c>
      <c r="C52" s="413"/>
      <c r="D52" s="414" t="s">
        <v>532</v>
      </c>
      <c r="E52" s="285" t="s">
        <v>591</v>
      </c>
      <c r="F52" s="285">
        <v>1132.5</v>
      </c>
      <c r="G52" s="285">
        <v>1097</v>
      </c>
      <c r="H52" s="285">
        <v>1154</v>
      </c>
      <c r="I52" s="285" t="s">
        <v>981</v>
      </c>
      <c r="J52" s="424" t="s">
        <v>983</v>
      </c>
      <c r="K52" s="424">
        <f t="shared" si="6"/>
        <v>21.5</v>
      </c>
      <c r="L52" s="421">
        <f>(F52*-0.07)/100</f>
        <v>-0.79275000000000007</v>
      </c>
      <c r="M52" s="425">
        <f t="shared" si="7"/>
        <v>1.8284547461368653E-2</v>
      </c>
      <c r="N52" s="424" t="s">
        <v>589</v>
      </c>
      <c r="O52" s="426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15</v>
      </c>
      <c r="B53" s="386">
        <v>44629</v>
      </c>
      <c r="C53" s="413"/>
      <c r="D53" s="414" t="s">
        <v>177</v>
      </c>
      <c r="E53" s="285" t="s">
        <v>591</v>
      </c>
      <c r="F53" s="285">
        <v>2175</v>
      </c>
      <c r="G53" s="285">
        <v>2120</v>
      </c>
      <c r="H53" s="285">
        <v>2240</v>
      </c>
      <c r="I53" s="285" t="s">
        <v>982</v>
      </c>
      <c r="J53" s="424" t="s">
        <v>984</v>
      </c>
      <c r="K53" s="424">
        <f t="shared" si="6"/>
        <v>65</v>
      </c>
      <c r="L53" s="421">
        <f>(F53*-0.07)/100</f>
        <v>-1.5225000000000002</v>
      </c>
      <c r="M53" s="425">
        <f t="shared" si="7"/>
        <v>2.9185057471264368E-2</v>
      </c>
      <c r="N53" s="424" t="s">
        <v>589</v>
      </c>
      <c r="O53" s="426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16</v>
      </c>
      <c r="B54" s="386">
        <v>44629</v>
      </c>
      <c r="C54" s="413"/>
      <c r="D54" s="414" t="s">
        <v>51</v>
      </c>
      <c r="E54" s="285" t="s">
        <v>591</v>
      </c>
      <c r="F54" s="285">
        <v>282.5</v>
      </c>
      <c r="G54" s="285">
        <v>273</v>
      </c>
      <c r="H54" s="285">
        <v>288.5</v>
      </c>
      <c r="I54" s="285" t="s">
        <v>985</v>
      </c>
      <c r="J54" s="424" t="s">
        <v>909</v>
      </c>
      <c r="K54" s="424">
        <f t="shared" si="6"/>
        <v>6</v>
      </c>
      <c r="L54" s="421">
        <f>(F54*-0.07)/100</f>
        <v>-0.19775000000000001</v>
      </c>
      <c r="M54" s="425">
        <f t="shared" si="7"/>
        <v>2.0538938053097346E-2</v>
      </c>
      <c r="N54" s="424" t="s">
        <v>589</v>
      </c>
      <c r="O54" s="426">
        <v>44629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12">
        <v>17</v>
      </c>
      <c r="B55" s="386">
        <v>44629</v>
      </c>
      <c r="C55" s="413"/>
      <c r="D55" s="414" t="s">
        <v>189</v>
      </c>
      <c r="E55" s="285" t="s">
        <v>591</v>
      </c>
      <c r="F55" s="285">
        <v>441.5</v>
      </c>
      <c r="G55" s="285">
        <v>428</v>
      </c>
      <c r="H55" s="285">
        <v>449</v>
      </c>
      <c r="I55" s="285" t="s">
        <v>986</v>
      </c>
      <c r="J55" s="424" t="s">
        <v>938</v>
      </c>
      <c r="K55" s="424">
        <f t="shared" si="6"/>
        <v>7.5</v>
      </c>
      <c r="L55" s="421">
        <f>(F55*-0.07)/100</f>
        <v>-0.30905000000000005</v>
      </c>
      <c r="M55" s="425">
        <f t="shared" si="7"/>
        <v>1.6287542468856171E-2</v>
      </c>
      <c r="N55" s="424" t="s">
        <v>589</v>
      </c>
      <c r="O55" s="426">
        <v>44629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12">
        <v>18</v>
      </c>
      <c r="B56" s="386">
        <v>44630</v>
      </c>
      <c r="C56" s="413"/>
      <c r="D56" s="414" t="s">
        <v>520</v>
      </c>
      <c r="E56" s="285" t="s">
        <v>591</v>
      </c>
      <c r="F56" s="285">
        <v>1995</v>
      </c>
      <c r="G56" s="285">
        <v>1935</v>
      </c>
      <c r="H56" s="285">
        <v>2052.5</v>
      </c>
      <c r="I56" s="285" t="s">
        <v>997</v>
      </c>
      <c r="J56" s="424" t="s">
        <v>1067</v>
      </c>
      <c r="K56" s="424">
        <f t="shared" si="6"/>
        <v>57.5</v>
      </c>
      <c r="L56" s="421">
        <f>(F56*-0.7)/100</f>
        <v>-13.965</v>
      </c>
      <c r="M56" s="425">
        <f t="shared" si="7"/>
        <v>2.1822055137844611E-2</v>
      </c>
      <c r="N56" s="424" t="s">
        <v>589</v>
      </c>
      <c r="O56" s="426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12">
        <v>19</v>
      </c>
      <c r="B57" s="386">
        <v>44630</v>
      </c>
      <c r="C57" s="413"/>
      <c r="D57" s="414" t="s">
        <v>101</v>
      </c>
      <c r="E57" s="285" t="s">
        <v>591</v>
      </c>
      <c r="F57" s="285">
        <v>153</v>
      </c>
      <c r="G57" s="285">
        <v>148</v>
      </c>
      <c r="H57" s="285">
        <v>157</v>
      </c>
      <c r="I57" s="285" t="s">
        <v>998</v>
      </c>
      <c r="J57" s="424" t="s">
        <v>1008</v>
      </c>
      <c r="K57" s="424">
        <f t="shared" si="6"/>
        <v>4</v>
      </c>
      <c r="L57" s="421">
        <f>(F57*-0.7)/100</f>
        <v>-1.071</v>
      </c>
      <c r="M57" s="425">
        <f t="shared" si="7"/>
        <v>1.9143790849673204E-2</v>
      </c>
      <c r="N57" s="424" t="s">
        <v>589</v>
      </c>
      <c r="O57" s="426">
        <v>44635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12">
        <v>20</v>
      </c>
      <c r="B58" s="386">
        <v>44631</v>
      </c>
      <c r="C58" s="413"/>
      <c r="D58" s="414" t="s">
        <v>120</v>
      </c>
      <c r="E58" s="285" t="s">
        <v>1011</v>
      </c>
      <c r="F58" s="285">
        <v>603</v>
      </c>
      <c r="G58" s="285">
        <v>622</v>
      </c>
      <c r="H58" s="285">
        <v>590.5</v>
      </c>
      <c r="I58" s="285" t="s">
        <v>1012</v>
      </c>
      <c r="J58" s="424" t="s">
        <v>1013</v>
      </c>
      <c r="K58" s="424">
        <f>F58-H58</f>
        <v>12.5</v>
      </c>
      <c r="L58" s="421">
        <f>(F58*-0.07)/100</f>
        <v>-0.42210000000000003</v>
      </c>
      <c r="M58" s="425">
        <f t="shared" si="7"/>
        <v>2.0029684908789386E-2</v>
      </c>
      <c r="N58" s="424" t="s">
        <v>589</v>
      </c>
      <c r="O58" s="426">
        <v>44631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60">
        <v>21</v>
      </c>
      <c r="B59" s="396">
        <v>44631</v>
      </c>
      <c r="C59" s="461"/>
      <c r="D59" s="462" t="s">
        <v>71</v>
      </c>
      <c r="E59" s="387" t="s">
        <v>591</v>
      </c>
      <c r="F59" s="387">
        <v>214.5</v>
      </c>
      <c r="G59" s="387">
        <v>207</v>
      </c>
      <c r="H59" s="387">
        <v>215</v>
      </c>
      <c r="I59" s="387" t="s">
        <v>1014</v>
      </c>
      <c r="J59" s="463" t="s">
        <v>1015</v>
      </c>
      <c r="K59" s="463">
        <f>H59-F59</f>
        <v>0.5</v>
      </c>
      <c r="L59" s="464">
        <f>(F59*-0.07)/100</f>
        <v>-0.15015000000000001</v>
      </c>
      <c r="M59" s="465">
        <f t="shared" si="7"/>
        <v>1.6310023310023309E-3</v>
      </c>
      <c r="N59" s="463" t="s">
        <v>711</v>
      </c>
      <c r="O59" s="466">
        <v>44631</v>
      </c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22">
        <v>22</v>
      </c>
      <c r="B60" s="398">
        <v>44631</v>
      </c>
      <c r="C60" s="419"/>
      <c r="D60" s="423" t="s">
        <v>449</v>
      </c>
      <c r="E60" s="310" t="s">
        <v>591</v>
      </c>
      <c r="F60" s="310">
        <v>350</v>
      </c>
      <c r="G60" s="310">
        <v>338</v>
      </c>
      <c r="H60" s="310">
        <v>338</v>
      </c>
      <c r="I60" s="310" t="s">
        <v>964</v>
      </c>
      <c r="J60" s="408" t="s">
        <v>1068</v>
      </c>
      <c r="K60" s="408">
        <f>H60-F60</f>
        <v>-12</v>
      </c>
      <c r="L60" s="409">
        <f>(F60*-0.7)/100</f>
        <v>-2.4499999999999997</v>
      </c>
      <c r="M60" s="410">
        <f t="shared" si="7"/>
        <v>-4.1285714285714287E-2</v>
      </c>
      <c r="N60" s="408" t="s">
        <v>601</v>
      </c>
      <c r="O60" s="411">
        <v>44637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78">
        <v>23</v>
      </c>
      <c r="B61" s="248">
        <v>44634</v>
      </c>
      <c r="C61" s="379"/>
      <c r="D61" s="380" t="s">
        <v>71</v>
      </c>
      <c r="E61" s="251" t="s">
        <v>1064</v>
      </c>
      <c r="F61" s="251">
        <v>208.5</v>
      </c>
      <c r="G61" s="251">
        <v>203</v>
      </c>
      <c r="H61" s="251"/>
      <c r="I61" s="251" t="s">
        <v>1024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 t="s">
        <v>590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22">
        <v>24</v>
      </c>
      <c r="B62" s="398">
        <v>44635</v>
      </c>
      <c r="C62" s="419"/>
      <c r="D62" s="423" t="s">
        <v>491</v>
      </c>
      <c r="E62" s="310" t="s">
        <v>591</v>
      </c>
      <c r="F62" s="310">
        <v>1585</v>
      </c>
      <c r="G62" s="310">
        <v>1540</v>
      </c>
      <c r="H62" s="310">
        <v>1540</v>
      </c>
      <c r="I62" s="310" t="s">
        <v>1049</v>
      </c>
      <c r="J62" s="408" t="s">
        <v>931</v>
      </c>
      <c r="K62" s="408">
        <f>H62-F62</f>
        <v>-45</v>
      </c>
      <c r="L62" s="409">
        <f>(F62*-0.7)/100</f>
        <v>-11.095000000000001</v>
      </c>
      <c r="M62" s="410">
        <f>(K62+L62)/F62</f>
        <v>-3.5391167192429018E-2</v>
      </c>
      <c r="N62" s="408" t="s">
        <v>601</v>
      </c>
      <c r="O62" s="411">
        <v>44644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412">
        <v>25</v>
      </c>
      <c r="B63" s="386">
        <v>44639</v>
      </c>
      <c r="C63" s="413"/>
      <c r="D63" s="414" t="s">
        <v>477</v>
      </c>
      <c r="E63" s="285" t="s">
        <v>591</v>
      </c>
      <c r="F63" s="285">
        <v>122.5</v>
      </c>
      <c r="G63" s="285">
        <v>118.5</v>
      </c>
      <c r="H63" s="285">
        <v>126</v>
      </c>
      <c r="I63" s="285" t="s">
        <v>1075</v>
      </c>
      <c r="J63" s="424" t="s">
        <v>1076</v>
      </c>
      <c r="K63" s="424">
        <f>H63-F63</f>
        <v>3.5</v>
      </c>
      <c r="L63" s="421">
        <f>(F63*-0.07)/100</f>
        <v>-8.5750000000000007E-2</v>
      </c>
      <c r="M63" s="425">
        <f>(K63+L63)/F63</f>
        <v>2.7871428571428571E-2</v>
      </c>
      <c r="N63" s="424" t="s">
        <v>589</v>
      </c>
      <c r="O63" s="426">
        <v>44637</v>
      </c>
      <c r="P63" s="307"/>
      <c r="Q63" s="307"/>
      <c r="R63" s="308" t="s">
        <v>1009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422">
        <v>26</v>
      </c>
      <c r="B64" s="398">
        <v>44641</v>
      </c>
      <c r="C64" s="419"/>
      <c r="D64" s="423" t="s">
        <v>1089</v>
      </c>
      <c r="E64" s="310" t="s">
        <v>591</v>
      </c>
      <c r="F64" s="310">
        <v>796</v>
      </c>
      <c r="G64" s="310">
        <v>774</v>
      </c>
      <c r="H64" s="310">
        <v>772</v>
      </c>
      <c r="I64" s="310" t="s">
        <v>1090</v>
      </c>
      <c r="J64" s="408" t="s">
        <v>1101</v>
      </c>
      <c r="K64" s="408">
        <f>H64-F64</f>
        <v>-24</v>
      </c>
      <c r="L64" s="409">
        <f>(F64*-0.07)/100</f>
        <v>-0.55720000000000003</v>
      </c>
      <c r="M64" s="410">
        <f>(K64+L64)/F64</f>
        <v>-3.0850753768844223E-2</v>
      </c>
      <c r="N64" s="408" t="s">
        <v>601</v>
      </c>
      <c r="O64" s="411">
        <v>44641</v>
      </c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8">
        <v>27</v>
      </c>
      <c r="B65" s="248">
        <v>44641</v>
      </c>
      <c r="C65" s="379"/>
      <c r="D65" s="380" t="s">
        <v>124</v>
      </c>
      <c r="E65" s="251" t="s">
        <v>591</v>
      </c>
      <c r="F65" s="251" t="s">
        <v>1099</v>
      </c>
      <c r="G65" s="251">
        <v>695</v>
      </c>
      <c r="H65" s="251"/>
      <c r="I65" s="251" t="s">
        <v>1100</v>
      </c>
      <c r="J65" s="302" t="s">
        <v>592</v>
      </c>
      <c r="K65" s="302"/>
      <c r="L65" s="303"/>
      <c r="M65" s="304"/>
      <c r="N65" s="302"/>
      <c r="O65" s="339"/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57" customFormat="1" ht="15" customHeight="1">
      <c r="A66" s="422">
        <v>28</v>
      </c>
      <c r="B66" s="398">
        <v>44642</v>
      </c>
      <c r="C66" s="419"/>
      <c r="D66" s="423" t="s">
        <v>314</v>
      </c>
      <c r="E66" s="310" t="s">
        <v>591</v>
      </c>
      <c r="F66" s="310">
        <v>3070</v>
      </c>
      <c r="G66" s="310">
        <v>2970</v>
      </c>
      <c r="H66" s="310">
        <v>2970</v>
      </c>
      <c r="I66" s="310" t="s">
        <v>922</v>
      </c>
      <c r="J66" s="408" t="s">
        <v>1218</v>
      </c>
      <c r="K66" s="408">
        <f>H66-F66</f>
        <v>-100</v>
      </c>
      <c r="L66" s="409">
        <f>(F66*-0.7)/100</f>
        <v>-21.49</v>
      </c>
      <c r="M66" s="410">
        <f>(K66+L66)/F66</f>
        <v>-3.957328990228013E-2</v>
      </c>
      <c r="N66" s="408" t="s">
        <v>601</v>
      </c>
      <c r="O66" s="411">
        <v>44648</v>
      </c>
      <c r="P66" s="307"/>
      <c r="Q66" s="307"/>
      <c r="R66" s="308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305"/>
      <c r="AJ66" s="294"/>
      <c r="AK66" s="294"/>
      <c r="AL66" s="294"/>
    </row>
    <row r="67" spans="1:38" s="257" customFormat="1" ht="15" customHeight="1">
      <c r="A67" s="475">
        <v>29</v>
      </c>
      <c r="B67" s="473">
        <v>44643</v>
      </c>
      <c r="C67" s="476"/>
      <c r="D67" s="477" t="s">
        <v>120</v>
      </c>
      <c r="E67" s="474" t="s">
        <v>1011</v>
      </c>
      <c r="F67" s="474">
        <v>601.5</v>
      </c>
      <c r="G67" s="474">
        <v>622</v>
      </c>
      <c r="H67" s="474">
        <v>622</v>
      </c>
      <c r="I67" s="474" t="s">
        <v>1012</v>
      </c>
      <c r="J67" s="478" t="s">
        <v>1148</v>
      </c>
      <c r="K67" s="478">
        <f>F67-H67</f>
        <v>-20.5</v>
      </c>
      <c r="L67" s="432">
        <f>(F67*-0.7)/100</f>
        <v>-4.2104999999999997</v>
      </c>
      <c r="M67" s="479">
        <f>(K67+L67)/F67</f>
        <v>-4.1081463009143809E-2</v>
      </c>
      <c r="N67" s="478" t="s">
        <v>601</v>
      </c>
      <c r="O67" s="480">
        <v>44644</v>
      </c>
      <c r="P67" s="307"/>
      <c r="Q67" s="307"/>
      <c r="R67" s="308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305"/>
      <c r="AJ67" s="294"/>
      <c r="AK67" s="294"/>
      <c r="AL67" s="294"/>
    </row>
    <row r="68" spans="1:38" s="257" customFormat="1" ht="15" customHeight="1">
      <c r="A68" s="378">
        <v>30</v>
      </c>
      <c r="B68" s="248">
        <v>44645</v>
      </c>
      <c r="C68" s="379"/>
      <c r="D68" s="380" t="s">
        <v>1165</v>
      </c>
      <c r="E68" s="251" t="s">
        <v>591</v>
      </c>
      <c r="F68" s="251" t="s">
        <v>1166</v>
      </c>
      <c r="G68" s="251">
        <v>477</v>
      </c>
      <c r="H68" s="251"/>
      <c r="I68" s="251" t="s">
        <v>1167</v>
      </c>
      <c r="J68" s="302" t="s">
        <v>592</v>
      </c>
      <c r="K68" s="302"/>
      <c r="L68" s="303"/>
      <c r="M68" s="304"/>
      <c r="N68" s="302"/>
      <c r="O68" s="339"/>
      <c r="P68" s="307"/>
      <c r="Q68" s="307"/>
      <c r="R68" s="308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305"/>
      <c r="AJ68" s="294"/>
      <c r="AK68" s="294"/>
      <c r="AL68" s="294"/>
    </row>
    <row r="69" spans="1:38" s="257" customFormat="1" ht="15" customHeight="1">
      <c r="A69" s="378">
        <v>31</v>
      </c>
      <c r="B69" s="339">
        <v>44645</v>
      </c>
      <c r="C69" s="379"/>
      <c r="D69" s="380" t="s">
        <v>125</v>
      </c>
      <c r="E69" s="251" t="s">
        <v>591</v>
      </c>
      <c r="F69" s="251" t="s">
        <v>1168</v>
      </c>
      <c r="G69" s="251">
        <v>1218</v>
      </c>
      <c r="H69" s="251"/>
      <c r="I69" s="251" t="s">
        <v>1169</v>
      </c>
      <c r="J69" s="302" t="s">
        <v>592</v>
      </c>
      <c r="K69" s="302"/>
      <c r="L69" s="303"/>
      <c r="M69" s="304"/>
      <c r="N69" s="302"/>
      <c r="O69" s="339"/>
      <c r="P69" s="307"/>
      <c r="Q69" s="307"/>
      <c r="R69" s="308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305"/>
      <c r="AJ69" s="294"/>
      <c r="AK69" s="294"/>
      <c r="AL69" s="294"/>
    </row>
    <row r="70" spans="1:38" s="257" customFormat="1" ht="15" customHeight="1">
      <c r="A70" s="378">
        <v>32</v>
      </c>
      <c r="B70" s="339">
        <v>44648</v>
      </c>
      <c r="C70" s="379"/>
      <c r="D70" s="380" t="s">
        <v>520</v>
      </c>
      <c r="E70" s="251" t="s">
        <v>591</v>
      </c>
      <c r="F70" s="251" t="s">
        <v>1228</v>
      </c>
      <c r="G70" s="251">
        <v>1940</v>
      </c>
      <c r="H70" s="251"/>
      <c r="I70" s="251" t="s">
        <v>1229</v>
      </c>
      <c r="J70" s="302" t="s">
        <v>592</v>
      </c>
      <c r="K70" s="302"/>
      <c r="L70" s="303"/>
      <c r="M70" s="304"/>
      <c r="N70" s="302"/>
      <c r="O70" s="339"/>
      <c r="P70" s="307"/>
      <c r="Q70" s="307"/>
      <c r="R70" s="308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305"/>
      <c r="AJ70" s="294"/>
      <c r="AK70" s="294"/>
      <c r="AL70" s="294"/>
    </row>
    <row r="71" spans="1:38" s="257" customFormat="1" ht="15" customHeight="1">
      <c r="A71" s="378">
        <v>33</v>
      </c>
      <c r="B71" s="339">
        <v>44648</v>
      </c>
      <c r="C71" s="379"/>
      <c r="D71" s="380" t="s">
        <v>122</v>
      </c>
      <c r="E71" s="251" t="s">
        <v>591</v>
      </c>
      <c r="F71" s="251" t="s">
        <v>1230</v>
      </c>
      <c r="G71" s="251">
        <v>1895</v>
      </c>
      <c r="H71" s="251"/>
      <c r="I71" s="251" t="s">
        <v>1231</v>
      </c>
      <c r="J71" s="302" t="s">
        <v>592</v>
      </c>
      <c r="K71" s="302"/>
      <c r="L71" s="303"/>
      <c r="M71" s="304"/>
      <c r="N71" s="302"/>
      <c r="O71" s="339"/>
      <c r="P71" s="307"/>
      <c r="Q71" s="307"/>
      <c r="R71" s="308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305"/>
      <c r="AJ71" s="294"/>
      <c r="AK71" s="294"/>
      <c r="AL71" s="294"/>
    </row>
    <row r="72" spans="1:38" s="257" customFormat="1" ht="15" customHeight="1">
      <c r="A72" s="378"/>
      <c r="B72" s="339"/>
      <c r="C72" s="379"/>
      <c r="D72" s="380"/>
      <c r="E72" s="251"/>
      <c r="F72" s="251"/>
      <c r="G72" s="251"/>
      <c r="H72" s="251"/>
      <c r="I72" s="251"/>
      <c r="J72" s="302"/>
      <c r="K72" s="302"/>
      <c r="L72" s="303"/>
      <c r="M72" s="304"/>
      <c r="N72" s="302"/>
      <c r="O72" s="339"/>
      <c r="P72" s="307"/>
      <c r="Q72" s="307"/>
      <c r="R72" s="308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305"/>
      <c r="AJ72" s="294"/>
      <c r="AK72" s="294"/>
      <c r="AL72" s="294"/>
    </row>
    <row r="73" spans="1:38" s="257" customFormat="1" ht="15" customHeight="1">
      <c r="A73" s="378"/>
      <c r="B73" s="339"/>
      <c r="C73" s="379"/>
      <c r="D73" s="380"/>
      <c r="E73" s="251"/>
      <c r="F73" s="251"/>
      <c r="G73" s="251"/>
      <c r="H73" s="251"/>
      <c r="I73" s="251"/>
      <c r="J73" s="302"/>
      <c r="K73" s="302"/>
      <c r="L73" s="303"/>
      <c r="M73" s="304"/>
      <c r="N73" s="302"/>
      <c r="O73" s="339"/>
      <c r="P73" s="307"/>
      <c r="Q73" s="307"/>
      <c r="R73" s="308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305"/>
      <c r="AJ73" s="294"/>
      <c r="AK73" s="294"/>
      <c r="AL73" s="294"/>
    </row>
    <row r="74" spans="1:38" s="257" customFormat="1" ht="15" customHeight="1">
      <c r="A74" s="378"/>
      <c r="B74" s="248"/>
      <c r="C74" s="379"/>
      <c r="D74" s="380"/>
      <c r="E74" s="251"/>
      <c r="F74" s="251"/>
      <c r="G74" s="251"/>
      <c r="H74" s="251"/>
      <c r="I74" s="251"/>
      <c r="J74" s="302"/>
      <c r="K74" s="302"/>
      <c r="L74" s="303"/>
      <c r="M74" s="304"/>
      <c r="N74" s="302"/>
      <c r="O74" s="339"/>
      <c r="P74" s="307"/>
      <c r="Q74" s="307"/>
      <c r="R74" s="308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305"/>
      <c r="AJ74" s="294"/>
      <c r="AK74" s="294"/>
      <c r="AL74" s="294"/>
    </row>
    <row r="75" spans="1:38" s="270" customFormat="1" ht="15" customHeight="1">
      <c r="K75" s="252"/>
      <c r="L75" s="283"/>
      <c r="M75" s="325"/>
      <c r="N75" s="252"/>
      <c r="O75" s="293"/>
      <c r="P75" s="1"/>
      <c r="Q75" s="1"/>
      <c r="R75" s="32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27"/>
      <c r="AJ75" s="326"/>
      <c r="AK75" s="326"/>
      <c r="AL75" s="326"/>
    </row>
    <row r="76" spans="1:38" ht="15" customHeight="1">
      <c r="A76" s="312"/>
      <c r="B76" s="313"/>
      <c r="C76" s="314"/>
      <c r="D76" s="315"/>
      <c r="E76" s="316"/>
      <c r="F76" s="316"/>
      <c r="G76" s="316"/>
      <c r="H76" s="316"/>
      <c r="I76" s="316"/>
      <c r="J76" s="317"/>
      <c r="K76" s="317"/>
      <c r="L76" s="318"/>
      <c r="M76" s="319"/>
      <c r="N76" s="317"/>
      <c r="O76" s="320"/>
      <c r="P76" s="1"/>
      <c r="Q76" s="1"/>
      <c r="R76" s="32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44.25" customHeight="1">
      <c r="A77" s="119" t="s">
        <v>593</v>
      </c>
      <c r="B77" s="142"/>
      <c r="C77" s="142"/>
      <c r="D77" s="1"/>
      <c r="E77" s="6"/>
      <c r="F77" s="6"/>
      <c r="G77" s="6"/>
      <c r="H77" s="6" t="s">
        <v>605</v>
      </c>
      <c r="I77" s="6"/>
      <c r="J77" s="6"/>
      <c r="K77" s="115"/>
      <c r="L77" s="144"/>
      <c r="M77" s="115"/>
      <c r="N77" s="116"/>
      <c r="O77" s="115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297"/>
      <c r="AD77" s="297"/>
      <c r="AE77" s="297"/>
      <c r="AF77" s="297"/>
      <c r="AG77" s="297"/>
      <c r="AH77" s="297"/>
    </row>
    <row r="78" spans="1:38" ht="12.75" customHeight="1">
      <c r="A78" s="126" t="s">
        <v>594</v>
      </c>
      <c r="B78" s="119"/>
      <c r="C78" s="119"/>
      <c r="D78" s="119"/>
      <c r="E78" s="41"/>
      <c r="F78" s="127" t="s">
        <v>595</v>
      </c>
      <c r="G78" s="56"/>
      <c r="H78" s="41"/>
      <c r="I78" s="56"/>
      <c r="J78" s="6"/>
      <c r="K78" s="145"/>
      <c r="L78" s="146"/>
      <c r="M78" s="6"/>
      <c r="N78" s="109"/>
      <c r="O78" s="147"/>
      <c r="P78" s="41"/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26"/>
      <c r="B79" s="119"/>
      <c r="C79" s="119"/>
      <c r="D79" s="119"/>
      <c r="E79" s="6"/>
      <c r="F79" s="127" t="s">
        <v>597</v>
      </c>
      <c r="G79" s="56"/>
      <c r="H79" s="41"/>
      <c r="I79" s="56"/>
      <c r="J79" s="6"/>
      <c r="K79" s="145"/>
      <c r="L79" s="146"/>
      <c r="M79" s="6"/>
      <c r="N79" s="109"/>
      <c r="O79" s="147"/>
      <c r="P79" s="41"/>
      <c r="Q79" s="41"/>
      <c r="R79" s="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119"/>
      <c r="B80" s="119"/>
      <c r="C80" s="119"/>
      <c r="D80" s="119"/>
      <c r="E80" s="6"/>
      <c r="F80" s="6"/>
      <c r="G80" s="6"/>
      <c r="H80" s="6"/>
      <c r="I80" s="6"/>
      <c r="J80" s="132"/>
      <c r="K80" s="129"/>
      <c r="L80" s="130"/>
      <c r="M80" s="6"/>
      <c r="N80" s="133"/>
      <c r="O80" s="1"/>
      <c r="P80" s="41"/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8" t="s">
        <v>606</v>
      </c>
      <c r="B81" s="148"/>
      <c r="C81" s="148"/>
      <c r="D81" s="148"/>
      <c r="E81" s="6"/>
      <c r="F81" s="6"/>
      <c r="G81" s="6"/>
      <c r="H81" s="6"/>
      <c r="I81" s="6"/>
      <c r="J81" s="6"/>
      <c r="K81" s="6"/>
      <c r="L81" s="6"/>
      <c r="M81" s="6"/>
      <c r="N81" s="6"/>
      <c r="O81" s="21"/>
      <c r="Q81" s="41"/>
      <c r="R81" s="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96" t="s">
        <v>16</v>
      </c>
      <c r="B82" s="96" t="s">
        <v>566</v>
      </c>
      <c r="C82" s="96"/>
      <c r="D82" s="97" t="s">
        <v>577</v>
      </c>
      <c r="E82" s="96" t="s">
        <v>578</v>
      </c>
      <c r="F82" s="96" t="s">
        <v>579</v>
      </c>
      <c r="G82" s="96" t="s">
        <v>599</v>
      </c>
      <c r="H82" s="96" t="s">
        <v>581</v>
      </c>
      <c r="I82" s="96" t="s">
        <v>582</v>
      </c>
      <c r="J82" s="95" t="s">
        <v>583</v>
      </c>
      <c r="K82" s="149" t="s">
        <v>607</v>
      </c>
      <c r="L82" s="98" t="s">
        <v>585</v>
      </c>
      <c r="M82" s="149" t="s">
        <v>608</v>
      </c>
      <c r="N82" s="96" t="s">
        <v>609</v>
      </c>
      <c r="O82" s="95" t="s">
        <v>587</v>
      </c>
      <c r="P82" s="97" t="s">
        <v>588</v>
      </c>
      <c r="Q82" s="41"/>
      <c r="R82" s="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s="247" customFormat="1" ht="13.5" customHeight="1">
      <c r="A83" s="310">
        <v>1</v>
      </c>
      <c r="B83" s="358">
        <v>44620</v>
      </c>
      <c r="C83" s="337"/>
      <c r="D83" s="337" t="s">
        <v>869</v>
      </c>
      <c r="E83" s="310" t="s">
        <v>591</v>
      </c>
      <c r="F83" s="310">
        <v>1436</v>
      </c>
      <c r="G83" s="310">
        <v>1414</v>
      </c>
      <c r="H83" s="311">
        <v>1414</v>
      </c>
      <c r="I83" s="311" t="s">
        <v>875</v>
      </c>
      <c r="J83" s="322" t="s">
        <v>878</v>
      </c>
      <c r="K83" s="311">
        <f t="shared" ref="K83:K117" si="9">H83-F83</f>
        <v>-22</v>
      </c>
      <c r="L83" s="333">
        <f t="shared" ref="L83:L118" si="10">(H83*N83)*0.07%</f>
        <v>544.3900000000001</v>
      </c>
      <c r="M83" s="334">
        <f t="shared" ref="M83:M117" si="11">(K83*N83)-L83</f>
        <v>-12644.39</v>
      </c>
      <c r="N83" s="311">
        <v>550</v>
      </c>
      <c r="O83" s="335" t="s">
        <v>601</v>
      </c>
      <c r="P83" s="336">
        <v>44622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</v>
      </c>
      <c r="B84" s="357">
        <v>44620</v>
      </c>
      <c r="C84" s="355"/>
      <c r="D84" s="355" t="s">
        <v>874</v>
      </c>
      <c r="E84" s="285" t="s">
        <v>591</v>
      </c>
      <c r="F84" s="285">
        <v>2342.5</v>
      </c>
      <c r="G84" s="285">
        <v>2300</v>
      </c>
      <c r="H84" s="338">
        <v>2368</v>
      </c>
      <c r="I84" s="338" t="s">
        <v>876</v>
      </c>
      <c r="J84" s="350" t="s">
        <v>861</v>
      </c>
      <c r="K84" s="338">
        <f t="shared" si="9"/>
        <v>25.5</v>
      </c>
      <c r="L84" s="351">
        <f t="shared" si="10"/>
        <v>455.84000000000009</v>
      </c>
      <c r="M84" s="352">
        <f t="shared" si="11"/>
        <v>6556.66</v>
      </c>
      <c r="N84" s="338">
        <v>275</v>
      </c>
      <c r="O84" s="353" t="s">
        <v>589</v>
      </c>
      <c r="P84" s="354">
        <v>44257</v>
      </c>
      <c r="Q84" s="249"/>
      <c r="R84" s="253" t="s">
        <v>1009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10">
        <v>3</v>
      </c>
      <c r="B85" s="398">
        <v>44622</v>
      </c>
      <c r="C85" s="337"/>
      <c r="D85" s="337" t="s">
        <v>868</v>
      </c>
      <c r="E85" s="310" t="s">
        <v>591</v>
      </c>
      <c r="F85" s="310">
        <v>661</v>
      </c>
      <c r="G85" s="310">
        <v>642</v>
      </c>
      <c r="H85" s="311">
        <v>644</v>
      </c>
      <c r="I85" s="311" t="s">
        <v>879</v>
      </c>
      <c r="J85" s="322" t="s">
        <v>911</v>
      </c>
      <c r="K85" s="311">
        <f t="shared" si="9"/>
        <v>-17</v>
      </c>
      <c r="L85" s="333">
        <f t="shared" si="10"/>
        <v>338.1</v>
      </c>
      <c r="M85" s="334">
        <f t="shared" si="11"/>
        <v>-13088.1</v>
      </c>
      <c r="N85" s="311">
        <v>750</v>
      </c>
      <c r="O85" s="335" t="s">
        <v>601</v>
      </c>
      <c r="P85" s="336">
        <v>44623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4</v>
      </c>
      <c r="B86" s="386">
        <v>44622</v>
      </c>
      <c r="C86" s="355"/>
      <c r="D86" s="355" t="s">
        <v>880</v>
      </c>
      <c r="E86" s="285" t="s">
        <v>591</v>
      </c>
      <c r="F86" s="285">
        <v>1702.5</v>
      </c>
      <c r="G86" s="285">
        <v>1662</v>
      </c>
      <c r="H86" s="338">
        <v>1730</v>
      </c>
      <c r="I86" s="338" t="s">
        <v>881</v>
      </c>
      <c r="J86" s="350" t="s">
        <v>910</v>
      </c>
      <c r="K86" s="338">
        <f t="shared" si="9"/>
        <v>27.5</v>
      </c>
      <c r="L86" s="351">
        <f t="shared" si="10"/>
        <v>363.30000000000007</v>
      </c>
      <c r="M86" s="352">
        <f t="shared" si="11"/>
        <v>7886.7</v>
      </c>
      <c r="N86" s="338">
        <v>300</v>
      </c>
      <c r="O86" s="353" t="s">
        <v>589</v>
      </c>
      <c r="P86" s="354">
        <v>44258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5</v>
      </c>
      <c r="B87" s="386">
        <v>44622</v>
      </c>
      <c r="C87" s="355"/>
      <c r="D87" s="355" t="s">
        <v>885</v>
      </c>
      <c r="E87" s="285" t="s">
        <v>591</v>
      </c>
      <c r="F87" s="285">
        <v>2342.5</v>
      </c>
      <c r="G87" s="285">
        <v>2305</v>
      </c>
      <c r="H87" s="338">
        <v>2387.5</v>
      </c>
      <c r="I87" s="338" t="s">
        <v>888</v>
      </c>
      <c r="J87" s="350" t="s">
        <v>912</v>
      </c>
      <c r="K87" s="338">
        <f t="shared" si="9"/>
        <v>45</v>
      </c>
      <c r="L87" s="351">
        <f t="shared" si="10"/>
        <v>626.71875000000011</v>
      </c>
      <c r="M87" s="352">
        <f t="shared" si="11"/>
        <v>16248.28125</v>
      </c>
      <c r="N87" s="338">
        <v>375</v>
      </c>
      <c r="O87" s="353" t="s">
        <v>589</v>
      </c>
      <c r="P87" s="354">
        <v>44258</v>
      </c>
      <c r="Q87" s="249"/>
      <c r="R87" s="253" t="s">
        <v>1009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6</v>
      </c>
      <c r="B88" s="386">
        <v>44622</v>
      </c>
      <c r="C88" s="355"/>
      <c r="D88" s="355" t="s">
        <v>886</v>
      </c>
      <c r="E88" s="285" t="s">
        <v>591</v>
      </c>
      <c r="F88" s="285">
        <v>280.5</v>
      </c>
      <c r="G88" s="285">
        <v>274</v>
      </c>
      <c r="H88" s="338">
        <v>285.5</v>
      </c>
      <c r="I88" s="338" t="s">
        <v>887</v>
      </c>
      <c r="J88" s="350" t="s">
        <v>913</v>
      </c>
      <c r="K88" s="338">
        <f t="shared" si="9"/>
        <v>5</v>
      </c>
      <c r="L88" s="351">
        <f t="shared" si="10"/>
        <v>339.74500000000006</v>
      </c>
      <c r="M88" s="352">
        <f t="shared" si="11"/>
        <v>8160.2550000000001</v>
      </c>
      <c r="N88" s="338">
        <v>1700</v>
      </c>
      <c r="O88" s="353" t="s">
        <v>589</v>
      </c>
      <c r="P88" s="354">
        <v>44258</v>
      </c>
      <c r="Q88" s="249"/>
      <c r="R88" s="253" t="s">
        <v>1009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7</v>
      </c>
      <c r="B89" s="398">
        <v>44623</v>
      </c>
      <c r="C89" s="337"/>
      <c r="D89" s="337" t="s">
        <v>904</v>
      </c>
      <c r="E89" s="310" t="s">
        <v>591</v>
      </c>
      <c r="F89" s="310">
        <v>2337.5</v>
      </c>
      <c r="G89" s="310">
        <v>2300</v>
      </c>
      <c r="H89" s="311">
        <v>2300</v>
      </c>
      <c r="I89" s="311" t="s">
        <v>888</v>
      </c>
      <c r="J89" s="322" t="s">
        <v>935</v>
      </c>
      <c r="K89" s="311">
        <f t="shared" si="9"/>
        <v>-37.5</v>
      </c>
      <c r="L89" s="333">
        <f t="shared" si="10"/>
        <v>603.75000000000011</v>
      </c>
      <c r="M89" s="334">
        <f t="shared" si="11"/>
        <v>-14666.25</v>
      </c>
      <c r="N89" s="311">
        <v>375</v>
      </c>
      <c r="O89" s="335" t="s">
        <v>601</v>
      </c>
      <c r="P89" s="336">
        <v>44624</v>
      </c>
      <c r="Q89" s="249"/>
      <c r="R89" s="253" t="s">
        <v>1009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8</v>
      </c>
      <c r="B90" s="386">
        <v>44623</v>
      </c>
      <c r="C90" s="355"/>
      <c r="D90" s="355" t="s">
        <v>886</v>
      </c>
      <c r="E90" s="285" t="s">
        <v>591</v>
      </c>
      <c r="F90" s="285">
        <v>276.5</v>
      </c>
      <c r="G90" s="285">
        <v>269</v>
      </c>
      <c r="H90" s="338">
        <v>281.5</v>
      </c>
      <c r="I90" s="338" t="s">
        <v>908</v>
      </c>
      <c r="J90" s="350" t="s">
        <v>913</v>
      </c>
      <c r="K90" s="338">
        <f t="shared" si="9"/>
        <v>5</v>
      </c>
      <c r="L90" s="351">
        <f t="shared" si="10"/>
        <v>334.98500000000007</v>
      </c>
      <c r="M90" s="352">
        <f t="shared" si="11"/>
        <v>8165.0150000000003</v>
      </c>
      <c r="N90" s="338">
        <v>1700</v>
      </c>
      <c r="O90" s="353" t="s">
        <v>589</v>
      </c>
      <c r="P90" s="354">
        <v>44259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9</v>
      </c>
      <c r="B91" s="386">
        <v>44259</v>
      </c>
      <c r="C91" s="355"/>
      <c r="D91" s="355" t="s">
        <v>919</v>
      </c>
      <c r="E91" s="285" t="s">
        <v>591</v>
      </c>
      <c r="F91" s="285">
        <v>459.5</v>
      </c>
      <c r="G91" s="285">
        <v>451</v>
      </c>
      <c r="H91" s="338">
        <v>465.5</v>
      </c>
      <c r="I91" s="338" t="s">
        <v>920</v>
      </c>
      <c r="J91" s="350" t="s">
        <v>909</v>
      </c>
      <c r="K91" s="338">
        <f t="shared" si="9"/>
        <v>6</v>
      </c>
      <c r="L91" s="351">
        <f t="shared" si="10"/>
        <v>488.77500000000009</v>
      </c>
      <c r="M91" s="352">
        <f t="shared" si="11"/>
        <v>8511.2250000000004</v>
      </c>
      <c r="N91" s="338">
        <v>1500</v>
      </c>
      <c r="O91" s="353" t="s">
        <v>589</v>
      </c>
      <c r="P91" s="354">
        <v>44259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10</v>
      </c>
      <c r="B92" s="386">
        <v>44259</v>
      </c>
      <c r="C92" s="355"/>
      <c r="D92" s="355" t="s">
        <v>921</v>
      </c>
      <c r="E92" s="285" t="s">
        <v>591</v>
      </c>
      <c r="F92" s="285">
        <v>3105</v>
      </c>
      <c r="G92" s="285">
        <v>3030</v>
      </c>
      <c r="H92" s="338">
        <v>3165</v>
      </c>
      <c r="I92" s="338" t="s">
        <v>922</v>
      </c>
      <c r="J92" s="350" t="s">
        <v>798</v>
      </c>
      <c r="K92" s="338">
        <f t="shared" si="9"/>
        <v>60</v>
      </c>
      <c r="L92" s="351">
        <f t="shared" si="10"/>
        <v>387.71250000000003</v>
      </c>
      <c r="M92" s="352">
        <f t="shared" si="11"/>
        <v>10112.2875</v>
      </c>
      <c r="N92" s="338">
        <v>175</v>
      </c>
      <c r="O92" s="353" t="s">
        <v>589</v>
      </c>
      <c r="P92" s="354">
        <v>44259</v>
      </c>
      <c r="Q92" s="249"/>
      <c r="R92" s="253" t="s">
        <v>1009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11</v>
      </c>
      <c r="B93" s="386">
        <v>44259</v>
      </c>
      <c r="C93" s="355"/>
      <c r="D93" s="355" t="s">
        <v>880</v>
      </c>
      <c r="E93" s="285" t="s">
        <v>591</v>
      </c>
      <c r="F93" s="285">
        <v>1698</v>
      </c>
      <c r="G93" s="285">
        <v>1658</v>
      </c>
      <c r="H93" s="338">
        <v>1731</v>
      </c>
      <c r="I93" s="338" t="s">
        <v>881</v>
      </c>
      <c r="J93" s="350" t="s">
        <v>936</v>
      </c>
      <c r="K93" s="338">
        <f t="shared" si="9"/>
        <v>33</v>
      </c>
      <c r="L93" s="351">
        <f t="shared" si="10"/>
        <v>363.51000000000005</v>
      </c>
      <c r="M93" s="352">
        <f t="shared" si="11"/>
        <v>9536.49</v>
      </c>
      <c r="N93" s="338">
        <v>300</v>
      </c>
      <c r="O93" s="353" t="s">
        <v>589</v>
      </c>
      <c r="P93" s="354">
        <v>44259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12</v>
      </c>
      <c r="B94" s="386">
        <v>44259</v>
      </c>
      <c r="C94" s="355"/>
      <c r="D94" s="355" t="s">
        <v>923</v>
      </c>
      <c r="E94" s="285" t="s">
        <v>591</v>
      </c>
      <c r="F94" s="285">
        <v>1422.5</v>
      </c>
      <c r="G94" s="285">
        <v>1400</v>
      </c>
      <c r="H94" s="338">
        <v>1437</v>
      </c>
      <c r="I94" s="338" t="s">
        <v>924</v>
      </c>
      <c r="J94" s="350" t="s">
        <v>937</v>
      </c>
      <c r="K94" s="338">
        <f t="shared" si="9"/>
        <v>14.5</v>
      </c>
      <c r="L94" s="351">
        <f t="shared" si="10"/>
        <v>653.83500000000015</v>
      </c>
      <c r="M94" s="352">
        <f t="shared" si="11"/>
        <v>8771.1649999999991</v>
      </c>
      <c r="N94" s="338">
        <v>650</v>
      </c>
      <c r="O94" s="353" t="s">
        <v>589</v>
      </c>
      <c r="P94" s="354">
        <v>44259</v>
      </c>
      <c r="Q94" s="249"/>
      <c r="R94" s="253" t="s">
        <v>1009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10">
        <v>13</v>
      </c>
      <c r="B95" s="398">
        <v>44259</v>
      </c>
      <c r="C95" s="337"/>
      <c r="D95" s="337" t="s">
        <v>874</v>
      </c>
      <c r="E95" s="310" t="s">
        <v>591</v>
      </c>
      <c r="F95" s="310">
        <v>2322</v>
      </c>
      <c r="G95" s="310">
        <v>2275</v>
      </c>
      <c r="H95" s="311">
        <v>2275</v>
      </c>
      <c r="I95" s="311" t="s">
        <v>934</v>
      </c>
      <c r="J95" s="322" t="s">
        <v>948</v>
      </c>
      <c r="K95" s="311">
        <f t="shared" si="9"/>
        <v>-47</v>
      </c>
      <c r="L95" s="333">
        <f t="shared" si="10"/>
        <v>437.93750000000006</v>
      </c>
      <c r="M95" s="334">
        <f t="shared" si="11"/>
        <v>-13362.9375</v>
      </c>
      <c r="N95" s="311">
        <v>275</v>
      </c>
      <c r="O95" s="335" t="s">
        <v>601</v>
      </c>
      <c r="P95" s="336">
        <v>44627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97">
        <v>14</v>
      </c>
      <c r="B96" s="386">
        <v>44627</v>
      </c>
      <c r="C96" s="355"/>
      <c r="D96" s="355" t="s">
        <v>944</v>
      </c>
      <c r="E96" s="285" t="s">
        <v>591</v>
      </c>
      <c r="F96" s="285">
        <v>1137</v>
      </c>
      <c r="G96" s="285">
        <v>1120</v>
      </c>
      <c r="H96" s="338">
        <v>1151</v>
      </c>
      <c r="I96" s="338" t="s">
        <v>945</v>
      </c>
      <c r="J96" s="350" t="s">
        <v>946</v>
      </c>
      <c r="K96" s="338">
        <f t="shared" si="9"/>
        <v>14</v>
      </c>
      <c r="L96" s="351">
        <f t="shared" si="10"/>
        <v>563.99000000000012</v>
      </c>
      <c r="M96" s="352">
        <f t="shared" si="11"/>
        <v>9236.01</v>
      </c>
      <c r="N96" s="338">
        <v>700</v>
      </c>
      <c r="O96" s="353" t="s">
        <v>589</v>
      </c>
      <c r="P96" s="354">
        <v>44262</v>
      </c>
      <c r="Q96" s="249"/>
      <c r="R96" s="253" t="s">
        <v>1009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10">
        <v>15</v>
      </c>
      <c r="B97" s="398">
        <v>44627</v>
      </c>
      <c r="C97" s="337"/>
      <c r="D97" s="337" t="s">
        <v>959</v>
      </c>
      <c r="E97" s="310" t="s">
        <v>591</v>
      </c>
      <c r="F97" s="310">
        <v>173</v>
      </c>
      <c r="G97" s="310">
        <v>167.5</v>
      </c>
      <c r="H97" s="311">
        <v>167.5</v>
      </c>
      <c r="I97" s="311" t="s">
        <v>947</v>
      </c>
      <c r="J97" s="322" t="s">
        <v>963</v>
      </c>
      <c r="K97" s="311">
        <f t="shared" si="9"/>
        <v>-5.5</v>
      </c>
      <c r="L97" s="333">
        <f t="shared" si="10"/>
        <v>293.12500000000006</v>
      </c>
      <c r="M97" s="334">
        <f t="shared" si="11"/>
        <v>-14043.125</v>
      </c>
      <c r="N97" s="311">
        <v>2500</v>
      </c>
      <c r="O97" s="335" t="s">
        <v>601</v>
      </c>
      <c r="P97" s="336">
        <v>44627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16</v>
      </c>
      <c r="B98" s="386">
        <v>44627</v>
      </c>
      <c r="C98" s="355"/>
      <c r="D98" s="355" t="s">
        <v>886</v>
      </c>
      <c r="E98" s="285" t="s">
        <v>591</v>
      </c>
      <c r="F98" s="285">
        <v>270.5</v>
      </c>
      <c r="G98" s="285">
        <v>263</v>
      </c>
      <c r="H98" s="338">
        <v>275.5</v>
      </c>
      <c r="I98" s="338" t="s">
        <v>657</v>
      </c>
      <c r="J98" s="350" t="s">
        <v>913</v>
      </c>
      <c r="K98" s="338">
        <f t="shared" si="9"/>
        <v>5</v>
      </c>
      <c r="L98" s="351">
        <f t="shared" si="10"/>
        <v>327.84500000000003</v>
      </c>
      <c r="M98" s="352">
        <f t="shared" si="11"/>
        <v>8172.1549999999997</v>
      </c>
      <c r="N98" s="338">
        <v>1700</v>
      </c>
      <c r="O98" s="353" t="s">
        <v>589</v>
      </c>
      <c r="P98" s="354">
        <v>44262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17</v>
      </c>
      <c r="B99" s="386">
        <v>44628</v>
      </c>
      <c r="C99" s="355"/>
      <c r="D99" s="355" t="s">
        <v>958</v>
      </c>
      <c r="E99" s="285" t="s">
        <v>591</v>
      </c>
      <c r="F99" s="285">
        <v>1399</v>
      </c>
      <c r="G99" s="285">
        <v>1362</v>
      </c>
      <c r="H99" s="338">
        <v>1424</v>
      </c>
      <c r="I99" s="338" t="s">
        <v>960</v>
      </c>
      <c r="J99" s="350" t="s">
        <v>610</v>
      </c>
      <c r="K99" s="338">
        <f t="shared" si="9"/>
        <v>25</v>
      </c>
      <c r="L99" s="351">
        <f t="shared" si="10"/>
        <v>697.7600000000001</v>
      </c>
      <c r="M99" s="352">
        <f t="shared" si="11"/>
        <v>16802.240000000002</v>
      </c>
      <c r="N99" s="338">
        <v>700</v>
      </c>
      <c r="O99" s="353" t="s">
        <v>589</v>
      </c>
      <c r="P99" s="354">
        <v>44264</v>
      </c>
      <c r="Q99" s="249"/>
      <c r="R99" s="253" t="s">
        <v>1009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310">
        <v>18</v>
      </c>
      <c r="B100" s="398">
        <v>44628</v>
      </c>
      <c r="C100" s="337"/>
      <c r="D100" s="337" t="s">
        <v>961</v>
      </c>
      <c r="E100" s="310" t="s">
        <v>591</v>
      </c>
      <c r="F100" s="310">
        <v>2110</v>
      </c>
      <c r="G100" s="310">
        <v>2065</v>
      </c>
      <c r="H100" s="311">
        <v>2065</v>
      </c>
      <c r="I100" s="311" t="s">
        <v>962</v>
      </c>
      <c r="J100" s="322" t="s">
        <v>931</v>
      </c>
      <c r="K100" s="311">
        <f t="shared" si="9"/>
        <v>-45</v>
      </c>
      <c r="L100" s="333">
        <f t="shared" si="10"/>
        <v>433.65000000000009</v>
      </c>
      <c r="M100" s="334">
        <f t="shared" si="11"/>
        <v>-13933.65</v>
      </c>
      <c r="N100" s="311">
        <v>300</v>
      </c>
      <c r="O100" s="335" t="s">
        <v>601</v>
      </c>
      <c r="P100" s="336">
        <v>44628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19</v>
      </c>
      <c r="B101" s="386">
        <v>44628</v>
      </c>
      <c r="C101" s="355"/>
      <c r="D101" s="355" t="s">
        <v>968</v>
      </c>
      <c r="E101" s="285" t="s">
        <v>591</v>
      </c>
      <c r="F101" s="285">
        <v>273.5</v>
      </c>
      <c r="G101" s="285">
        <v>265</v>
      </c>
      <c r="H101" s="338">
        <v>279.5</v>
      </c>
      <c r="I101" s="338" t="s">
        <v>969</v>
      </c>
      <c r="J101" s="350" t="s">
        <v>909</v>
      </c>
      <c r="K101" s="338">
        <f t="shared" si="9"/>
        <v>6</v>
      </c>
      <c r="L101" s="351">
        <f t="shared" si="10"/>
        <v>293.47500000000002</v>
      </c>
      <c r="M101" s="352">
        <f t="shared" si="11"/>
        <v>8706.5249999999996</v>
      </c>
      <c r="N101" s="338">
        <v>1500</v>
      </c>
      <c r="O101" s="353" t="s">
        <v>589</v>
      </c>
      <c r="P101" s="354">
        <v>44264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20</v>
      </c>
      <c r="B102" s="386">
        <v>44628</v>
      </c>
      <c r="C102" s="355"/>
      <c r="D102" s="355" t="s">
        <v>886</v>
      </c>
      <c r="E102" s="285" t="s">
        <v>591</v>
      </c>
      <c r="F102" s="285">
        <v>263</v>
      </c>
      <c r="G102" s="285">
        <v>255</v>
      </c>
      <c r="H102" s="338">
        <v>268.5</v>
      </c>
      <c r="I102" s="338" t="s">
        <v>971</v>
      </c>
      <c r="J102" s="350" t="s">
        <v>976</v>
      </c>
      <c r="K102" s="338">
        <f t="shared" si="9"/>
        <v>5.5</v>
      </c>
      <c r="L102" s="351">
        <f t="shared" si="10"/>
        <v>319.51500000000004</v>
      </c>
      <c r="M102" s="352">
        <f t="shared" si="11"/>
        <v>9030.4850000000006</v>
      </c>
      <c r="N102" s="338">
        <v>1700</v>
      </c>
      <c r="O102" s="353" t="s">
        <v>589</v>
      </c>
      <c r="P102" s="354">
        <v>44263</v>
      </c>
      <c r="Q102" s="249"/>
      <c r="R102" s="253" t="s">
        <v>1009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21</v>
      </c>
      <c r="B103" s="386">
        <v>44628</v>
      </c>
      <c r="C103" s="355"/>
      <c r="D103" s="355" t="s">
        <v>972</v>
      </c>
      <c r="E103" s="285" t="s">
        <v>591</v>
      </c>
      <c r="F103" s="285">
        <v>695</v>
      </c>
      <c r="G103" s="285">
        <v>675</v>
      </c>
      <c r="H103" s="338">
        <v>709</v>
      </c>
      <c r="I103" s="338" t="s">
        <v>973</v>
      </c>
      <c r="J103" s="350" t="s">
        <v>946</v>
      </c>
      <c r="K103" s="338">
        <f t="shared" si="9"/>
        <v>14</v>
      </c>
      <c r="L103" s="351">
        <f t="shared" si="10"/>
        <v>372.22500000000008</v>
      </c>
      <c r="M103" s="352">
        <f t="shared" si="11"/>
        <v>10127.775</v>
      </c>
      <c r="N103" s="338">
        <v>750</v>
      </c>
      <c r="O103" s="353" t="s">
        <v>589</v>
      </c>
      <c r="P103" s="354">
        <v>44264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22</v>
      </c>
      <c r="B104" s="386">
        <v>44628</v>
      </c>
      <c r="C104" s="355"/>
      <c r="D104" s="355" t="s">
        <v>921</v>
      </c>
      <c r="E104" s="285" t="s">
        <v>591</v>
      </c>
      <c r="F104" s="285">
        <v>3195</v>
      </c>
      <c r="G104" s="285">
        <v>3120</v>
      </c>
      <c r="H104" s="338">
        <v>3250</v>
      </c>
      <c r="I104" s="338" t="s">
        <v>974</v>
      </c>
      <c r="J104" s="350" t="s">
        <v>728</v>
      </c>
      <c r="K104" s="338">
        <f t="shared" si="9"/>
        <v>55</v>
      </c>
      <c r="L104" s="351">
        <f t="shared" si="10"/>
        <v>398.12500000000006</v>
      </c>
      <c r="M104" s="352">
        <f t="shared" si="11"/>
        <v>9226.875</v>
      </c>
      <c r="N104" s="338">
        <v>175</v>
      </c>
      <c r="O104" s="353" t="s">
        <v>589</v>
      </c>
      <c r="P104" s="354">
        <v>44264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23</v>
      </c>
      <c r="B105" s="386">
        <v>44628</v>
      </c>
      <c r="C105" s="355"/>
      <c r="D105" s="355" t="s">
        <v>975</v>
      </c>
      <c r="E105" s="285" t="s">
        <v>591</v>
      </c>
      <c r="F105" s="285">
        <v>1068</v>
      </c>
      <c r="G105" s="285">
        <v>1050</v>
      </c>
      <c r="H105" s="338">
        <v>1092</v>
      </c>
      <c r="I105" s="338" t="s">
        <v>979</v>
      </c>
      <c r="J105" s="350" t="s">
        <v>978</v>
      </c>
      <c r="K105" s="338">
        <f t="shared" si="9"/>
        <v>24</v>
      </c>
      <c r="L105" s="351">
        <f t="shared" si="10"/>
        <v>554.19000000000005</v>
      </c>
      <c r="M105" s="352">
        <f t="shared" si="11"/>
        <v>16845.810000000001</v>
      </c>
      <c r="N105" s="338">
        <v>725</v>
      </c>
      <c r="O105" s="353" t="s">
        <v>589</v>
      </c>
      <c r="P105" s="354">
        <v>44264</v>
      </c>
      <c r="Q105" s="249"/>
      <c r="R105" s="253" t="s">
        <v>1009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285">
        <v>24</v>
      </c>
      <c r="B106" s="386">
        <v>44629</v>
      </c>
      <c r="C106" s="355"/>
      <c r="D106" s="355" t="s">
        <v>886</v>
      </c>
      <c r="E106" s="285" t="s">
        <v>591</v>
      </c>
      <c r="F106" s="285">
        <v>264.5</v>
      </c>
      <c r="G106" s="285">
        <v>257</v>
      </c>
      <c r="H106" s="338">
        <v>270</v>
      </c>
      <c r="I106" s="338" t="s">
        <v>988</v>
      </c>
      <c r="J106" s="350" t="s">
        <v>976</v>
      </c>
      <c r="K106" s="338">
        <f t="shared" si="9"/>
        <v>5.5</v>
      </c>
      <c r="L106" s="351">
        <f t="shared" si="10"/>
        <v>321.30000000000007</v>
      </c>
      <c r="M106" s="352">
        <f t="shared" si="11"/>
        <v>9028.7000000000007</v>
      </c>
      <c r="N106" s="338">
        <v>1700</v>
      </c>
      <c r="O106" s="353" t="s">
        <v>589</v>
      </c>
      <c r="P106" s="354">
        <v>44264</v>
      </c>
      <c r="Q106" s="249"/>
      <c r="R106" s="253" t="s">
        <v>1009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310">
        <v>25</v>
      </c>
      <c r="B107" s="398">
        <v>44629</v>
      </c>
      <c r="C107" s="337"/>
      <c r="D107" s="337" t="s">
        <v>989</v>
      </c>
      <c r="E107" s="310" t="s">
        <v>591</v>
      </c>
      <c r="F107" s="310">
        <v>4700</v>
      </c>
      <c r="G107" s="310">
        <v>4570</v>
      </c>
      <c r="H107" s="311">
        <v>4615</v>
      </c>
      <c r="I107" s="311" t="s">
        <v>990</v>
      </c>
      <c r="J107" s="322" t="s">
        <v>993</v>
      </c>
      <c r="K107" s="311">
        <f t="shared" si="9"/>
        <v>-85</v>
      </c>
      <c r="L107" s="333">
        <f t="shared" si="10"/>
        <v>323.05000000000007</v>
      </c>
      <c r="M107" s="334">
        <f t="shared" si="11"/>
        <v>-8823.0499999999993</v>
      </c>
      <c r="N107" s="311">
        <v>100</v>
      </c>
      <c r="O107" s="335" t="s">
        <v>601</v>
      </c>
      <c r="P107" s="336">
        <v>44264</v>
      </c>
      <c r="Q107" s="249"/>
      <c r="R107" s="253" t="s">
        <v>1009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26</v>
      </c>
      <c r="B108" s="386">
        <v>44630</v>
      </c>
      <c r="C108" s="355"/>
      <c r="D108" s="355" t="s">
        <v>994</v>
      </c>
      <c r="E108" s="285" t="s">
        <v>591</v>
      </c>
      <c r="F108" s="285">
        <v>1186.5</v>
      </c>
      <c r="G108" s="285">
        <v>1168</v>
      </c>
      <c r="H108" s="338">
        <v>1200.5</v>
      </c>
      <c r="I108" s="338">
        <v>1220</v>
      </c>
      <c r="J108" s="350" t="s">
        <v>946</v>
      </c>
      <c r="K108" s="338">
        <f t="shared" si="9"/>
        <v>14</v>
      </c>
      <c r="L108" s="351">
        <f t="shared" si="10"/>
        <v>588.24500000000012</v>
      </c>
      <c r="M108" s="352">
        <f t="shared" si="11"/>
        <v>9211.7549999999992</v>
      </c>
      <c r="N108" s="338">
        <v>700</v>
      </c>
      <c r="O108" s="353" t="s">
        <v>589</v>
      </c>
      <c r="P108" s="354">
        <v>44266</v>
      </c>
      <c r="Q108" s="249"/>
      <c r="R108" s="253" t="s">
        <v>1009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285">
        <v>27</v>
      </c>
      <c r="B109" s="386">
        <v>44630</v>
      </c>
      <c r="C109" s="355"/>
      <c r="D109" s="355" t="s">
        <v>999</v>
      </c>
      <c r="E109" s="285" t="s">
        <v>591</v>
      </c>
      <c r="F109" s="285">
        <v>123.75</v>
      </c>
      <c r="G109" s="285">
        <v>120</v>
      </c>
      <c r="H109" s="338">
        <v>126.5</v>
      </c>
      <c r="I109" s="338" t="s">
        <v>1000</v>
      </c>
      <c r="J109" s="350" t="s">
        <v>1016</v>
      </c>
      <c r="K109" s="338">
        <f t="shared" si="9"/>
        <v>2.75</v>
      </c>
      <c r="L109" s="351">
        <f t="shared" si="10"/>
        <v>380.76500000000004</v>
      </c>
      <c r="M109" s="352">
        <f t="shared" si="11"/>
        <v>11444.235000000001</v>
      </c>
      <c r="N109" s="338">
        <v>4300</v>
      </c>
      <c r="O109" s="353" t="s">
        <v>589</v>
      </c>
      <c r="P109" s="354">
        <v>44266</v>
      </c>
      <c r="Q109" s="249"/>
      <c r="R109" s="253" t="s">
        <v>1009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285">
        <v>28</v>
      </c>
      <c r="B110" s="386">
        <v>44630</v>
      </c>
      <c r="C110" s="355"/>
      <c r="D110" s="355" t="s">
        <v>968</v>
      </c>
      <c r="E110" s="285" t="s">
        <v>591</v>
      </c>
      <c r="F110" s="285">
        <v>287.5</v>
      </c>
      <c r="G110" s="285">
        <v>278.5</v>
      </c>
      <c r="H110" s="338">
        <v>293.5</v>
      </c>
      <c r="I110" s="338" t="s">
        <v>928</v>
      </c>
      <c r="J110" s="350" t="s">
        <v>909</v>
      </c>
      <c r="K110" s="338">
        <f t="shared" si="9"/>
        <v>6</v>
      </c>
      <c r="L110" s="351">
        <f t="shared" si="10"/>
        <v>308.17500000000007</v>
      </c>
      <c r="M110" s="352">
        <f t="shared" si="11"/>
        <v>8691.8250000000007</v>
      </c>
      <c r="N110" s="338">
        <v>1500</v>
      </c>
      <c r="O110" s="353" t="s">
        <v>589</v>
      </c>
      <c r="P110" s="386">
        <v>44635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285">
        <v>29</v>
      </c>
      <c r="B111" s="386">
        <v>44630</v>
      </c>
      <c r="C111" s="355"/>
      <c r="D111" s="355" t="s">
        <v>1001</v>
      </c>
      <c r="E111" s="285" t="s">
        <v>591</v>
      </c>
      <c r="F111" s="285">
        <v>376.5</v>
      </c>
      <c r="G111" s="285">
        <v>372.5</v>
      </c>
      <c r="H111" s="338">
        <v>380.5</v>
      </c>
      <c r="I111" s="338" t="s">
        <v>1002</v>
      </c>
      <c r="J111" s="350" t="s">
        <v>1008</v>
      </c>
      <c r="K111" s="338">
        <f t="shared" si="9"/>
        <v>4</v>
      </c>
      <c r="L111" s="351">
        <f t="shared" si="10"/>
        <v>825.68500000000017</v>
      </c>
      <c r="M111" s="352">
        <f t="shared" si="11"/>
        <v>11574.315000000001</v>
      </c>
      <c r="N111" s="338">
        <v>3100</v>
      </c>
      <c r="O111" s="353" t="s">
        <v>589</v>
      </c>
      <c r="P111" s="386">
        <v>44630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85">
        <v>30</v>
      </c>
      <c r="B112" s="386">
        <v>44630</v>
      </c>
      <c r="C112" s="355"/>
      <c r="D112" s="355" t="s">
        <v>1003</v>
      </c>
      <c r="E112" s="285" t="s">
        <v>591</v>
      </c>
      <c r="F112" s="285">
        <v>2355</v>
      </c>
      <c r="G112" s="285">
        <v>2300</v>
      </c>
      <c r="H112" s="338">
        <v>2390</v>
      </c>
      <c r="I112" s="338">
        <v>2450</v>
      </c>
      <c r="J112" s="350" t="s">
        <v>1035</v>
      </c>
      <c r="K112" s="338">
        <f t="shared" si="9"/>
        <v>35</v>
      </c>
      <c r="L112" s="351">
        <f t="shared" si="10"/>
        <v>460.07500000000005</v>
      </c>
      <c r="M112" s="352">
        <f t="shared" si="11"/>
        <v>9164.9249999999993</v>
      </c>
      <c r="N112" s="338">
        <v>275</v>
      </c>
      <c r="O112" s="353" t="s">
        <v>589</v>
      </c>
      <c r="P112" s="386">
        <v>44635</v>
      </c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285">
        <v>31</v>
      </c>
      <c r="B113" s="386">
        <v>44631</v>
      </c>
      <c r="C113" s="355"/>
      <c r="D113" s="355" t="s">
        <v>1019</v>
      </c>
      <c r="E113" s="285" t="s">
        <v>591</v>
      </c>
      <c r="F113" s="285">
        <v>2262.5</v>
      </c>
      <c r="G113" s="285">
        <v>2228</v>
      </c>
      <c r="H113" s="338">
        <v>2330</v>
      </c>
      <c r="I113" s="338" t="s">
        <v>1020</v>
      </c>
      <c r="J113" s="350" t="s">
        <v>811</v>
      </c>
      <c r="K113" s="338">
        <f t="shared" si="9"/>
        <v>67.5</v>
      </c>
      <c r="L113" s="351">
        <f t="shared" si="10"/>
        <v>611.62500000000011</v>
      </c>
      <c r="M113" s="352">
        <f t="shared" si="11"/>
        <v>24700.875</v>
      </c>
      <c r="N113" s="338">
        <v>375</v>
      </c>
      <c r="O113" s="353" t="s">
        <v>589</v>
      </c>
      <c r="P113" s="386">
        <v>44634</v>
      </c>
      <c r="Q113" s="249"/>
      <c r="R113" s="253" t="s">
        <v>1009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67">
        <v>32</v>
      </c>
      <c r="B114" s="398">
        <v>44631</v>
      </c>
      <c r="C114" s="337"/>
      <c r="D114" s="337" t="s">
        <v>886</v>
      </c>
      <c r="E114" s="310" t="s">
        <v>591</v>
      </c>
      <c r="F114" s="310">
        <v>266.5</v>
      </c>
      <c r="G114" s="310">
        <v>259</v>
      </c>
      <c r="H114" s="311">
        <v>260</v>
      </c>
      <c r="I114" s="311" t="s">
        <v>988</v>
      </c>
      <c r="J114" s="322" t="s">
        <v>1052</v>
      </c>
      <c r="K114" s="311">
        <f t="shared" si="9"/>
        <v>-6.5</v>
      </c>
      <c r="L114" s="333">
        <f t="shared" si="10"/>
        <v>309.40000000000003</v>
      </c>
      <c r="M114" s="334">
        <f t="shared" si="11"/>
        <v>-11359.4</v>
      </c>
      <c r="N114" s="311">
        <v>1700</v>
      </c>
      <c r="O114" s="335" t="s">
        <v>601</v>
      </c>
      <c r="P114" s="336">
        <v>44271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467">
        <v>33</v>
      </c>
      <c r="B115" s="398">
        <v>44631</v>
      </c>
      <c r="C115" s="337"/>
      <c r="D115" s="337" t="s">
        <v>1022</v>
      </c>
      <c r="E115" s="310" t="s">
        <v>591</v>
      </c>
      <c r="F115" s="310">
        <v>785</v>
      </c>
      <c r="G115" s="310">
        <v>770</v>
      </c>
      <c r="H115" s="311">
        <v>770</v>
      </c>
      <c r="I115" s="311" t="s">
        <v>1023</v>
      </c>
      <c r="J115" s="322" t="s">
        <v>1033</v>
      </c>
      <c r="K115" s="311">
        <f t="shared" si="9"/>
        <v>-15</v>
      </c>
      <c r="L115" s="333">
        <f t="shared" si="10"/>
        <v>336.87500000000006</v>
      </c>
      <c r="M115" s="334">
        <f t="shared" si="11"/>
        <v>-9711.875</v>
      </c>
      <c r="N115" s="311">
        <v>625</v>
      </c>
      <c r="O115" s="335" t="s">
        <v>601</v>
      </c>
      <c r="P115" s="336">
        <v>44269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285">
        <v>34</v>
      </c>
      <c r="B116" s="386">
        <v>44634</v>
      </c>
      <c r="C116" s="355"/>
      <c r="D116" s="355" t="s">
        <v>994</v>
      </c>
      <c r="E116" s="285" t="s">
        <v>591</v>
      </c>
      <c r="F116" s="285">
        <v>1180</v>
      </c>
      <c r="G116" s="285">
        <v>1162</v>
      </c>
      <c r="H116" s="338">
        <v>1192</v>
      </c>
      <c r="I116" s="338">
        <v>1220</v>
      </c>
      <c r="J116" s="350" t="s">
        <v>1025</v>
      </c>
      <c r="K116" s="338">
        <f t="shared" si="9"/>
        <v>12</v>
      </c>
      <c r="L116" s="351">
        <f t="shared" si="10"/>
        <v>584.08000000000004</v>
      </c>
      <c r="M116" s="352">
        <f t="shared" si="11"/>
        <v>7815.92</v>
      </c>
      <c r="N116" s="338">
        <v>700</v>
      </c>
      <c r="O116" s="353" t="s">
        <v>589</v>
      </c>
      <c r="P116" s="386">
        <v>44634</v>
      </c>
      <c r="Q116" s="249"/>
      <c r="R116" s="253" t="s">
        <v>1009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67">
        <v>35</v>
      </c>
      <c r="B117" s="358">
        <v>44634</v>
      </c>
      <c r="C117" s="337"/>
      <c r="D117" s="337" t="s">
        <v>1026</v>
      </c>
      <c r="E117" s="310" t="s">
        <v>591</v>
      </c>
      <c r="F117" s="310">
        <v>122.25</v>
      </c>
      <c r="G117" s="310">
        <v>119</v>
      </c>
      <c r="H117" s="311">
        <v>119</v>
      </c>
      <c r="I117" s="311" t="s">
        <v>1027</v>
      </c>
      <c r="J117" s="322" t="s">
        <v>1045</v>
      </c>
      <c r="K117" s="311">
        <f t="shared" si="9"/>
        <v>-3.25</v>
      </c>
      <c r="L117" s="333">
        <f t="shared" si="10"/>
        <v>358.19000000000005</v>
      </c>
      <c r="M117" s="334">
        <f t="shared" si="11"/>
        <v>-14333.19</v>
      </c>
      <c r="N117" s="311">
        <v>4300</v>
      </c>
      <c r="O117" s="335" t="s">
        <v>601</v>
      </c>
      <c r="P117" s="336">
        <v>44270</v>
      </c>
      <c r="Q117" s="249"/>
      <c r="R117" s="253" t="s">
        <v>1009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498">
        <v>36</v>
      </c>
      <c r="B118" s="500">
        <v>44634</v>
      </c>
      <c r="C118" s="337"/>
      <c r="D118" s="337" t="s">
        <v>1028</v>
      </c>
      <c r="E118" s="310" t="s">
        <v>1011</v>
      </c>
      <c r="F118" s="310">
        <v>16750</v>
      </c>
      <c r="G118" s="310">
        <v>16980</v>
      </c>
      <c r="H118" s="311">
        <v>16890</v>
      </c>
      <c r="I118" s="311" t="s">
        <v>1029</v>
      </c>
      <c r="J118" s="496" t="s">
        <v>1034</v>
      </c>
      <c r="K118" s="468">
        <f>F118-H118</f>
        <v>-140</v>
      </c>
      <c r="L118" s="333">
        <f t="shared" si="10"/>
        <v>591.15000000000009</v>
      </c>
      <c r="M118" s="502">
        <f>(-99*50)-691.15</f>
        <v>-5641.15</v>
      </c>
      <c r="N118" s="310">
        <v>50</v>
      </c>
      <c r="O118" s="502" t="s">
        <v>601</v>
      </c>
      <c r="P118" s="494">
        <v>44634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99"/>
      <c r="B119" s="501"/>
      <c r="C119" s="337"/>
      <c r="D119" s="337" t="s">
        <v>1032</v>
      </c>
      <c r="E119" s="310" t="s">
        <v>1011</v>
      </c>
      <c r="F119" s="310">
        <v>127</v>
      </c>
      <c r="G119" s="310"/>
      <c r="H119" s="311">
        <v>86</v>
      </c>
      <c r="I119" s="311"/>
      <c r="J119" s="497"/>
      <c r="K119" s="468">
        <f>F119-H119</f>
        <v>41</v>
      </c>
      <c r="L119" s="468">
        <v>100</v>
      </c>
      <c r="M119" s="503"/>
      <c r="N119" s="310">
        <v>50</v>
      </c>
      <c r="O119" s="503"/>
      <c r="P119" s="495"/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397">
        <v>37</v>
      </c>
      <c r="B120" s="386">
        <v>44634</v>
      </c>
      <c r="C120" s="355"/>
      <c r="D120" s="355" t="s">
        <v>1030</v>
      </c>
      <c r="E120" s="285" t="s">
        <v>591</v>
      </c>
      <c r="F120" s="285">
        <v>2144</v>
      </c>
      <c r="G120" s="285">
        <v>2080</v>
      </c>
      <c r="H120" s="338">
        <v>2183</v>
      </c>
      <c r="I120" s="338" t="s">
        <v>1031</v>
      </c>
      <c r="J120" s="350" t="s">
        <v>1066</v>
      </c>
      <c r="K120" s="338">
        <f t="shared" ref="K120:K132" si="12">H120-F120</f>
        <v>39</v>
      </c>
      <c r="L120" s="351">
        <f t="shared" ref="L120:L132" si="13">(H120*N120)*0.07%</f>
        <v>305.62000000000006</v>
      </c>
      <c r="M120" s="352">
        <f t="shared" ref="M120:M132" si="14">(K120*N120)-L120</f>
        <v>7494.38</v>
      </c>
      <c r="N120" s="338">
        <v>200</v>
      </c>
      <c r="O120" s="353" t="s">
        <v>589</v>
      </c>
      <c r="P120" s="386">
        <v>44636</v>
      </c>
      <c r="Q120" s="249"/>
      <c r="R120" s="253" t="s">
        <v>1009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38</v>
      </c>
      <c r="B121" s="358">
        <v>44635</v>
      </c>
      <c r="C121" s="337"/>
      <c r="D121" s="337" t="s">
        <v>1036</v>
      </c>
      <c r="E121" s="310" t="s">
        <v>591</v>
      </c>
      <c r="F121" s="310">
        <v>878</v>
      </c>
      <c r="G121" s="310">
        <v>865</v>
      </c>
      <c r="H121" s="311">
        <v>865</v>
      </c>
      <c r="I121" s="311" t="s">
        <v>1037</v>
      </c>
      <c r="J121" s="322" t="s">
        <v>932</v>
      </c>
      <c r="K121" s="311">
        <f t="shared" si="12"/>
        <v>-13</v>
      </c>
      <c r="L121" s="333">
        <f t="shared" si="13"/>
        <v>514.67500000000007</v>
      </c>
      <c r="M121" s="334">
        <f t="shared" si="14"/>
        <v>-11564.674999999999</v>
      </c>
      <c r="N121" s="311">
        <v>850</v>
      </c>
      <c r="O121" s="335" t="s">
        <v>601</v>
      </c>
      <c r="P121" s="336">
        <v>44270</v>
      </c>
      <c r="Q121" s="249"/>
      <c r="R121" s="253" t="s">
        <v>1009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97">
        <v>39</v>
      </c>
      <c r="B122" s="357">
        <v>44635</v>
      </c>
      <c r="C122" s="355"/>
      <c r="D122" s="355" t="s">
        <v>1038</v>
      </c>
      <c r="E122" s="285" t="s">
        <v>591</v>
      </c>
      <c r="F122" s="285">
        <v>1751.5</v>
      </c>
      <c r="G122" s="285">
        <v>1725</v>
      </c>
      <c r="H122" s="338">
        <v>1769</v>
      </c>
      <c r="I122" s="338" t="s">
        <v>1039</v>
      </c>
      <c r="J122" s="350" t="s">
        <v>951</v>
      </c>
      <c r="K122" s="338">
        <f t="shared" si="12"/>
        <v>17.5</v>
      </c>
      <c r="L122" s="351">
        <f t="shared" si="13"/>
        <v>866.81000000000017</v>
      </c>
      <c r="M122" s="352">
        <f t="shared" si="14"/>
        <v>11383.19</v>
      </c>
      <c r="N122" s="338">
        <v>700</v>
      </c>
      <c r="O122" s="353" t="s">
        <v>589</v>
      </c>
      <c r="P122" s="386">
        <v>44636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67">
        <v>40</v>
      </c>
      <c r="B123" s="358">
        <v>44635</v>
      </c>
      <c r="C123" s="337"/>
      <c r="D123" s="337" t="s">
        <v>1040</v>
      </c>
      <c r="E123" s="310" t="s">
        <v>591</v>
      </c>
      <c r="F123" s="310">
        <v>221.75</v>
      </c>
      <c r="G123" s="310">
        <v>219</v>
      </c>
      <c r="H123" s="311">
        <v>219</v>
      </c>
      <c r="I123" s="311" t="s">
        <v>1041</v>
      </c>
      <c r="J123" s="322" t="s">
        <v>1046</v>
      </c>
      <c r="K123" s="311">
        <f t="shared" si="12"/>
        <v>-2.75</v>
      </c>
      <c r="L123" s="333">
        <f t="shared" si="13"/>
        <v>574.87500000000011</v>
      </c>
      <c r="M123" s="334">
        <f t="shared" si="14"/>
        <v>-10887.375</v>
      </c>
      <c r="N123" s="311">
        <v>3750</v>
      </c>
      <c r="O123" s="335" t="s">
        <v>601</v>
      </c>
      <c r="P123" s="336">
        <v>44270</v>
      </c>
      <c r="Q123" s="249"/>
      <c r="R123" s="253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285">
        <v>41</v>
      </c>
      <c r="B124" s="357">
        <v>44635</v>
      </c>
      <c r="C124" s="355"/>
      <c r="D124" s="355" t="s">
        <v>1028</v>
      </c>
      <c r="E124" s="285" t="s">
        <v>591</v>
      </c>
      <c r="F124" s="285">
        <v>16640</v>
      </c>
      <c r="G124" s="285">
        <v>16450</v>
      </c>
      <c r="H124" s="338">
        <v>16690</v>
      </c>
      <c r="I124" s="338" t="s">
        <v>1042</v>
      </c>
      <c r="J124" s="350" t="s">
        <v>1043</v>
      </c>
      <c r="K124" s="338">
        <f t="shared" si="12"/>
        <v>50</v>
      </c>
      <c r="L124" s="351">
        <f t="shared" si="13"/>
        <v>584.15000000000009</v>
      </c>
      <c r="M124" s="352">
        <f t="shared" si="14"/>
        <v>1915.85</v>
      </c>
      <c r="N124" s="338">
        <v>50</v>
      </c>
      <c r="O124" s="353" t="s">
        <v>589</v>
      </c>
      <c r="P124" s="386">
        <v>44635</v>
      </c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467">
        <v>42</v>
      </c>
      <c r="B125" s="398">
        <v>44636</v>
      </c>
      <c r="C125" s="337"/>
      <c r="D125" s="337" t="s">
        <v>921</v>
      </c>
      <c r="E125" s="310" t="s">
        <v>591</v>
      </c>
      <c r="F125" s="310">
        <v>3215</v>
      </c>
      <c r="G125" s="310">
        <v>3140</v>
      </c>
      <c r="H125" s="311">
        <v>3140</v>
      </c>
      <c r="I125" s="311" t="s">
        <v>1053</v>
      </c>
      <c r="J125" s="322" t="s">
        <v>1065</v>
      </c>
      <c r="K125" s="311">
        <f t="shared" si="12"/>
        <v>-75</v>
      </c>
      <c r="L125" s="333">
        <f t="shared" si="13"/>
        <v>384.65000000000003</v>
      </c>
      <c r="M125" s="334">
        <f t="shared" si="14"/>
        <v>-13509.65</v>
      </c>
      <c r="N125" s="311">
        <v>175</v>
      </c>
      <c r="O125" s="335" t="s">
        <v>601</v>
      </c>
      <c r="P125" s="336">
        <v>44271</v>
      </c>
      <c r="Q125" s="249"/>
      <c r="R125" s="253" t="s">
        <v>1009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97">
        <v>43</v>
      </c>
      <c r="B126" s="386">
        <v>44636</v>
      </c>
      <c r="C126" s="355"/>
      <c r="D126" s="355" t="s">
        <v>1063</v>
      </c>
      <c r="E126" s="285" t="s">
        <v>591</v>
      </c>
      <c r="F126" s="285">
        <v>2080</v>
      </c>
      <c r="G126" s="285">
        <v>2040</v>
      </c>
      <c r="H126" s="338">
        <v>2118</v>
      </c>
      <c r="I126" s="338">
        <v>2150</v>
      </c>
      <c r="J126" s="350" t="s">
        <v>1072</v>
      </c>
      <c r="K126" s="338">
        <f t="shared" si="12"/>
        <v>38</v>
      </c>
      <c r="L126" s="351">
        <f t="shared" si="13"/>
        <v>444.78000000000009</v>
      </c>
      <c r="M126" s="352">
        <f t="shared" si="14"/>
        <v>10955.22</v>
      </c>
      <c r="N126" s="338">
        <v>300</v>
      </c>
      <c r="O126" s="353" t="s">
        <v>589</v>
      </c>
      <c r="P126" s="386">
        <v>44637</v>
      </c>
      <c r="Q126" s="249"/>
      <c r="R126" s="253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467">
        <v>44</v>
      </c>
      <c r="B127" s="398">
        <v>44637</v>
      </c>
      <c r="C127" s="337"/>
      <c r="D127" s="337" t="s">
        <v>1077</v>
      </c>
      <c r="E127" s="310" t="s">
        <v>591</v>
      </c>
      <c r="F127" s="310">
        <v>2157.5</v>
      </c>
      <c r="G127" s="310">
        <v>2115</v>
      </c>
      <c r="H127" s="311">
        <v>2115</v>
      </c>
      <c r="I127" s="311" t="s">
        <v>1078</v>
      </c>
      <c r="J127" s="322" t="s">
        <v>1087</v>
      </c>
      <c r="K127" s="311">
        <f t="shared" si="12"/>
        <v>-42.5</v>
      </c>
      <c r="L127" s="333">
        <f t="shared" si="13"/>
        <v>370.12500000000006</v>
      </c>
      <c r="M127" s="334">
        <f t="shared" si="14"/>
        <v>-10995.125</v>
      </c>
      <c r="N127" s="311">
        <v>250</v>
      </c>
      <c r="O127" s="335" t="s">
        <v>601</v>
      </c>
      <c r="P127" s="336">
        <v>44272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467">
        <v>45</v>
      </c>
      <c r="B128" s="398">
        <v>44637</v>
      </c>
      <c r="C128" s="337"/>
      <c r="D128" s="337" t="s">
        <v>1079</v>
      </c>
      <c r="E128" s="310" t="s">
        <v>591</v>
      </c>
      <c r="F128" s="310">
        <v>1822.5</v>
      </c>
      <c r="G128" s="310">
        <v>1790</v>
      </c>
      <c r="H128" s="311">
        <v>1790</v>
      </c>
      <c r="I128" s="311" t="s">
        <v>1080</v>
      </c>
      <c r="J128" s="322" t="s">
        <v>1093</v>
      </c>
      <c r="K128" s="311">
        <f t="shared" si="12"/>
        <v>-32.5</v>
      </c>
      <c r="L128" s="333">
        <f t="shared" si="13"/>
        <v>501.20000000000005</v>
      </c>
      <c r="M128" s="334">
        <f t="shared" si="14"/>
        <v>-13501.2</v>
      </c>
      <c r="N128" s="311">
        <v>400</v>
      </c>
      <c r="O128" s="335" t="s">
        <v>601</v>
      </c>
      <c r="P128" s="336">
        <v>44276</v>
      </c>
      <c r="Q128" s="249"/>
      <c r="R128" s="253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467">
        <v>46</v>
      </c>
      <c r="B129" s="398">
        <v>44637</v>
      </c>
      <c r="C129" s="337"/>
      <c r="D129" s="337" t="s">
        <v>968</v>
      </c>
      <c r="E129" s="310" t="s">
        <v>591</v>
      </c>
      <c r="F129" s="310">
        <v>303.5</v>
      </c>
      <c r="G129" s="310">
        <v>293.5</v>
      </c>
      <c r="H129" s="311">
        <v>294</v>
      </c>
      <c r="I129" s="311" t="s">
        <v>1081</v>
      </c>
      <c r="J129" s="322" t="s">
        <v>1104</v>
      </c>
      <c r="K129" s="311">
        <f t="shared" si="12"/>
        <v>-9.5</v>
      </c>
      <c r="L129" s="333">
        <f t="shared" si="13"/>
        <v>308.70000000000005</v>
      </c>
      <c r="M129" s="334">
        <f t="shared" si="14"/>
        <v>-14558.7</v>
      </c>
      <c r="N129" s="311">
        <v>1500</v>
      </c>
      <c r="O129" s="335" t="s">
        <v>601</v>
      </c>
      <c r="P129" s="336">
        <v>44277</v>
      </c>
      <c r="Q129" s="249"/>
      <c r="R129" s="253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467">
        <v>47</v>
      </c>
      <c r="B130" s="398">
        <v>44641</v>
      </c>
      <c r="C130" s="337"/>
      <c r="D130" s="337" t="s">
        <v>874</v>
      </c>
      <c r="E130" s="310" t="s">
        <v>591</v>
      </c>
      <c r="F130" s="310">
        <v>2395.5</v>
      </c>
      <c r="G130" s="310">
        <v>2350</v>
      </c>
      <c r="H130" s="311">
        <v>2350</v>
      </c>
      <c r="I130" s="311" t="s">
        <v>1088</v>
      </c>
      <c r="J130" s="322" t="s">
        <v>1105</v>
      </c>
      <c r="K130" s="311">
        <f t="shared" si="12"/>
        <v>-45.5</v>
      </c>
      <c r="L130" s="333">
        <f t="shared" si="13"/>
        <v>411.25000000000006</v>
      </c>
      <c r="M130" s="334">
        <f t="shared" si="14"/>
        <v>-11786.25</v>
      </c>
      <c r="N130" s="311">
        <v>250</v>
      </c>
      <c r="O130" s="335" t="s">
        <v>601</v>
      </c>
      <c r="P130" s="336">
        <v>44277</v>
      </c>
      <c r="Q130" s="249"/>
      <c r="R130" s="253" t="s">
        <v>1009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s="247" customFormat="1" ht="13.5" customHeight="1">
      <c r="A131" s="467">
        <v>48</v>
      </c>
      <c r="B131" s="398">
        <v>44641</v>
      </c>
      <c r="C131" s="337"/>
      <c r="D131" s="337" t="s">
        <v>1063</v>
      </c>
      <c r="E131" s="310" t="s">
        <v>591</v>
      </c>
      <c r="F131" s="310">
        <v>2082.5</v>
      </c>
      <c r="G131" s="310">
        <v>2040</v>
      </c>
      <c r="H131" s="311">
        <v>2040</v>
      </c>
      <c r="I131" s="311" t="s">
        <v>1091</v>
      </c>
      <c r="J131" s="322" t="s">
        <v>1087</v>
      </c>
      <c r="K131" s="311">
        <f t="shared" si="12"/>
        <v>-42.5</v>
      </c>
      <c r="L131" s="333">
        <f t="shared" si="13"/>
        <v>428.40000000000003</v>
      </c>
      <c r="M131" s="334">
        <f t="shared" si="14"/>
        <v>-13178.4</v>
      </c>
      <c r="N131" s="311">
        <v>300</v>
      </c>
      <c r="O131" s="335" t="s">
        <v>601</v>
      </c>
      <c r="P131" s="336">
        <v>44277</v>
      </c>
      <c r="Q131" s="249"/>
      <c r="R131" s="253" t="s">
        <v>590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316"/>
      <c r="AG131" s="313"/>
      <c r="AH131" s="249"/>
      <c r="AI131" s="249"/>
      <c r="AJ131" s="316"/>
      <c r="AK131" s="316"/>
      <c r="AL131" s="316"/>
    </row>
    <row r="132" spans="1:38" s="247" customFormat="1" ht="13.5" customHeight="1">
      <c r="A132" s="467">
        <v>49</v>
      </c>
      <c r="B132" s="398">
        <v>44641</v>
      </c>
      <c r="C132" s="337"/>
      <c r="D132" s="337" t="s">
        <v>1038</v>
      </c>
      <c r="E132" s="310" t="s">
        <v>591</v>
      </c>
      <c r="F132" s="310">
        <v>1788.5</v>
      </c>
      <c r="G132" s="310">
        <v>1765</v>
      </c>
      <c r="H132" s="311">
        <v>1765</v>
      </c>
      <c r="I132" s="311" t="s">
        <v>1092</v>
      </c>
      <c r="J132" s="322" t="s">
        <v>1094</v>
      </c>
      <c r="K132" s="311">
        <f t="shared" si="12"/>
        <v>-23.5</v>
      </c>
      <c r="L132" s="333">
        <f t="shared" si="13"/>
        <v>679.52500000000009</v>
      </c>
      <c r="M132" s="334">
        <f t="shared" si="14"/>
        <v>-13604.525</v>
      </c>
      <c r="N132" s="311">
        <v>550</v>
      </c>
      <c r="O132" s="335" t="s">
        <v>601</v>
      </c>
      <c r="P132" s="336">
        <v>44276</v>
      </c>
      <c r="Q132" s="249"/>
      <c r="R132" s="253" t="s">
        <v>1009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316"/>
      <c r="AG132" s="313"/>
      <c r="AH132" s="249"/>
      <c r="AI132" s="249"/>
      <c r="AJ132" s="316"/>
      <c r="AK132" s="316"/>
      <c r="AL132" s="316"/>
    </row>
    <row r="133" spans="1:38" s="247" customFormat="1" ht="13.5" customHeight="1">
      <c r="A133" s="369">
        <v>50</v>
      </c>
      <c r="B133" s="248">
        <v>44642</v>
      </c>
      <c r="C133" s="340"/>
      <c r="D133" s="340" t="s">
        <v>1003</v>
      </c>
      <c r="E133" s="251" t="s">
        <v>591</v>
      </c>
      <c r="F133" s="251" t="s">
        <v>1111</v>
      </c>
      <c r="G133" s="251">
        <v>2390</v>
      </c>
      <c r="H133" s="252"/>
      <c r="I133" s="252" t="s">
        <v>1112</v>
      </c>
      <c r="J133" s="302" t="s">
        <v>592</v>
      </c>
      <c r="K133" s="340"/>
      <c r="L133" s="340"/>
      <c r="M133" s="251"/>
      <c r="N133" s="251"/>
      <c r="O133" s="251"/>
      <c r="P133" s="252"/>
      <c r="Q133" s="249"/>
      <c r="R133" s="253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316"/>
      <c r="AG133" s="313"/>
      <c r="AH133" s="249"/>
      <c r="AI133" s="249"/>
      <c r="AJ133" s="316"/>
      <c r="AK133" s="316"/>
      <c r="AL133" s="316"/>
    </row>
    <row r="134" spans="1:38" s="247" customFormat="1" ht="13.5" customHeight="1">
      <c r="A134" s="397">
        <v>51</v>
      </c>
      <c r="B134" s="386">
        <v>44642</v>
      </c>
      <c r="C134" s="355"/>
      <c r="D134" s="355" t="s">
        <v>994</v>
      </c>
      <c r="E134" s="285" t="s">
        <v>591</v>
      </c>
      <c r="F134" s="285">
        <v>1184</v>
      </c>
      <c r="G134" s="285">
        <v>1165</v>
      </c>
      <c r="H134" s="338">
        <v>1196.5</v>
      </c>
      <c r="I134" s="338" t="s">
        <v>1119</v>
      </c>
      <c r="J134" s="350" t="s">
        <v>1013</v>
      </c>
      <c r="K134" s="338">
        <f>H134-F134</f>
        <v>12.5</v>
      </c>
      <c r="L134" s="351">
        <f>(H134*N134)*0.07%</f>
        <v>586.28500000000008</v>
      </c>
      <c r="M134" s="352">
        <f>(K134*N134)-L134</f>
        <v>8163.7150000000001</v>
      </c>
      <c r="N134" s="338">
        <v>700</v>
      </c>
      <c r="O134" s="353" t="s">
        <v>589</v>
      </c>
      <c r="P134" s="386">
        <v>44644</v>
      </c>
      <c r="Q134" s="249"/>
      <c r="R134" s="253" t="s">
        <v>1009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316"/>
      <c r="AG134" s="313"/>
      <c r="AH134" s="249"/>
      <c r="AI134" s="249"/>
      <c r="AJ134" s="316"/>
      <c r="AK134" s="316"/>
      <c r="AL134" s="316"/>
    </row>
    <row r="135" spans="1:38" s="247" customFormat="1" ht="13.5" customHeight="1">
      <c r="A135" s="397">
        <v>52</v>
      </c>
      <c r="B135" s="357">
        <v>44643</v>
      </c>
      <c r="C135" s="355"/>
      <c r="D135" s="355" t="s">
        <v>1134</v>
      </c>
      <c r="E135" s="285" t="s">
        <v>591</v>
      </c>
      <c r="F135" s="285">
        <v>761</v>
      </c>
      <c r="G135" s="285">
        <v>745</v>
      </c>
      <c r="H135" s="338">
        <v>771</v>
      </c>
      <c r="I135" s="338" t="s">
        <v>1135</v>
      </c>
      <c r="J135" s="350" t="s">
        <v>1149</v>
      </c>
      <c r="K135" s="338">
        <f>H135-F135</f>
        <v>10</v>
      </c>
      <c r="L135" s="351">
        <f>(H135*N135)*0.07%</f>
        <v>431.76000000000005</v>
      </c>
      <c r="M135" s="352">
        <f>(K135*N135)-L135</f>
        <v>7568.24</v>
      </c>
      <c r="N135" s="338">
        <v>800</v>
      </c>
      <c r="O135" s="353" t="s">
        <v>589</v>
      </c>
      <c r="P135" s="386">
        <v>44644</v>
      </c>
      <c r="Q135" s="249"/>
      <c r="R135" s="253" t="s">
        <v>1009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316"/>
      <c r="AG135" s="313"/>
      <c r="AH135" s="249"/>
      <c r="AI135" s="249"/>
      <c r="AJ135" s="316"/>
      <c r="AK135" s="316"/>
      <c r="AL135" s="316"/>
    </row>
    <row r="136" spans="1:38" s="247" customFormat="1" ht="13.5" customHeight="1">
      <c r="A136" s="397">
        <v>53</v>
      </c>
      <c r="B136" s="357">
        <v>44643</v>
      </c>
      <c r="C136" s="355"/>
      <c r="D136" s="355" t="s">
        <v>1139</v>
      </c>
      <c r="E136" s="285" t="s">
        <v>591</v>
      </c>
      <c r="F136" s="285">
        <v>708</v>
      </c>
      <c r="G136" s="285">
        <v>698</v>
      </c>
      <c r="H136" s="338">
        <v>716</v>
      </c>
      <c r="I136" s="338" t="s">
        <v>1140</v>
      </c>
      <c r="J136" s="350" t="s">
        <v>917</v>
      </c>
      <c r="K136" s="338">
        <f>H136-F136</f>
        <v>8</v>
      </c>
      <c r="L136" s="351">
        <f>(H136*N136)*0.07%</f>
        <v>551.32000000000005</v>
      </c>
      <c r="M136" s="352">
        <f>(K136*N136)-L136</f>
        <v>8248.68</v>
      </c>
      <c r="N136" s="338">
        <v>1100</v>
      </c>
      <c r="O136" s="353" t="s">
        <v>589</v>
      </c>
      <c r="P136" s="386">
        <v>44644</v>
      </c>
      <c r="Q136" s="249"/>
      <c r="R136" s="253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316"/>
      <c r="AG136" s="313"/>
      <c r="AH136" s="249"/>
      <c r="AI136" s="249"/>
      <c r="AJ136" s="316"/>
      <c r="AK136" s="316"/>
      <c r="AL136" s="316"/>
    </row>
    <row r="137" spans="1:38" s="247" customFormat="1" ht="13.5" customHeight="1">
      <c r="A137" s="467">
        <v>54</v>
      </c>
      <c r="B137" s="358">
        <v>44644</v>
      </c>
      <c r="C137" s="337"/>
      <c r="D137" s="337" t="s">
        <v>1150</v>
      </c>
      <c r="E137" s="310" t="s">
        <v>591</v>
      </c>
      <c r="F137" s="310">
        <v>2170</v>
      </c>
      <c r="G137" s="310">
        <v>2100</v>
      </c>
      <c r="H137" s="311">
        <v>2100</v>
      </c>
      <c r="I137" s="311" t="s">
        <v>1151</v>
      </c>
      <c r="J137" s="322" t="s">
        <v>1442</v>
      </c>
      <c r="K137" s="311">
        <f t="shared" ref="K137:K138" si="15">H137-F137</f>
        <v>-70</v>
      </c>
      <c r="L137" s="333">
        <f t="shared" ref="L137:L138" si="16">(H137*N137)*0.07%</f>
        <v>294.00000000000006</v>
      </c>
      <c r="M137" s="334">
        <f t="shared" ref="M137:M138" si="17">(K137*N137)-L137</f>
        <v>-14294</v>
      </c>
      <c r="N137" s="311">
        <v>200</v>
      </c>
      <c r="O137" s="335" t="s">
        <v>601</v>
      </c>
      <c r="P137" s="336">
        <v>44283</v>
      </c>
      <c r="Q137" s="249"/>
      <c r="R137" s="253" t="s">
        <v>1009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316"/>
      <c r="AG137" s="313"/>
      <c r="AH137" s="249"/>
      <c r="AI137" s="249"/>
      <c r="AJ137" s="316"/>
      <c r="AK137" s="316"/>
      <c r="AL137" s="316"/>
    </row>
    <row r="138" spans="1:38" s="247" customFormat="1" ht="13.5" customHeight="1">
      <c r="A138" s="467">
        <v>55</v>
      </c>
      <c r="B138" s="358">
        <v>44645</v>
      </c>
      <c r="C138" s="337"/>
      <c r="D138" s="337" t="s">
        <v>961</v>
      </c>
      <c r="E138" s="310" t="s">
        <v>591</v>
      </c>
      <c r="F138" s="310">
        <v>2310</v>
      </c>
      <c r="G138" s="310">
        <v>2272</v>
      </c>
      <c r="H138" s="311">
        <v>2272</v>
      </c>
      <c r="I138" s="311" t="s">
        <v>1162</v>
      </c>
      <c r="J138" s="322" t="s">
        <v>1443</v>
      </c>
      <c r="K138" s="311">
        <f t="shared" si="15"/>
        <v>-38</v>
      </c>
      <c r="L138" s="333">
        <f t="shared" si="16"/>
        <v>477.12000000000006</v>
      </c>
      <c r="M138" s="334">
        <f t="shared" si="17"/>
        <v>-11877.12</v>
      </c>
      <c r="N138" s="311">
        <v>300</v>
      </c>
      <c r="O138" s="335" t="s">
        <v>601</v>
      </c>
      <c r="P138" s="336">
        <v>44283</v>
      </c>
      <c r="Q138" s="249"/>
      <c r="R138" s="253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316"/>
      <c r="AG138" s="313"/>
      <c r="AH138" s="249"/>
      <c r="AI138" s="249"/>
      <c r="AJ138" s="316"/>
      <c r="AK138" s="316"/>
      <c r="AL138" s="316"/>
    </row>
    <row r="139" spans="1:38" s="247" customFormat="1" ht="13.5" customHeight="1">
      <c r="A139" s="369">
        <v>56</v>
      </c>
      <c r="B139" s="339">
        <v>44645</v>
      </c>
      <c r="C139" s="340"/>
      <c r="D139" s="340" t="s">
        <v>968</v>
      </c>
      <c r="E139" s="251" t="s">
        <v>591</v>
      </c>
      <c r="F139" s="251" t="s">
        <v>1163</v>
      </c>
      <c r="G139" s="251">
        <v>283.5</v>
      </c>
      <c r="H139" s="252"/>
      <c r="I139" s="252" t="s">
        <v>1164</v>
      </c>
      <c r="J139" s="302" t="s">
        <v>592</v>
      </c>
      <c r="K139" s="252"/>
      <c r="L139" s="283"/>
      <c r="M139" s="284"/>
      <c r="N139" s="252"/>
      <c r="O139" s="367"/>
      <c r="P139" s="248"/>
      <c r="Q139" s="249"/>
      <c r="R139" s="253" t="s">
        <v>1009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316"/>
      <c r="AG139" s="313"/>
      <c r="AH139" s="249"/>
      <c r="AI139" s="249"/>
      <c r="AJ139" s="316"/>
      <c r="AK139" s="316"/>
      <c r="AL139" s="316"/>
    </row>
    <row r="140" spans="1:38" s="247" customFormat="1" ht="13.5" customHeight="1">
      <c r="A140" s="397">
        <v>57</v>
      </c>
      <c r="B140" s="357">
        <v>44645</v>
      </c>
      <c r="C140" s="355"/>
      <c r="D140" s="355" t="s">
        <v>958</v>
      </c>
      <c r="E140" s="285" t="s">
        <v>591</v>
      </c>
      <c r="F140" s="285">
        <v>1500</v>
      </c>
      <c r="G140" s="285">
        <v>1465</v>
      </c>
      <c r="H140" s="338">
        <v>1521.5</v>
      </c>
      <c r="I140" s="338" t="s">
        <v>1172</v>
      </c>
      <c r="J140" s="350" t="s">
        <v>983</v>
      </c>
      <c r="K140" s="338">
        <f>H140-F140</f>
        <v>21.5</v>
      </c>
      <c r="L140" s="351">
        <f>(H140*N140)*0.07%</f>
        <v>372.76750000000004</v>
      </c>
      <c r="M140" s="352">
        <f>(K140*N140)-L140</f>
        <v>7152.2325000000001</v>
      </c>
      <c r="N140" s="338">
        <v>350</v>
      </c>
      <c r="O140" s="353" t="s">
        <v>589</v>
      </c>
      <c r="P140" s="386">
        <v>44645</v>
      </c>
      <c r="Q140" s="249"/>
      <c r="R140" s="253" t="s">
        <v>1009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316"/>
      <c r="AG140" s="313"/>
      <c r="AH140" s="249"/>
      <c r="AI140" s="249"/>
      <c r="AJ140" s="316"/>
      <c r="AK140" s="316"/>
      <c r="AL140" s="316"/>
    </row>
    <row r="141" spans="1:38" s="247" customFormat="1" ht="13.5" customHeight="1">
      <c r="A141" s="397">
        <v>58</v>
      </c>
      <c r="B141" s="357">
        <v>44645</v>
      </c>
      <c r="C141" s="355"/>
      <c r="D141" s="355" t="s">
        <v>1028</v>
      </c>
      <c r="E141" s="285" t="s">
        <v>591</v>
      </c>
      <c r="F141" s="285">
        <v>17145</v>
      </c>
      <c r="G141" s="285">
        <v>16970</v>
      </c>
      <c r="H141" s="338">
        <v>17195</v>
      </c>
      <c r="I141" s="338" t="s">
        <v>1173</v>
      </c>
      <c r="J141" s="350" t="s">
        <v>1043</v>
      </c>
      <c r="K141" s="338">
        <f>H141-F141</f>
        <v>50</v>
      </c>
      <c r="L141" s="351">
        <f>(H141*N141)*0.07%</f>
        <v>601.82500000000005</v>
      </c>
      <c r="M141" s="352">
        <f>(K141*N141)-L141</f>
        <v>1898.175</v>
      </c>
      <c r="N141" s="338">
        <v>50</v>
      </c>
      <c r="O141" s="353" t="s">
        <v>589</v>
      </c>
      <c r="P141" s="386">
        <v>44645</v>
      </c>
      <c r="Q141" s="249"/>
      <c r="R141" s="253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316"/>
      <c r="AG141" s="313"/>
      <c r="AH141" s="249"/>
      <c r="AI141" s="249"/>
      <c r="AJ141" s="316"/>
      <c r="AK141" s="316"/>
      <c r="AL141" s="316"/>
    </row>
    <row r="142" spans="1:38" s="247" customFormat="1" ht="13.5" customHeight="1">
      <c r="A142" s="369">
        <v>59</v>
      </c>
      <c r="B142" s="339">
        <v>44645</v>
      </c>
      <c r="C142" s="340"/>
      <c r="D142" s="340" t="s">
        <v>994</v>
      </c>
      <c r="E142" s="251" t="s">
        <v>591</v>
      </c>
      <c r="F142" s="251" t="s">
        <v>1174</v>
      </c>
      <c r="G142" s="251">
        <v>1160</v>
      </c>
      <c r="H142" s="252"/>
      <c r="I142" s="252" t="s">
        <v>1119</v>
      </c>
      <c r="J142" s="302" t="s">
        <v>592</v>
      </c>
      <c r="K142" s="252"/>
      <c r="L142" s="283"/>
      <c r="M142" s="284"/>
      <c r="N142" s="252"/>
      <c r="O142" s="367"/>
      <c r="P142" s="248"/>
      <c r="Q142" s="249"/>
      <c r="R142" s="253" t="s">
        <v>1009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316"/>
      <c r="AG142" s="313"/>
      <c r="AH142" s="249"/>
      <c r="AI142" s="249"/>
      <c r="AJ142" s="316"/>
      <c r="AK142" s="316"/>
      <c r="AL142" s="316"/>
    </row>
    <row r="143" spans="1:38" s="247" customFormat="1" ht="13.5" customHeight="1">
      <c r="A143" s="397">
        <v>60</v>
      </c>
      <c r="B143" s="357">
        <v>44648</v>
      </c>
      <c r="C143" s="355"/>
      <c r="D143" s="355" t="s">
        <v>1028</v>
      </c>
      <c r="E143" s="285" t="s">
        <v>591</v>
      </c>
      <c r="F143" s="285">
        <v>17125</v>
      </c>
      <c r="G143" s="285">
        <v>16970</v>
      </c>
      <c r="H143" s="338">
        <v>17205</v>
      </c>
      <c r="I143" s="338" t="s">
        <v>1173</v>
      </c>
      <c r="J143" s="350" t="s">
        <v>1219</v>
      </c>
      <c r="K143" s="338">
        <f>H143-F143</f>
        <v>80</v>
      </c>
      <c r="L143" s="351">
        <f>(H143*N143)*0.07%</f>
        <v>602.17500000000007</v>
      </c>
      <c r="M143" s="352">
        <f>(K143*N143)-L143</f>
        <v>3397.8249999999998</v>
      </c>
      <c r="N143" s="338">
        <v>50</v>
      </c>
      <c r="O143" s="353" t="s">
        <v>589</v>
      </c>
      <c r="P143" s="386">
        <v>44648</v>
      </c>
      <c r="Q143" s="249"/>
      <c r="R143" s="253" t="s">
        <v>590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316"/>
      <c r="AG143" s="313"/>
      <c r="AH143" s="249"/>
      <c r="AI143" s="249"/>
      <c r="AJ143" s="316"/>
      <c r="AK143" s="316"/>
      <c r="AL143" s="316"/>
    </row>
    <row r="144" spans="1:38" s="247" customFormat="1" ht="13.5" customHeight="1">
      <c r="A144" s="369">
        <v>61</v>
      </c>
      <c r="B144" s="339">
        <v>44648</v>
      </c>
      <c r="C144" s="340"/>
      <c r="D144" s="340" t="s">
        <v>886</v>
      </c>
      <c r="E144" s="251" t="s">
        <v>591</v>
      </c>
      <c r="F144" s="251" t="s">
        <v>1220</v>
      </c>
      <c r="G144" s="251">
        <v>252</v>
      </c>
      <c r="H144" s="252"/>
      <c r="I144" s="252" t="s">
        <v>1221</v>
      </c>
      <c r="J144" s="302" t="s">
        <v>592</v>
      </c>
      <c r="K144" s="252"/>
      <c r="L144" s="283"/>
      <c r="M144" s="284"/>
      <c r="N144" s="252"/>
      <c r="O144" s="367"/>
      <c r="P144" s="248"/>
      <c r="Q144" s="249"/>
      <c r="R144" s="253" t="s">
        <v>1009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316"/>
      <c r="AG144" s="313"/>
      <c r="AH144" s="249"/>
      <c r="AI144" s="249"/>
      <c r="AJ144" s="316"/>
      <c r="AK144" s="316"/>
      <c r="AL144" s="316"/>
    </row>
    <row r="145" spans="1:38" s="247" customFormat="1" ht="13.5" customHeight="1">
      <c r="A145" s="369">
        <v>62</v>
      </c>
      <c r="B145" s="339">
        <v>44648</v>
      </c>
      <c r="C145" s="340"/>
      <c r="D145" s="340" t="s">
        <v>1222</v>
      </c>
      <c r="E145" s="251" t="s">
        <v>591</v>
      </c>
      <c r="F145" s="251" t="s">
        <v>1223</v>
      </c>
      <c r="G145" s="251">
        <v>1725</v>
      </c>
      <c r="H145" s="252"/>
      <c r="I145" s="252" t="s">
        <v>1224</v>
      </c>
      <c r="J145" s="302" t="s">
        <v>592</v>
      </c>
      <c r="K145" s="252"/>
      <c r="L145" s="283"/>
      <c r="M145" s="284"/>
      <c r="N145" s="252"/>
      <c r="O145" s="367"/>
      <c r="P145" s="248"/>
      <c r="Q145" s="249"/>
      <c r="R145" s="253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316"/>
      <c r="AG145" s="313"/>
      <c r="AH145" s="249"/>
      <c r="AI145" s="249"/>
      <c r="AJ145" s="316"/>
      <c r="AK145" s="316"/>
      <c r="AL145" s="316"/>
    </row>
    <row r="146" spans="1:38" s="247" customFormat="1" ht="13.5" customHeight="1">
      <c r="A146" s="369">
        <v>63</v>
      </c>
      <c r="B146" s="339">
        <v>44648</v>
      </c>
      <c r="C146" s="340"/>
      <c r="D146" s="340" t="s">
        <v>1225</v>
      </c>
      <c r="E146" s="251" t="s">
        <v>591</v>
      </c>
      <c r="F146" s="251" t="s">
        <v>1226</v>
      </c>
      <c r="G146" s="251">
        <v>900</v>
      </c>
      <c r="H146" s="252"/>
      <c r="I146" s="252" t="s">
        <v>1227</v>
      </c>
      <c r="J146" s="302" t="s">
        <v>592</v>
      </c>
      <c r="K146" s="252"/>
      <c r="L146" s="283"/>
      <c r="M146" s="284"/>
      <c r="N146" s="252"/>
      <c r="O146" s="367"/>
      <c r="P146" s="248"/>
      <c r="Q146" s="249"/>
      <c r="R146" s="253" t="s">
        <v>1009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316"/>
      <c r="AG146" s="313"/>
      <c r="AH146" s="249"/>
      <c r="AI146" s="249"/>
      <c r="AJ146" s="316"/>
      <c r="AK146" s="316"/>
      <c r="AL146" s="316"/>
    </row>
    <row r="147" spans="1:38" s="247" customFormat="1" ht="13.5" customHeight="1">
      <c r="A147" s="369"/>
      <c r="B147" s="339"/>
      <c r="C147" s="340"/>
      <c r="D147" s="340"/>
      <c r="E147" s="251"/>
      <c r="F147" s="251"/>
      <c r="G147" s="251"/>
      <c r="H147" s="252"/>
      <c r="I147" s="252"/>
      <c r="J147" s="302"/>
      <c r="K147" s="252"/>
      <c r="L147" s="283"/>
      <c r="M147" s="284"/>
      <c r="N147" s="252"/>
      <c r="O147" s="367"/>
      <c r="P147" s="248"/>
      <c r="Q147" s="249"/>
      <c r="R147" s="253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316"/>
      <c r="AG147" s="313"/>
      <c r="AH147" s="249"/>
      <c r="AI147" s="249"/>
      <c r="AJ147" s="316"/>
      <c r="AK147" s="316"/>
      <c r="AL147" s="316"/>
    </row>
    <row r="148" spans="1:38" s="247" customFormat="1" ht="13.5" customHeight="1">
      <c r="A148" s="251"/>
      <c r="B148" s="248"/>
      <c r="C148" s="340"/>
      <c r="D148" s="340"/>
      <c r="E148" s="251"/>
      <c r="F148" s="251"/>
      <c r="G148" s="251"/>
      <c r="H148" s="252"/>
      <c r="I148" s="252"/>
      <c r="J148" s="302"/>
      <c r="K148" s="252"/>
      <c r="L148" s="283"/>
      <c r="M148" s="284"/>
      <c r="N148" s="252"/>
      <c r="O148" s="292"/>
      <c r="P148" s="293"/>
      <c r="Q148" s="249"/>
      <c r="R148" s="253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316"/>
      <c r="AG148" s="313"/>
      <c r="AH148" s="249"/>
      <c r="AI148" s="249"/>
      <c r="AJ148" s="316"/>
      <c r="AK148" s="316"/>
      <c r="AL148" s="316"/>
    </row>
    <row r="149" spans="1:38" ht="13.5" customHeight="1">
      <c r="A149" s="107"/>
      <c r="B149" s="108"/>
      <c r="C149" s="142"/>
      <c r="D149" s="150"/>
      <c r="E149" s="151"/>
      <c r="F149" s="107"/>
      <c r="G149" s="107"/>
      <c r="H149" s="107"/>
      <c r="I149" s="143"/>
      <c r="J149" s="143"/>
      <c r="K149" s="143"/>
      <c r="L149" s="143"/>
      <c r="M149" s="143"/>
      <c r="N149" s="143"/>
      <c r="O149" s="143"/>
      <c r="P149" s="143"/>
      <c r="Q149" s="1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52"/>
      <c r="B150" s="108"/>
      <c r="C150" s="109"/>
      <c r="D150" s="153"/>
      <c r="E150" s="112"/>
      <c r="F150" s="112"/>
      <c r="G150" s="112"/>
      <c r="H150" s="112"/>
      <c r="I150" s="112"/>
      <c r="J150" s="6"/>
      <c r="K150" s="112"/>
      <c r="L150" s="112"/>
      <c r="M150" s="6"/>
      <c r="N150" s="1"/>
      <c r="O150" s="109"/>
      <c r="P150" s="41"/>
      <c r="Q150" s="41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41"/>
      <c r="AG150" s="41"/>
      <c r="AH150" s="41"/>
      <c r="AI150" s="41"/>
      <c r="AJ150" s="41"/>
      <c r="AK150" s="41"/>
      <c r="AL150" s="41"/>
    </row>
    <row r="151" spans="1:38" ht="12.75" customHeight="1">
      <c r="A151" s="154" t="s">
        <v>611</v>
      </c>
      <c r="B151" s="154"/>
      <c r="C151" s="154"/>
      <c r="D151" s="154"/>
      <c r="E151" s="155"/>
      <c r="F151" s="112"/>
      <c r="G151" s="112"/>
      <c r="H151" s="112"/>
      <c r="I151" s="112"/>
      <c r="J151" s="1"/>
      <c r="K151" s="6"/>
      <c r="L151" s="6"/>
      <c r="M151" s="6"/>
      <c r="N151" s="1"/>
      <c r="O151" s="1"/>
      <c r="P151" s="41"/>
      <c r="Q151" s="41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41"/>
      <c r="AG151" s="41"/>
      <c r="AH151" s="41"/>
      <c r="AI151" s="41"/>
      <c r="AJ151" s="41"/>
      <c r="AK151" s="41"/>
      <c r="AL151" s="41"/>
    </row>
    <row r="152" spans="1:38" ht="38.25" customHeight="1">
      <c r="A152" s="96" t="s">
        <v>16</v>
      </c>
      <c r="B152" s="96" t="s">
        <v>566</v>
      </c>
      <c r="C152" s="96"/>
      <c r="D152" s="97" t="s">
        <v>577</v>
      </c>
      <c r="E152" s="96" t="s">
        <v>578</v>
      </c>
      <c r="F152" s="96" t="s">
        <v>579</v>
      </c>
      <c r="G152" s="96" t="s">
        <v>599</v>
      </c>
      <c r="H152" s="96" t="s">
        <v>581</v>
      </c>
      <c r="I152" s="96" t="s">
        <v>582</v>
      </c>
      <c r="J152" s="95" t="s">
        <v>583</v>
      </c>
      <c r="K152" s="95" t="s">
        <v>612</v>
      </c>
      <c r="L152" s="98" t="s">
        <v>585</v>
      </c>
      <c r="M152" s="149" t="s">
        <v>608</v>
      </c>
      <c r="N152" s="96" t="s">
        <v>609</v>
      </c>
      <c r="O152" s="96" t="s">
        <v>587</v>
      </c>
      <c r="P152" s="97" t="s">
        <v>588</v>
      </c>
      <c r="Q152" s="41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41"/>
      <c r="AG152" s="41"/>
      <c r="AH152" s="41"/>
      <c r="AI152" s="41"/>
      <c r="AJ152" s="41"/>
      <c r="AK152" s="41"/>
      <c r="AL152" s="41"/>
    </row>
    <row r="153" spans="1:38" s="247" customFormat="1" ht="12.75" customHeight="1">
      <c r="A153" s="285">
        <v>1</v>
      </c>
      <c r="B153" s="386">
        <v>44622</v>
      </c>
      <c r="C153" s="356"/>
      <c r="D153" s="368" t="s">
        <v>882</v>
      </c>
      <c r="E153" s="285" t="s">
        <v>591</v>
      </c>
      <c r="F153" s="285">
        <v>49.5</v>
      </c>
      <c r="G153" s="285">
        <v>30</v>
      </c>
      <c r="H153" s="338">
        <v>61</v>
      </c>
      <c r="I153" s="350" t="s">
        <v>866</v>
      </c>
      <c r="J153" s="350" t="s">
        <v>864</v>
      </c>
      <c r="K153" s="338">
        <f t="shared" ref="K153:K170" si="18">H153-F153</f>
        <v>11.5</v>
      </c>
      <c r="L153" s="351">
        <v>100</v>
      </c>
      <c r="M153" s="352">
        <f t="shared" ref="M153:M185" si="19">(K153*N153)-L153</f>
        <v>2775</v>
      </c>
      <c r="N153" s="338">
        <v>250</v>
      </c>
      <c r="O153" s="353" t="s">
        <v>589</v>
      </c>
      <c r="P153" s="354">
        <v>44257</v>
      </c>
      <c r="Q153" s="249"/>
      <c r="R153" s="250" t="s">
        <v>590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87">
        <v>2</v>
      </c>
      <c r="B154" s="396">
        <v>44622</v>
      </c>
      <c r="C154" s="388"/>
      <c r="D154" s="389" t="s">
        <v>883</v>
      </c>
      <c r="E154" s="387" t="s">
        <v>591</v>
      </c>
      <c r="F154" s="387">
        <v>82.5</v>
      </c>
      <c r="G154" s="387">
        <v>35</v>
      </c>
      <c r="H154" s="390">
        <v>88.5</v>
      </c>
      <c r="I154" s="391" t="s">
        <v>884</v>
      </c>
      <c r="J154" s="391" t="s">
        <v>909</v>
      </c>
      <c r="K154" s="390">
        <f t="shared" si="18"/>
        <v>6</v>
      </c>
      <c r="L154" s="392">
        <v>100</v>
      </c>
      <c r="M154" s="393">
        <f t="shared" si="19"/>
        <v>200</v>
      </c>
      <c r="N154" s="390">
        <v>50</v>
      </c>
      <c r="O154" s="394" t="s">
        <v>711</v>
      </c>
      <c r="P154" s="395">
        <v>44258</v>
      </c>
      <c r="Q154" s="249"/>
      <c r="R154" s="250" t="s">
        <v>590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10">
        <v>3</v>
      </c>
      <c r="B155" s="398">
        <v>44622</v>
      </c>
      <c r="C155" s="419"/>
      <c r="D155" s="420" t="s">
        <v>892</v>
      </c>
      <c r="E155" s="310" t="s">
        <v>591</v>
      </c>
      <c r="F155" s="310">
        <v>85</v>
      </c>
      <c r="G155" s="310">
        <v>45</v>
      </c>
      <c r="H155" s="310">
        <v>49</v>
      </c>
      <c r="I155" s="311" t="s">
        <v>859</v>
      </c>
      <c r="J155" s="322" t="s">
        <v>918</v>
      </c>
      <c r="K155" s="311">
        <f t="shared" si="18"/>
        <v>-36</v>
      </c>
      <c r="L155" s="333">
        <v>100</v>
      </c>
      <c r="M155" s="334">
        <f t="shared" si="19"/>
        <v>-5500</v>
      </c>
      <c r="N155" s="311">
        <v>150</v>
      </c>
      <c r="O155" s="335" t="s">
        <v>601</v>
      </c>
      <c r="P155" s="336">
        <v>44623</v>
      </c>
      <c r="Q155" s="249"/>
      <c r="R155" s="250" t="s">
        <v>590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285">
        <v>4</v>
      </c>
      <c r="B156" s="386">
        <v>44623</v>
      </c>
      <c r="C156" s="413"/>
      <c r="D156" s="356" t="s">
        <v>901</v>
      </c>
      <c r="E156" s="285" t="s">
        <v>591</v>
      </c>
      <c r="F156" s="285">
        <v>42</v>
      </c>
      <c r="G156" s="285">
        <v>26</v>
      </c>
      <c r="H156" s="285">
        <v>49.5</v>
      </c>
      <c r="I156" s="338" t="s">
        <v>902</v>
      </c>
      <c r="J156" s="350" t="s">
        <v>938</v>
      </c>
      <c r="K156" s="338">
        <f t="shared" si="18"/>
        <v>7.5</v>
      </c>
      <c r="L156" s="351">
        <v>100</v>
      </c>
      <c r="M156" s="352">
        <f t="shared" si="19"/>
        <v>2150</v>
      </c>
      <c r="N156" s="338">
        <v>300</v>
      </c>
      <c r="O156" s="353" t="s">
        <v>589</v>
      </c>
      <c r="P156" s="354">
        <v>44259</v>
      </c>
      <c r="Q156" s="249"/>
      <c r="R156" s="250" t="s">
        <v>590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10">
        <v>5</v>
      </c>
      <c r="B157" s="398">
        <v>44623</v>
      </c>
      <c r="C157" s="419"/>
      <c r="D157" s="420" t="s">
        <v>882</v>
      </c>
      <c r="E157" s="310" t="s">
        <v>591</v>
      </c>
      <c r="F157" s="310">
        <v>55</v>
      </c>
      <c r="G157" s="310">
        <v>35</v>
      </c>
      <c r="H157" s="310">
        <v>35</v>
      </c>
      <c r="I157" s="311" t="s">
        <v>903</v>
      </c>
      <c r="J157" s="322" t="s">
        <v>949</v>
      </c>
      <c r="K157" s="311">
        <f t="shared" si="18"/>
        <v>-20</v>
      </c>
      <c r="L157" s="333">
        <v>100</v>
      </c>
      <c r="M157" s="334">
        <f t="shared" si="19"/>
        <v>-5100</v>
      </c>
      <c r="N157" s="311">
        <v>250</v>
      </c>
      <c r="O157" s="335" t="s">
        <v>601</v>
      </c>
      <c r="P157" s="336">
        <v>44627</v>
      </c>
      <c r="Q157" s="249"/>
      <c r="R157" s="250" t="s">
        <v>590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285">
        <v>6</v>
      </c>
      <c r="B158" s="386">
        <v>44623</v>
      </c>
      <c r="C158" s="356"/>
      <c r="D158" s="368" t="s">
        <v>905</v>
      </c>
      <c r="E158" s="285" t="s">
        <v>591</v>
      </c>
      <c r="F158" s="285">
        <v>51.5</v>
      </c>
      <c r="G158" s="285">
        <v>17</v>
      </c>
      <c r="H158" s="338">
        <v>71</v>
      </c>
      <c r="I158" s="350" t="s">
        <v>906</v>
      </c>
      <c r="J158" s="350" t="s">
        <v>907</v>
      </c>
      <c r="K158" s="338">
        <f t="shared" si="18"/>
        <v>19.5</v>
      </c>
      <c r="L158" s="351">
        <v>100</v>
      </c>
      <c r="M158" s="352">
        <f t="shared" si="19"/>
        <v>875</v>
      </c>
      <c r="N158" s="338">
        <v>50</v>
      </c>
      <c r="O158" s="353" t="s">
        <v>589</v>
      </c>
      <c r="P158" s="354">
        <v>44258</v>
      </c>
      <c r="Q158" s="249"/>
      <c r="R158" s="250" t="s">
        <v>590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10">
        <v>7</v>
      </c>
      <c r="B159" s="398">
        <v>44624</v>
      </c>
      <c r="C159" s="419"/>
      <c r="D159" s="420" t="s">
        <v>933</v>
      </c>
      <c r="E159" s="310" t="s">
        <v>591</v>
      </c>
      <c r="F159" s="310">
        <v>55</v>
      </c>
      <c r="G159" s="310">
        <v>38</v>
      </c>
      <c r="H159" s="310">
        <v>38</v>
      </c>
      <c r="I159" s="311" t="s">
        <v>903</v>
      </c>
      <c r="J159" s="322" t="s">
        <v>911</v>
      </c>
      <c r="K159" s="311">
        <f t="shared" si="18"/>
        <v>-17</v>
      </c>
      <c r="L159" s="333">
        <v>100</v>
      </c>
      <c r="M159" s="334">
        <f t="shared" si="19"/>
        <v>-5200</v>
      </c>
      <c r="N159" s="311">
        <v>300</v>
      </c>
      <c r="O159" s="335" t="s">
        <v>601</v>
      </c>
      <c r="P159" s="336">
        <v>44627</v>
      </c>
      <c r="Q159" s="249"/>
      <c r="R159" s="250" t="s">
        <v>590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437">
        <v>8</v>
      </c>
      <c r="B160" s="386">
        <v>44628</v>
      </c>
      <c r="C160" s="438"/>
      <c r="D160" s="439" t="s">
        <v>965</v>
      </c>
      <c r="E160" s="437" t="s">
        <v>591</v>
      </c>
      <c r="F160" s="437">
        <v>47</v>
      </c>
      <c r="G160" s="437">
        <v>32</v>
      </c>
      <c r="H160" s="437">
        <v>55</v>
      </c>
      <c r="I160" s="440" t="s">
        <v>966</v>
      </c>
      <c r="J160" s="350" t="s">
        <v>917</v>
      </c>
      <c r="K160" s="338">
        <f t="shared" si="18"/>
        <v>8</v>
      </c>
      <c r="L160" s="351">
        <v>100</v>
      </c>
      <c r="M160" s="352">
        <f t="shared" si="19"/>
        <v>2300</v>
      </c>
      <c r="N160" s="338">
        <v>300</v>
      </c>
      <c r="O160" s="353" t="s">
        <v>589</v>
      </c>
      <c r="P160" s="354">
        <v>44263</v>
      </c>
      <c r="Q160" s="249"/>
      <c r="R160" s="250" t="s">
        <v>1009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285">
        <v>9</v>
      </c>
      <c r="B161" s="386">
        <v>44628</v>
      </c>
      <c r="C161" s="356"/>
      <c r="D161" s="368" t="s">
        <v>967</v>
      </c>
      <c r="E161" s="285" t="s">
        <v>591</v>
      </c>
      <c r="F161" s="285">
        <v>53.5</v>
      </c>
      <c r="G161" s="285">
        <v>34</v>
      </c>
      <c r="H161" s="338">
        <v>64</v>
      </c>
      <c r="I161" s="350" t="s">
        <v>903</v>
      </c>
      <c r="J161" s="350" t="s">
        <v>991</v>
      </c>
      <c r="K161" s="338">
        <f t="shared" si="18"/>
        <v>10.5</v>
      </c>
      <c r="L161" s="351">
        <v>100</v>
      </c>
      <c r="M161" s="352">
        <f t="shared" si="19"/>
        <v>2525</v>
      </c>
      <c r="N161" s="338">
        <v>250</v>
      </c>
      <c r="O161" s="353" t="s">
        <v>589</v>
      </c>
      <c r="P161" s="354">
        <v>44264</v>
      </c>
      <c r="Q161" s="249"/>
      <c r="R161" s="250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10</v>
      </c>
      <c r="B162" s="386">
        <v>44630</v>
      </c>
      <c r="C162" s="356"/>
      <c r="D162" s="368" t="s">
        <v>995</v>
      </c>
      <c r="E162" s="285" t="s">
        <v>591</v>
      </c>
      <c r="F162" s="285">
        <v>47.5</v>
      </c>
      <c r="G162" s="285">
        <v>10</v>
      </c>
      <c r="H162" s="338">
        <v>67.5</v>
      </c>
      <c r="I162" s="350" t="s">
        <v>996</v>
      </c>
      <c r="J162" s="350" t="s">
        <v>1005</v>
      </c>
      <c r="K162" s="338">
        <f t="shared" si="18"/>
        <v>20</v>
      </c>
      <c r="L162" s="351">
        <v>100</v>
      </c>
      <c r="M162" s="352">
        <f t="shared" si="19"/>
        <v>900</v>
      </c>
      <c r="N162" s="338">
        <v>50</v>
      </c>
      <c r="O162" s="353" t="s">
        <v>589</v>
      </c>
      <c r="P162" s="386">
        <v>44630</v>
      </c>
      <c r="Q162" s="249"/>
      <c r="R162" s="250" t="s">
        <v>1009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285">
        <v>11</v>
      </c>
      <c r="B163" s="386">
        <v>44630</v>
      </c>
      <c r="C163" s="356"/>
      <c r="D163" s="368" t="s">
        <v>1004</v>
      </c>
      <c r="E163" s="285" t="s">
        <v>591</v>
      </c>
      <c r="F163" s="285">
        <v>32.5</v>
      </c>
      <c r="G163" s="285"/>
      <c r="H163" s="338">
        <v>55.5</v>
      </c>
      <c r="I163" s="350" t="s">
        <v>903</v>
      </c>
      <c r="J163" s="350" t="s">
        <v>1006</v>
      </c>
      <c r="K163" s="338">
        <f t="shared" si="18"/>
        <v>23</v>
      </c>
      <c r="L163" s="351">
        <v>100</v>
      </c>
      <c r="M163" s="352">
        <f t="shared" si="19"/>
        <v>1050</v>
      </c>
      <c r="N163" s="338">
        <v>50</v>
      </c>
      <c r="O163" s="353" t="s">
        <v>589</v>
      </c>
      <c r="P163" s="386">
        <v>44630</v>
      </c>
      <c r="Q163" s="249"/>
      <c r="R163" s="250" t="s">
        <v>1009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285">
        <v>12</v>
      </c>
      <c r="B164" s="386">
        <v>44631</v>
      </c>
      <c r="C164" s="356"/>
      <c r="D164" s="368" t="s">
        <v>1017</v>
      </c>
      <c r="E164" s="285" t="s">
        <v>591</v>
      </c>
      <c r="F164" s="285">
        <v>44</v>
      </c>
      <c r="G164" s="285">
        <v>29</v>
      </c>
      <c r="H164" s="338">
        <v>50.5</v>
      </c>
      <c r="I164" s="350" t="s">
        <v>966</v>
      </c>
      <c r="J164" s="350" t="s">
        <v>1018</v>
      </c>
      <c r="K164" s="338">
        <f t="shared" si="18"/>
        <v>6.5</v>
      </c>
      <c r="L164" s="351">
        <v>100</v>
      </c>
      <c r="M164" s="352">
        <f t="shared" si="19"/>
        <v>1850</v>
      </c>
      <c r="N164" s="338">
        <v>300</v>
      </c>
      <c r="O164" s="353" t="s">
        <v>589</v>
      </c>
      <c r="P164" s="386">
        <v>44631</v>
      </c>
      <c r="Q164" s="249"/>
      <c r="R164" s="250" t="s">
        <v>590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13</v>
      </c>
      <c r="B165" s="357">
        <v>44635</v>
      </c>
      <c r="C165" s="356"/>
      <c r="D165" s="368" t="s">
        <v>1044</v>
      </c>
      <c r="E165" s="285" t="s">
        <v>591</v>
      </c>
      <c r="F165" s="285">
        <v>24</v>
      </c>
      <c r="G165" s="285">
        <v>14</v>
      </c>
      <c r="H165" s="338">
        <v>32</v>
      </c>
      <c r="I165" s="350" t="s">
        <v>1047</v>
      </c>
      <c r="J165" s="350" t="s">
        <v>917</v>
      </c>
      <c r="K165" s="338">
        <f t="shared" si="18"/>
        <v>8</v>
      </c>
      <c r="L165" s="351">
        <v>100</v>
      </c>
      <c r="M165" s="352">
        <f t="shared" si="19"/>
        <v>4300</v>
      </c>
      <c r="N165" s="338">
        <v>550</v>
      </c>
      <c r="O165" s="353" t="s">
        <v>589</v>
      </c>
      <c r="P165" s="386">
        <v>44637</v>
      </c>
      <c r="Q165" s="249"/>
      <c r="R165" s="250" t="s">
        <v>590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14</v>
      </c>
      <c r="B166" s="357">
        <v>44635</v>
      </c>
      <c r="C166" s="356"/>
      <c r="D166" s="368" t="s">
        <v>1178</v>
      </c>
      <c r="E166" s="285" t="s">
        <v>591</v>
      </c>
      <c r="F166" s="285">
        <v>106</v>
      </c>
      <c r="G166" s="285">
        <v>60</v>
      </c>
      <c r="H166" s="338">
        <v>126</v>
      </c>
      <c r="I166" s="350" t="s">
        <v>1048</v>
      </c>
      <c r="J166" s="350" t="s">
        <v>1005</v>
      </c>
      <c r="K166" s="338">
        <f t="shared" si="18"/>
        <v>20</v>
      </c>
      <c r="L166" s="351">
        <v>100</v>
      </c>
      <c r="M166" s="352">
        <f t="shared" si="19"/>
        <v>900</v>
      </c>
      <c r="N166" s="338">
        <v>50</v>
      </c>
      <c r="O166" s="353" t="s">
        <v>589</v>
      </c>
      <c r="P166" s="386">
        <v>44635</v>
      </c>
      <c r="Q166" s="249"/>
      <c r="R166" s="250" t="s">
        <v>1009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15</v>
      </c>
      <c r="B167" s="357">
        <v>44636</v>
      </c>
      <c r="C167" s="356"/>
      <c r="D167" s="368" t="s">
        <v>1054</v>
      </c>
      <c r="E167" s="285" t="s">
        <v>591</v>
      </c>
      <c r="F167" s="285">
        <v>75</v>
      </c>
      <c r="G167" s="285">
        <v>30</v>
      </c>
      <c r="H167" s="338">
        <v>95</v>
      </c>
      <c r="I167" s="350">
        <v>150</v>
      </c>
      <c r="J167" s="350" t="s">
        <v>1005</v>
      </c>
      <c r="K167" s="338">
        <f t="shared" si="18"/>
        <v>20</v>
      </c>
      <c r="L167" s="351">
        <v>100</v>
      </c>
      <c r="M167" s="352">
        <f t="shared" si="19"/>
        <v>900</v>
      </c>
      <c r="N167" s="338">
        <v>50</v>
      </c>
      <c r="O167" s="353" t="s">
        <v>589</v>
      </c>
      <c r="P167" s="386">
        <v>44636</v>
      </c>
      <c r="Q167" s="249"/>
      <c r="R167" s="250" t="s">
        <v>590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85">
        <v>16</v>
      </c>
      <c r="B168" s="357">
        <v>44636</v>
      </c>
      <c r="C168" s="356"/>
      <c r="D168" s="368" t="s">
        <v>1055</v>
      </c>
      <c r="E168" s="285" t="s">
        <v>591</v>
      </c>
      <c r="F168" s="285">
        <v>210</v>
      </c>
      <c r="G168" s="285">
        <v>95</v>
      </c>
      <c r="H168" s="338">
        <v>260</v>
      </c>
      <c r="I168" s="350" t="s">
        <v>1056</v>
      </c>
      <c r="J168" s="350" t="s">
        <v>1043</v>
      </c>
      <c r="K168" s="338">
        <f t="shared" si="18"/>
        <v>50</v>
      </c>
      <c r="L168" s="351">
        <v>100</v>
      </c>
      <c r="M168" s="352">
        <f t="shared" si="19"/>
        <v>1150</v>
      </c>
      <c r="N168" s="338">
        <v>25</v>
      </c>
      <c r="O168" s="353" t="s">
        <v>589</v>
      </c>
      <c r="P168" s="386">
        <v>44636</v>
      </c>
      <c r="Q168" s="249"/>
      <c r="R168" s="250" t="s">
        <v>1009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85">
        <v>17</v>
      </c>
      <c r="B169" s="357">
        <v>44636</v>
      </c>
      <c r="C169" s="356"/>
      <c r="D169" s="368" t="s">
        <v>1054</v>
      </c>
      <c r="E169" s="285" t="s">
        <v>591</v>
      </c>
      <c r="F169" s="285">
        <v>78</v>
      </c>
      <c r="G169" s="285">
        <v>30</v>
      </c>
      <c r="H169" s="338">
        <v>99</v>
      </c>
      <c r="I169" s="350">
        <v>150</v>
      </c>
      <c r="J169" s="350" t="s">
        <v>602</v>
      </c>
      <c r="K169" s="338">
        <f t="shared" si="18"/>
        <v>21</v>
      </c>
      <c r="L169" s="351">
        <v>100</v>
      </c>
      <c r="M169" s="352">
        <f t="shared" si="19"/>
        <v>950</v>
      </c>
      <c r="N169" s="338">
        <v>50</v>
      </c>
      <c r="O169" s="353" t="s">
        <v>589</v>
      </c>
      <c r="P169" s="386">
        <v>44636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285">
        <v>18</v>
      </c>
      <c r="B170" s="357">
        <v>44636</v>
      </c>
      <c r="C170" s="356"/>
      <c r="D170" s="368" t="s">
        <v>1055</v>
      </c>
      <c r="E170" s="285" t="s">
        <v>591</v>
      </c>
      <c r="F170" s="285">
        <v>190</v>
      </c>
      <c r="G170" s="285">
        <v>85</v>
      </c>
      <c r="H170" s="338">
        <v>265</v>
      </c>
      <c r="I170" s="350" t="s">
        <v>1056</v>
      </c>
      <c r="J170" s="350" t="s">
        <v>1057</v>
      </c>
      <c r="K170" s="338">
        <f t="shared" si="18"/>
        <v>75</v>
      </c>
      <c r="L170" s="351">
        <v>100</v>
      </c>
      <c r="M170" s="352">
        <f t="shared" si="19"/>
        <v>1775</v>
      </c>
      <c r="N170" s="338">
        <v>25</v>
      </c>
      <c r="O170" s="353" t="s">
        <v>589</v>
      </c>
      <c r="P170" s="386">
        <v>44636</v>
      </c>
      <c r="Q170" s="249"/>
      <c r="R170" s="250" t="s">
        <v>1009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310">
        <v>19</v>
      </c>
      <c r="B171" s="358">
        <v>44636</v>
      </c>
      <c r="C171" s="420"/>
      <c r="D171" s="469" t="s">
        <v>1054</v>
      </c>
      <c r="E171" s="310" t="s">
        <v>591</v>
      </c>
      <c r="F171" s="310">
        <v>76</v>
      </c>
      <c r="G171" s="310">
        <v>30</v>
      </c>
      <c r="H171" s="311">
        <v>58</v>
      </c>
      <c r="I171" s="322">
        <v>150</v>
      </c>
      <c r="J171" s="322" t="s">
        <v>1058</v>
      </c>
      <c r="K171" s="311">
        <f t="shared" ref="K171:K178" si="20">H171-F171</f>
        <v>-18</v>
      </c>
      <c r="L171" s="333">
        <v>100</v>
      </c>
      <c r="M171" s="334">
        <f t="shared" si="19"/>
        <v>-1000</v>
      </c>
      <c r="N171" s="311">
        <v>50</v>
      </c>
      <c r="O171" s="335" t="s">
        <v>601</v>
      </c>
      <c r="P171" s="398">
        <v>44636</v>
      </c>
      <c r="Q171" s="249"/>
      <c r="R171" s="250" t="s">
        <v>590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310">
        <v>20</v>
      </c>
      <c r="B172" s="358">
        <v>44636</v>
      </c>
      <c r="C172" s="420"/>
      <c r="D172" s="469" t="s">
        <v>1055</v>
      </c>
      <c r="E172" s="310" t="s">
        <v>591</v>
      </c>
      <c r="F172" s="310">
        <v>190</v>
      </c>
      <c r="G172" s="310">
        <v>85</v>
      </c>
      <c r="H172" s="311">
        <v>85</v>
      </c>
      <c r="I172" s="322" t="s">
        <v>1056</v>
      </c>
      <c r="J172" s="322" t="s">
        <v>1083</v>
      </c>
      <c r="K172" s="311">
        <f>H172-F172</f>
        <v>-105</v>
      </c>
      <c r="L172" s="333">
        <v>100</v>
      </c>
      <c r="M172" s="334">
        <f t="shared" si="19"/>
        <v>-2725</v>
      </c>
      <c r="N172" s="311">
        <v>25</v>
      </c>
      <c r="O172" s="335" t="s">
        <v>601</v>
      </c>
      <c r="P172" s="398">
        <v>44637</v>
      </c>
      <c r="Q172" s="249"/>
      <c r="R172" s="250" t="s">
        <v>1009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310">
        <v>21</v>
      </c>
      <c r="B173" s="358">
        <v>44636</v>
      </c>
      <c r="C173" s="420"/>
      <c r="D173" s="469" t="s">
        <v>1059</v>
      </c>
      <c r="E173" s="310" t="s">
        <v>591</v>
      </c>
      <c r="F173" s="310">
        <v>9</v>
      </c>
      <c r="G173" s="310">
        <v>5.9</v>
      </c>
      <c r="H173" s="311">
        <v>5.9</v>
      </c>
      <c r="I173" s="322" t="s">
        <v>1060</v>
      </c>
      <c r="J173" s="322" t="s">
        <v>1084</v>
      </c>
      <c r="K173" s="311">
        <f>H173-F173</f>
        <v>-3.0999999999999996</v>
      </c>
      <c r="L173" s="333">
        <v>100</v>
      </c>
      <c r="M173" s="334">
        <f t="shared" si="19"/>
        <v>-4749.9999999999991</v>
      </c>
      <c r="N173" s="311">
        <v>1500</v>
      </c>
      <c r="O173" s="335" t="s">
        <v>601</v>
      </c>
      <c r="P173" s="398">
        <v>44637</v>
      </c>
      <c r="Q173" s="249"/>
      <c r="R173" s="250" t="s">
        <v>590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310">
        <v>22</v>
      </c>
      <c r="B174" s="358">
        <v>44636</v>
      </c>
      <c r="C174" s="420"/>
      <c r="D174" s="469" t="s">
        <v>1061</v>
      </c>
      <c r="E174" s="310" t="s">
        <v>591</v>
      </c>
      <c r="F174" s="310">
        <v>41</v>
      </c>
      <c r="G174" s="310">
        <v>25</v>
      </c>
      <c r="H174" s="311">
        <v>25</v>
      </c>
      <c r="I174" s="322" t="s">
        <v>1062</v>
      </c>
      <c r="J174" s="322" t="s">
        <v>1085</v>
      </c>
      <c r="K174" s="311">
        <f>H174-F174</f>
        <v>-16</v>
      </c>
      <c r="L174" s="333">
        <v>100</v>
      </c>
      <c r="M174" s="334">
        <f t="shared" si="19"/>
        <v>-4100</v>
      </c>
      <c r="N174" s="311">
        <v>250</v>
      </c>
      <c r="O174" s="335" t="s">
        <v>601</v>
      </c>
      <c r="P174" s="398">
        <v>44637</v>
      </c>
      <c r="Q174" s="249"/>
      <c r="R174" s="250" t="s">
        <v>590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285">
        <v>23</v>
      </c>
      <c r="B175" s="386">
        <v>44637</v>
      </c>
      <c r="C175" s="356"/>
      <c r="D175" s="368" t="s">
        <v>1071</v>
      </c>
      <c r="E175" s="285" t="s">
        <v>591</v>
      </c>
      <c r="F175" s="285">
        <v>42.5</v>
      </c>
      <c r="G175" s="285">
        <v>8</v>
      </c>
      <c r="H175" s="338">
        <v>63</v>
      </c>
      <c r="I175" s="350" t="s">
        <v>906</v>
      </c>
      <c r="J175" s="350" t="s">
        <v>1117</v>
      </c>
      <c r="K175" s="338">
        <f t="shared" si="20"/>
        <v>20.5</v>
      </c>
      <c r="L175" s="351">
        <v>100</v>
      </c>
      <c r="M175" s="352">
        <f t="shared" si="19"/>
        <v>925</v>
      </c>
      <c r="N175" s="338">
        <v>50</v>
      </c>
      <c r="O175" s="353" t="s">
        <v>589</v>
      </c>
      <c r="P175" s="386">
        <v>44637</v>
      </c>
      <c r="Q175" s="249"/>
      <c r="R175" s="250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285">
        <v>24</v>
      </c>
      <c r="B176" s="386">
        <v>44637</v>
      </c>
      <c r="C176" s="356"/>
      <c r="D176" s="368" t="s">
        <v>1073</v>
      </c>
      <c r="E176" s="285" t="s">
        <v>591</v>
      </c>
      <c r="F176" s="285">
        <v>4.1500000000000004</v>
      </c>
      <c r="G176" s="285">
        <v>2.75</v>
      </c>
      <c r="H176" s="338">
        <v>4.75</v>
      </c>
      <c r="I176" s="357" t="s">
        <v>1074</v>
      </c>
      <c r="J176" s="350" t="s">
        <v>1118</v>
      </c>
      <c r="K176" s="338">
        <f t="shared" si="20"/>
        <v>0.59999999999999964</v>
      </c>
      <c r="L176" s="351">
        <v>100</v>
      </c>
      <c r="M176" s="352">
        <f t="shared" si="19"/>
        <v>1999.9999999999986</v>
      </c>
      <c r="N176" s="338">
        <v>3500</v>
      </c>
      <c r="O176" s="353" t="s">
        <v>589</v>
      </c>
      <c r="P176" s="386">
        <v>44637</v>
      </c>
      <c r="Q176" s="249"/>
      <c r="R176" s="250" t="s">
        <v>1009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247" customFormat="1" ht="12.75" customHeight="1">
      <c r="A177" s="285">
        <v>25</v>
      </c>
      <c r="B177" s="386">
        <v>44637</v>
      </c>
      <c r="C177" s="356"/>
      <c r="D177" s="368" t="s">
        <v>1082</v>
      </c>
      <c r="E177" s="285" t="s">
        <v>591</v>
      </c>
      <c r="F177" s="285">
        <v>42.5</v>
      </c>
      <c r="G177" s="285">
        <v>8</v>
      </c>
      <c r="H177" s="338">
        <v>61</v>
      </c>
      <c r="I177" s="350" t="s">
        <v>906</v>
      </c>
      <c r="J177" s="350" t="s">
        <v>1116</v>
      </c>
      <c r="K177" s="338">
        <f t="shared" si="20"/>
        <v>18.5</v>
      </c>
      <c r="L177" s="351">
        <v>100</v>
      </c>
      <c r="M177" s="352">
        <f t="shared" si="19"/>
        <v>825</v>
      </c>
      <c r="N177" s="338">
        <v>50</v>
      </c>
      <c r="O177" s="353" t="s">
        <v>589</v>
      </c>
      <c r="P177" s="386">
        <v>44637</v>
      </c>
      <c r="Q177" s="249"/>
      <c r="R177" s="250" t="s">
        <v>590</v>
      </c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:38" s="247" customFormat="1" ht="12.75" customHeight="1">
      <c r="A178" s="310">
        <v>26</v>
      </c>
      <c r="B178" s="358">
        <v>44641</v>
      </c>
      <c r="C178" s="420"/>
      <c r="D178" s="469" t="s">
        <v>1095</v>
      </c>
      <c r="E178" s="310" t="s">
        <v>591</v>
      </c>
      <c r="F178" s="310">
        <v>77</v>
      </c>
      <c r="G178" s="310">
        <v>45</v>
      </c>
      <c r="H178" s="311">
        <v>45</v>
      </c>
      <c r="I178" s="322" t="s">
        <v>1096</v>
      </c>
      <c r="J178" s="322" t="s">
        <v>1106</v>
      </c>
      <c r="K178" s="311">
        <f t="shared" si="20"/>
        <v>-32</v>
      </c>
      <c r="L178" s="333">
        <v>100</v>
      </c>
      <c r="M178" s="334">
        <f t="shared" si="19"/>
        <v>-1700</v>
      </c>
      <c r="N178" s="311">
        <v>50</v>
      </c>
      <c r="O178" s="335" t="s">
        <v>601</v>
      </c>
      <c r="P178" s="398">
        <v>44643</v>
      </c>
      <c r="Q178" s="249"/>
      <c r="R178" s="250" t="s">
        <v>590</v>
      </c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:38" s="247" customFormat="1" ht="12.75" customHeight="1">
      <c r="A179" s="310">
        <v>27</v>
      </c>
      <c r="B179" s="358">
        <v>44641</v>
      </c>
      <c r="C179" s="420"/>
      <c r="D179" s="469" t="s">
        <v>1102</v>
      </c>
      <c r="E179" s="310" t="s">
        <v>591</v>
      </c>
      <c r="F179" s="310">
        <v>44.5</v>
      </c>
      <c r="G179" s="310">
        <v>25</v>
      </c>
      <c r="H179" s="311">
        <v>29</v>
      </c>
      <c r="I179" s="322" t="s">
        <v>1103</v>
      </c>
      <c r="J179" s="322" t="s">
        <v>1132</v>
      </c>
      <c r="K179" s="311">
        <f t="shared" ref="K179:K185" si="21">H179-F179</f>
        <v>-15.5</v>
      </c>
      <c r="L179" s="333">
        <v>100</v>
      </c>
      <c r="M179" s="334">
        <f t="shared" si="19"/>
        <v>-3975</v>
      </c>
      <c r="N179" s="311">
        <v>250</v>
      </c>
      <c r="O179" s="335" t="s">
        <v>601</v>
      </c>
      <c r="P179" s="398">
        <v>44643</v>
      </c>
      <c r="Q179" s="249"/>
      <c r="R179" s="250" t="s">
        <v>590</v>
      </c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:38" s="247" customFormat="1" ht="12.75" customHeight="1">
      <c r="A180" s="285">
        <v>28</v>
      </c>
      <c r="B180" s="357">
        <v>44642</v>
      </c>
      <c r="C180" s="356"/>
      <c r="D180" s="368" t="s">
        <v>1107</v>
      </c>
      <c r="E180" s="285" t="s">
        <v>591</v>
      </c>
      <c r="F180" s="285">
        <v>20.5</v>
      </c>
      <c r="G180" s="285">
        <v>12</v>
      </c>
      <c r="H180" s="338">
        <v>25.5</v>
      </c>
      <c r="I180" s="350" t="s">
        <v>1108</v>
      </c>
      <c r="J180" s="350" t="s">
        <v>913</v>
      </c>
      <c r="K180" s="338">
        <f t="shared" si="21"/>
        <v>5</v>
      </c>
      <c r="L180" s="351">
        <v>100</v>
      </c>
      <c r="M180" s="352">
        <f t="shared" si="19"/>
        <v>2650</v>
      </c>
      <c r="N180" s="338">
        <v>550</v>
      </c>
      <c r="O180" s="353" t="s">
        <v>589</v>
      </c>
      <c r="P180" s="386">
        <v>44642</v>
      </c>
      <c r="Q180" s="249"/>
      <c r="R180" s="250" t="s">
        <v>1009</v>
      </c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:38" s="247" customFormat="1" ht="12.75" customHeight="1">
      <c r="A181" s="285">
        <v>29</v>
      </c>
      <c r="B181" s="357">
        <v>44642</v>
      </c>
      <c r="C181" s="356"/>
      <c r="D181" s="368" t="s">
        <v>1109</v>
      </c>
      <c r="E181" s="285" t="s">
        <v>591</v>
      </c>
      <c r="F181" s="285">
        <v>28.5</v>
      </c>
      <c r="G181" s="285">
        <v>20</v>
      </c>
      <c r="H181" s="338">
        <v>34.5</v>
      </c>
      <c r="I181" s="350" t="s">
        <v>1110</v>
      </c>
      <c r="J181" s="350" t="s">
        <v>909</v>
      </c>
      <c r="K181" s="338">
        <f t="shared" si="21"/>
        <v>6</v>
      </c>
      <c r="L181" s="351">
        <v>100</v>
      </c>
      <c r="M181" s="352">
        <f t="shared" si="19"/>
        <v>3350</v>
      </c>
      <c r="N181" s="338">
        <v>575</v>
      </c>
      <c r="O181" s="353" t="s">
        <v>589</v>
      </c>
      <c r="P181" s="386">
        <v>44642</v>
      </c>
      <c r="Q181" s="249"/>
      <c r="R181" s="250" t="s">
        <v>1009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285">
        <v>30</v>
      </c>
      <c r="B182" s="357">
        <v>44642</v>
      </c>
      <c r="C182" s="356"/>
      <c r="D182" s="368" t="s">
        <v>1114</v>
      </c>
      <c r="E182" s="285" t="s">
        <v>591</v>
      </c>
      <c r="F182" s="285">
        <v>167.5</v>
      </c>
      <c r="G182" s="285">
        <v>90</v>
      </c>
      <c r="H182" s="338">
        <v>197.5</v>
      </c>
      <c r="I182" s="350" t="s">
        <v>1115</v>
      </c>
      <c r="J182" s="350" t="s">
        <v>604</v>
      </c>
      <c r="K182" s="338">
        <f t="shared" si="21"/>
        <v>30</v>
      </c>
      <c r="L182" s="351">
        <v>100</v>
      </c>
      <c r="M182" s="352">
        <f t="shared" si="19"/>
        <v>1400</v>
      </c>
      <c r="N182" s="338">
        <v>50</v>
      </c>
      <c r="O182" s="353" t="s">
        <v>589</v>
      </c>
      <c r="P182" s="386">
        <v>44642</v>
      </c>
      <c r="Q182" s="249"/>
      <c r="R182" s="250" t="s">
        <v>590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s="247" customFormat="1" ht="12.75" customHeight="1">
      <c r="A183" s="285">
        <v>31</v>
      </c>
      <c r="B183" s="357">
        <v>44642</v>
      </c>
      <c r="C183" s="356"/>
      <c r="D183" s="368" t="s">
        <v>1120</v>
      </c>
      <c r="E183" s="285" t="s">
        <v>591</v>
      </c>
      <c r="F183" s="285">
        <v>56.5</v>
      </c>
      <c r="G183" s="285">
        <v>30</v>
      </c>
      <c r="H183" s="338">
        <v>72</v>
      </c>
      <c r="I183" s="350" t="s">
        <v>996</v>
      </c>
      <c r="J183" s="350" t="s">
        <v>1131</v>
      </c>
      <c r="K183" s="338">
        <f t="shared" si="21"/>
        <v>15.5</v>
      </c>
      <c r="L183" s="351">
        <v>100</v>
      </c>
      <c r="M183" s="352">
        <f t="shared" si="19"/>
        <v>2225</v>
      </c>
      <c r="N183" s="338">
        <v>150</v>
      </c>
      <c r="O183" s="353" t="s">
        <v>589</v>
      </c>
      <c r="P183" s="386">
        <v>44643</v>
      </c>
      <c r="Q183" s="249"/>
      <c r="R183" s="250" t="s">
        <v>1009</v>
      </c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:38" s="247" customFormat="1" ht="12.75" customHeight="1">
      <c r="A184" s="285">
        <v>32</v>
      </c>
      <c r="B184" s="357">
        <v>44642</v>
      </c>
      <c r="C184" s="356"/>
      <c r="D184" s="368" t="s">
        <v>1121</v>
      </c>
      <c r="E184" s="285" t="s">
        <v>591</v>
      </c>
      <c r="F184" s="285">
        <v>42</v>
      </c>
      <c r="G184" s="285">
        <v>27</v>
      </c>
      <c r="H184" s="338">
        <v>51</v>
      </c>
      <c r="I184" s="350" t="s">
        <v>1122</v>
      </c>
      <c r="J184" s="350" t="s">
        <v>797</v>
      </c>
      <c r="K184" s="338">
        <f t="shared" si="21"/>
        <v>9</v>
      </c>
      <c r="L184" s="351">
        <v>100</v>
      </c>
      <c r="M184" s="352">
        <f t="shared" si="19"/>
        <v>2600</v>
      </c>
      <c r="N184" s="338">
        <v>300</v>
      </c>
      <c r="O184" s="353" t="s">
        <v>589</v>
      </c>
      <c r="P184" s="386">
        <v>44643</v>
      </c>
      <c r="Q184" s="249"/>
      <c r="R184" s="250" t="s">
        <v>590</v>
      </c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:38" s="247" customFormat="1" ht="12.75" customHeight="1">
      <c r="A185" s="285">
        <v>33</v>
      </c>
      <c r="B185" s="357">
        <v>44642</v>
      </c>
      <c r="C185" s="356"/>
      <c r="D185" s="368" t="s">
        <v>1123</v>
      </c>
      <c r="E185" s="285" t="s">
        <v>591</v>
      </c>
      <c r="F185" s="285">
        <v>41</v>
      </c>
      <c r="G185" s="285">
        <v>25</v>
      </c>
      <c r="H185" s="338">
        <v>49</v>
      </c>
      <c r="I185" s="350" t="s">
        <v>1122</v>
      </c>
      <c r="J185" s="350" t="s">
        <v>917</v>
      </c>
      <c r="K185" s="338">
        <f t="shared" si="21"/>
        <v>8</v>
      </c>
      <c r="L185" s="351">
        <v>100</v>
      </c>
      <c r="M185" s="352">
        <f t="shared" si="19"/>
        <v>1900</v>
      </c>
      <c r="N185" s="338">
        <v>250</v>
      </c>
      <c r="O185" s="353" t="s">
        <v>589</v>
      </c>
      <c r="P185" s="386">
        <v>44643</v>
      </c>
      <c r="Q185" s="249"/>
      <c r="R185" s="250" t="s">
        <v>590</v>
      </c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:38" s="247" customFormat="1" ht="12.75" customHeight="1">
      <c r="A186" s="310">
        <v>34</v>
      </c>
      <c r="B186" s="358">
        <v>44642</v>
      </c>
      <c r="C186" s="420"/>
      <c r="D186" s="469" t="s">
        <v>1124</v>
      </c>
      <c r="E186" s="310" t="s">
        <v>591</v>
      </c>
      <c r="F186" s="310">
        <v>6.5</v>
      </c>
      <c r="G186" s="310">
        <v>2.8</v>
      </c>
      <c r="H186" s="311">
        <v>2.8</v>
      </c>
      <c r="I186" s="472" t="s">
        <v>1125</v>
      </c>
      <c r="J186" s="322" t="s">
        <v>1161</v>
      </c>
      <c r="K186" s="311">
        <f>H186-F186</f>
        <v>-3.7</v>
      </c>
      <c r="L186" s="333">
        <v>100</v>
      </c>
      <c r="M186" s="334">
        <f>(K186*N186)-L186</f>
        <v>-4170</v>
      </c>
      <c r="N186" s="311">
        <v>1100</v>
      </c>
      <c r="O186" s="335" t="s">
        <v>601</v>
      </c>
      <c r="P186" s="398">
        <v>44644</v>
      </c>
      <c r="Q186" s="249"/>
      <c r="R186" s="250" t="s">
        <v>590</v>
      </c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:38" s="247" customFormat="1" ht="12.75" customHeight="1">
      <c r="A187" s="285">
        <v>30</v>
      </c>
      <c r="B187" s="357">
        <v>44643</v>
      </c>
      <c r="C187" s="356"/>
      <c r="D187" s="368" t="s">
        <v>1114</v>
      </c>
      <c r="E187" s="285" t="s">
        <v>591</v>
      </c>
      <c r="F187" s="285">
        <v>167.5</v>
      </c>
      <c r="G187" s="285">
        <v>90</v>
      </c>
      <c r="H187" s="338">
        <v>192</v>
      </c>
      <c r="I187" s="350" t="s">
        <v>1115</v>
      </c>
      <c r="J187" s="350" t="s">
        <v>1133</v>
      </c>
      <c r="K187" s="338">
        <f>H187-F187</f>
        <v>24.5</v>
      </c>
      <c r="L187" s="351">
        <v>100</v>
      </c>
      <c r="M187" s="352">
        <f>(K187*N187)-L187</f>
        <v>1125</v>
      </c>
      <c r="N187" s="338">
        <v>50</v>
      </c>
      <c r="O187" s="353" t="s">
        <v>589</v>
      </c>
      <c r="P187" s="386">
        <v>44643</v>
      </c>
      <c r="Q187" s="249"/>
      <c r="R187" s="250" t="s">
        <v>590</v>
      </c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:38" s="247" customFormat="1" ht="12.75" customHeight="1">
      <c r="A188" s="310">
        <v>31</v>
      </c>
      <c r="B188" s="358">
        <v>44643</v>
      </c>
      <c r="C188" s="420"/>
      <c r="D188" s="469" t="s">
        <v>1121</v>
      </c>
      <c r="E188" s="310" t="s">
        <v>591</v>
      </c>
      <c r="F188" s="310">
        <v>36</v>
      </c>
      <c r="G188" s="310">
        <v>20</v>
      </c>
      <c r="H188" s="311">
        <v>20</v>
      </c>
      <c r="I188" s="472" t="s">
        <v>1122</v>
      </c>
      <c r="J188" s="322" t="s">
        <v>1085</v>
      </c>
      <c r="K188" s="311">
        <f>H188-F188</f>
        <v>-16</v>
      </c>
      <c r="L188" s="333">
        <v>100</v>
      </c>
      <c r="M188" s="334">
        <f>(K188*N188)-L188</f>
        <v>-4900</v>
      </c>
      <c r="N188" s="311">
        <v>300</v>
      </c>
      <c r="O188" s="335" t="s">
        <v>601</v>
      </c>
      <c r="P188" s="398">
        <v>44644</v>
      </c>
      <c r="Q188" s="249"/>
      <c r="R188" s="250" t="s">
        <v>590</v>
      </c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</row>
    <row r="189" spans="1:38" s="247" customFormat="1" ht="12.75" customHeight="1">
      <c r="A189" s="251">
        <v>32</v>
      </c>
      <c r="B189" s="339">
        <v>44643</v>
      </c>
      <c r="C189" s="383"/>
      <c r="D189" s="384" t="s">
        <v>1136</v>
      </c>
      <c r="E189" s="251" t="s">
        <v>591</v>
      </c>
      <c r="F189" s="379" t="s">
        <v>1137</v>
      </c>
      <c r="G189" s="251">
        <v>0</v>
      </c>
      <c r="H189" s="252"/>
      <c r="I189" s="470" t="s">
        <v>1138</v>
      </c>
      <c r="J189" s="302" t="s">
        <v>592</v>
      </c>
      <c r="K189" s="252"/>
      <c r="L189" s="283"/>
      <c r="M189" s="284"/>
      <c r="N189" s="252"/>
      <c r="O189" s="367"/>
      <c r="P189" s="293"/>
      <c r="Q189" s="249"/>
      <c r="R189" s="250" t="s">
        <v>1009</v>
      </c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</row>
    <row r="190" spans="1:38" s="247" customFormat="1" ht="12.75" customHeight="1">
      <c r="A190" s="285">
        <v>33</v>
      </c>
      <c r="B190" s="357">
        <v>44644</v>
      </c>
      <c r="C190" s="356"/>
      <c r="D190" s="368" t="s">
        <v>1152</v>
      </c>
      <c r="E190" s="285" t="s">
        <v>591</v>
      </c>
      <c r="F190" s="285">
        <v>36.5</v>
      </c>
      <c r="G190" s="285"/>
      <c r="H190" s="338">
        <v>63.5</v>
      </c>
      <c r="I190" s="471" t="s">
        <v>1153</v>
      </c>
      <c r="J190" s="350" t="s">
        <v>1157</v>
      </c>
      <c r="K190" s="338">
        <f>H190-F190</f>
        <v>27</v>
      </c>
      <c r="L190" s="351">
        <v>100</v>
      </c>
      <c r="M190" s="352">
        <f>(K190*N190)-L190</f>
        <v>1250</v>
      </c>
      <c r="N190" s="338">
        <v>50</v>
      </c>
      <c r="O190" s="353" t="s">
        <v>589</v>
      </c>
      <c r="P190" s="357">
        <v>44644</v>
      </c>
      <c r="Q190" s="249"/>
      <c r="R190" s="250" t="s">
        <v>1009</v>
      </c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</row>
    <row r="191" spans="1:38" s="247" customFormat="1" ht="12.75" customHeight="1">
      <c r="A191" s="285">
        <v>34</v>
      </c>
      <c r="B191" s="357">
        <v>44644</v>
      </c>
      <c r="C191" s="356"/>
      <c r="D191" s="368" t="s">
        <v>1154</v>
      </c>
      <c r="E191" s="285" t="s">
        <v>591</v>
      </c>
      <c r="F191" s="285">
        <v>31.5</v>
      </c>
      <c r="G191" s="285"/>
      <c r="H191" s="338">
        <v>54.5</v>
      </c>
      <c r="I191" s="471" t="s">
        <v>866</v>
      </c>
      <c r="J191" s="350" t="s">
        <v>1006</v>
      </c>
      <c r="K191" s="338">
        <f>H191-F191</f>
        <v>23</v>
      </c>
      <c r="L191" s="351">
        <v>100</v>
      </c>
      <c r="M191" s="352">
        <f>(K191*N191)-L191</f>
        <v>1050</v>
      </c>
      <c r="N191" s="338">
        <v>50</v>
      </c>
      <c r="O191" s="353" t="s">
        <v>589</v>
      </c>
      <c r="P191" s="357">
        <v>44644</v>
      </c>
      <c r="Q191" s="249"/>
      <c r="R191" s="250" t="s">
        <v>1009</v>
      </c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</row>
    <row r="192" spans="1:38" s="247" customFormat="1" ht="12.75" customHeight="1">
      <c r="A192" s="285">
        <v>35</v>
      </c>
      <c r="B192" s="357">
        <v>44644</v>
      </c>
      <c r="C192" s="356"/>
      <c r="D192" s="368" t="s">
        <v>1155</v>
      </c>
      <c r="E192" s="285" t="s">
        <v>591</v>
      </c>
      <c r="F192" s="285">
        <v>32.5</v>
      </c>
      <c r="G192" s="285">
        <v>15</v>
      </c>
      <c r="H192" s="338">
        <v>48.5</v>
      </c>
      <c r="I192" s="471" t="s">
        <v>1156</v>
      </c>
      <c r="J192" s="350" t="s">
        <v>1158</v>
      </c>
      <c r="K192" s="338">
        <f>H192-F192</f>
        <v>16</v>
      </c>
      <c r="L192" s="351">
        <v>100</v>
      </c>
      <c r="M192" s="352">
        <f>(K192*N192)-L192</f>
        <v>3900</v>
      </c>
      <c r="N192" s="338">
        <v>250</v>
      </c>
      <c r="O192" s="353" t="s">
        <v>589</v>
      </c>
      <c r="P192" s="357">
        <v>44644</v>
      </c>
      <c r="Q192" s="249"/>
      <c r="R192" s="250" t="s">
        <v>1009</v>
      </c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:38" s="247" customFormat="1" ht="12.75" customHeight="1">
      <c r="A193" s="285">
        <v>36</v>
      </c>
      <c r="B193" s="357">
        <v>44645</v>
      </c>
      <c r="C193" s="356"/>
      <c r="D193" s="368" t="s">
        <v>1160</v>
      </c>
      <c r="E193" s="285" t="s">
        <v>591</v>
      </c>
      <c r="F193" s="285">
        <v>51</v>
      </c>
      <c r="G193" s="285">
        <v>25</v>
      </c>
      <c r="H193" s="338">
        <v>67</v>
      </c>
      <c r="I193" s="471" t="s">
        <v>866</v>
      </c>
      <c r="J193" s="350" t="s">
        <v>1158</v>
      </c>
      <c r="K193" s="338">
        <f>H193-F193</f>
        <v>16</v>
      </c>
      <c r="L193" s="351">
        <v>100</v>
      </c>
      <c r="M193" s="352">
        <f>(K193*N193)-L193</f>
        <v>2300</v>
      </c>
      <c r="N193" s="338">
        <v>150</v>
      </c>
      <c r="O193" s="353" t="s">
        <v>589</v>
      </c>
      <c r="P193" s="357">
        <v>44645</v>
      </c>
      <c r="Q193" s="249"/>
      <c r="R193" s="250" t="s">
        <v>1009</v>
      </c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:38" s="247" customFormat="1" ht="12.75" customHeight="1">
      <c r="A194" s="285">
        <v>37</v>
      </c>
      <c r="B194" s="357">
        <v>44645</v>
      </c>
      <c r="C194" s="356"/>
      <c r="D194" s="368" t="s">
        <v>1177</v>
      </c>
      <c r="E194" s="285" t="s">
        <v>591</v>
      </c>
      <c r="F194" s="285">
        <v>43</v>
      </c>
      <c r="G194" s="285">
        <v>20</v>
      </c>
      <c r="H194" s="338">
        <v>47</v>
      </c>
      <c r="I194" s="471" t="s">
        <v>1062</v>
      </c>
      <c r="J194" s="350" t="s">
        <v>1008</v>
      </c>
      <c r="K194" s="338">
        <f>H194-F194</f>
        <v>4</v>
      </c>
      <c r="L194" s="351">
        <v>100</v>
      </c>
      <c r="M194" s="352">
        <f>(K194*N194)-L194</f>
        <v>900</v>
      </c>
      <c r="N194" s="338">
        <v>250</v>
      </c>
      <c r="O194" s="353" t="s">
        <v>589</v>
      </c>
      <c r="P194" s="357">
        <v>44648</v>
      </c>
      <c r="Q194" s="249"/>
      <c r="R194" s="250" t="s">
        <v>590</v>
      </c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</row>
    <row r="195" spans="1:38" s="247" customFormat="1" ht="12.75" customHeight="1">
      <c r="A195" s="285">
        <v>38</v>
      </c>
      <c r="B195" s="357">
        <v>44648</v>
      </c>
      <c r="C195" s="356"/>
      <c r="D195" s="368" t="s">
        <v>1232</v>
      </c>
      <c r="E195" s="285" t="s">
        <v>591</v>
      </c>
      <c r="F195" s="285">
        <v>90</v>
      </c>
      <c r="G195" s="285">
        <v>48</v>
      </c>
      <c r="H195" s="338">
        <v>112</v>
      </c>
      <c r="I195" s="471" t="s">
        <v>1233</v>
      </c>
      <c r="J195" s="350" t="s">
        <v>1236</v>
      </c>
      <c r="K195" s="338">
        <f t="shared" ref="K195:K196" si="22">H195-F195</f>
        <v>22</v>
      </c>
      <c r="L195" s="351">
        <v>100</v>
      </c>
      <c r="M195" s="352">
        <f t="shared" ref="M195:M196" si="23">(K195*N195)-L195</f>
        <v>1000</v>
      </c>
      <c r="N195" s="338">
        <v>50</v>
      </c>
      <c r="O195" s="353" t="s">
        <v>589</v>
      </c>
      <c r="P195" s="357">
        <v>44648</v>
      </c>
      <c r="Q195" s="249"/>
      <c r="R195" s="250" t="s">
        <v>590</v>
      </c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</row>
    <row r="196" spans="1:38" s="247" customFormat="1" ht="12.75" customHeight="1">
      <c r="A196" s="285">
        <v>39</v>
      </c>
      <c r="B196" s="357">
        <v>44648</v>
      </c>
      <c r="C196" s="356"/>
      <c r="D196" s="368" t="s">
        <v>1234</v>
      </c>
      <c r="E196" s="285" t="s">
        <v>591</v>
      </c>
      <c r="F196" s="285">
        <v>335</v>
      </c>
      <c r="G196" s="285">
        <v>240</v>
      </c>
      <c r="H196" s="338">
        <v>392.5</v>
      </c>
      <c r="I196" s="471" t="s">
        <v>1235</v>
      </c>
      <c r="J196" s="350" t="s">
        <v>1067</v>
      </c>
      <c r="K196" s="338">
        <f t="shared" si="22"/>
        <v>57.5</v>
      </c>
      <c r="L196" s="351">
        <v>100</v>
      </c>
      <c r="M196" s="352">
        <f t="shared" si="23"/>
        <v>1337.5</v>
      </c>
      <c r="N196" s="338">
        <v>25</v>
      </c>
      <c r="O196" s="353" t="s">
        <v>589</v>
      </c>
      <c r="P196" s="357">
        <v>44648</v>
      </c>
      <c r="Q196" s="249"/>
      <c r="R196" s="250" t="s">
        <v>1009</v>
      </c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</row>
    <row r="197" spans="1:38" s="301" customFormat="1" ht="12.75" customHeight="1">
      <c r="A197" s="385"/>
      <c r="B197" s="385"/>
      <c r="C197" s="385"/>
      <c r="D197" s="385"/>
      <c r="E197" s="385"/>
      <c r="F197" s="251"/>
      <c r="G197" s="385"/>
      <c r="H197" s="385"/>
      <c r="I197" s="385"/>
      <c r="J197" s="385"/>
      <c r="K197" s="252"/>
      <c r="L197" s="283"/>
      <c r="M197" s="284"/>
      <c r="N197" s="252"/>
      <c r="O197" s="367"/>
      <c r="P197" s="293"/>
      <c r="Q197" s="298"/>
      <c r="R197" s="299"/>
      <c r="S197" s="298"/>
      <c r="T197" s="298"/>
      <c r="U197" s="298"/>
      <c r="V197" s="298"/>
      <c r="W197" s="298"/>
      <c r="X197" s="298"/>
      <c r="Y197" s="298"/>
      <c r="Z197" s="298"/>
      <c r="AA197" s="298"/>
      <c r="AB197" s="298"/>
      <c r="AC197" s="298"/>
      <c r="AD197" s="298"/>
      <c r="AE197" s="298"/>
      <c r="AF197" s="300"/>
      <c r="AG197" s="300"/>
      <c r="AH197" s="300"/>
      <c r="AI197" s="300"/>
      <c r="AJ197" s="300"/>
      <c r="AK197" s="300"/>
      <c r="AL197" s="300"/>
    </row>
    <row r="198" spans="1:38" ht="14.25" customHeight="1">
      <c r="A198" s="151"/>
      <c r="B198" s="156"/>
      <c r="C198" s="156"/>
      <c r="D198" s="157"/>
      <c r="E198" s="151"/>
      <c r="F198" s="158"/>
      <c r="G198" s="151"/>
      <c r="H198" s="151"/>
      <c r="I198" s="151"/>
      <c r="J198" s="156"/>
      <c r="K198" s="159"/>
      <c r="L198" s="151"/>
      <c r="M198" s="151"/>
      <c r="N198" s="151"/>
      <c r="O198" s="160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>
      <c r="A199" s="94" t="s">
        <v>613</v>
      </c>
      <c r="B199" s="161"/>
      <c r="C199" s="161"/>
      <c r="D199" s="162"/>
      <c r="E199" s="135"/>
      <c r="F199" s="6"/>
      <c r="G199" s="6"/>
      <c r="H199" s="136"/>
      <c r="I199" s="163"/>
      <c r="J199" s="1"/>
      <c r="K199" s="6"/>
      <c r="L199" s="6"/>
      <c r="M199" s="6"/>
      <c r="N199" s="1"/>
      <c r="O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38" ht="38.25" customHeight="1">
      <c r="A200" s="95" t="s">
        <v>16</v>
      </c>
      <c r="B200" s="96" t="s">
        <v>566</v>
      </c>
      <c r="C200" s="96"/>
      <c r="D200" s="97" t="s">
        <v>577</v>
      </c>
      <c r="E200" s="96" t="s">
        <v>578</v>
      </c>
      <c r="F200" s="96" t="s">
        <v>579</v>
      </c>
      <c r="G200" s="96" t="s">
        <v>580</v>
      </c>
      <c r="H200" s="96" t="s">
        <v>581</v>
      </c>
      <c r="I200" s="96" t="s">
        <v>582</v>
      </c>
      <c r="J200" s="95" t="s">
        <v>583</v>
      </c>
      <c r="K200" s="139" t="s">
        <v>600</v>
      </c>
      <c r="L200" s="140" t="s">
        <v>585</v>
      </c>
      <c r="M200" s="98" t="s">
        <v>586</v>
      </c>
      <c r="N200" s="96" t="s">
        <v>587</v>
      </c>
      <c r="O200" s="97" t="s">
        <v>588</v>
      </c>
      <c r="P200" s="96" t="s">
        <v>820</v>
      </c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38" s="247" customFormat="1" ht="14.25" customHeight="1">
      <c r="A201" s="271">
        <v>1</v>
      </c>
      <c r="B201" s="272">
        <v>44488</v>
      </c>
      <c r="C201" s="273"/>
      <c r="D201" s="274" t="s">
        <v>137</v>
      </c>
      <c r="E201" s="275" t="s">
        <v>1064</v>
      </c>
      <c r="F201" s="276">
        <v>235.25</v>
      </c>
      <c r="G201" s="276">
        <v>198</v>
      </c>
      <c r="H201" s="275"/>
      <c r="I201" s="277" t="s">
        <v>825</v>
      </c>
      <c r="J201" s="278" t="s">
        <v>592</v>
      </c>
      <c r="K201" s="278"/>
      <c r="L201" s="279"/>
      <c r="M201" s="280"/>
      <c r="N201" s="278"/>
      <c r="O201" s="281"/>
      <c r="P201" s="278"/>
      <c r="Q201" s="246"/>
      <c r="R201" s="1" t="s">
        <v>590</v>
      </c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  <c r="AJ201" s="246"/>
      <c r="AK201" s="246"/>
      <c r="AL201" s="246"/>
    </row>
    <row r="202" spans="1:38" s="247" customFormat="1" ht="12.75" customHeight="1">
      <c r="A202" s="399">
        <v>2</v>
      </c>
      <c r="B202" s="386">
        <v>44599</v>
      </c>
      <c r="C202" s="400"/>
      <c r="D202" s="401" t="s">
        <v>71</v>
      </c>
      <c r="E202" s="402" t="s">
        <v>591</v>
      </c>
      <c r="F202" s="399">
        <v>200</v>
      </c>
      <c r="G202" s="399">
        <v>183</v>
      </c>
      <c r="H202" s="402">
        <v>224</v>
      </c>
      <c r="I202" s="403" t="s">
        <v>860</v>
      </c>
      <c r="J202" s="404" t="s">
        <v>978</v>
      </c>
      <c r="K202" s="404">
        <f>H202-F202</f>
        <v>24</v>
      </c>
      <c r="L202" s="405">
        <f>(F202*-0.7)/100</f>
        <v>-1.4</v>
      </c>
      <c r="M202" s="406">
        <f>(K202+L202)/F202</f>
        <v>0.113</v>
      </c>
      <c r="N202" s="404" t="s">
        <v>589</v>
      </c>
      <c r="O202" s="407">
        <v>44624</v>
      </c>
      <c r="P202" s="421"/>
      <c r="Q202" s="246"/>
      <c r="R202" s="246" t="s">
        <v>590</v>
      </c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  <c r="AJ202" s="246"/>
      <c r="AK202" s="246"/>
      <c r="AL202" s="246"/>
    </row>
    <row r="203" spans="1:38" ht="14.25" customHeight="1">
      <c r="A203" s="164"/>
      <c r="B203" s="141"/>
      <c r="C203" s="165"/>
      <c r="D203" s="100"/>
      <c r="E203" s="166"/>
      <c r="F203" s="166"/>
      <c r="G203" s="166"/>
      <c r="H203" s="166"/>
      <c r="I203" s="166"/>
      <c r="J203" s="166"/>
      <c r="K203" s="167"/>
      <c r="L203" s="168"/>
      <c r="M203" s="166"/>
      <c r="N203" s="169"/>
      <c r="O203" s="170"/>
      <c r="P203" s="170"/>
      <c r="R203" s="6"/>
      <c r="S203" s="41"/>
      <c r="T203" s="1"/>
      <c r="U203" s="1"/>
      <c r="V203" s="1"/>
      <c r="W203" s="1"/>
      <c r="X203" s="1"/>
      <c r="Y203" s="1"/>
      <c r="Z203" s="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</row>
    <row r="204" spans="1:38" ht="12.75" customHeight="1">
      <c r="A204" s="119" t="s">
        <v>593</v>
      </c>
      <c r="B204" s="119"/>
      <c r="C204" s="119"/>
      <c r="D204" s="119"/>
      <c r="E204" s="41"/>
      <c r="F204" s="127" t="s">
        <v>595</v>
      </c>
      <c r="G204" s="56"/>
      <c r="H204" s="56"/>
      <c r="I204" s="56"/>
      <c r="J204" s="6"/>
      <c r="K204" s="145"/>
      <c r="L204" s="146"/>
      <c r="M204" s="6"/>
      <c r="N204" s="109"/>
      <c r="O204" s="171"/>
      <c r="P204" s="1"/>
      <c r="Q204" s="1"/>
      <c r="R204" s="6"/>
      <c r="S204" s="1"/>
      <c r="T204" s="1"/>
      <c r="U204" s="1"/>
      <c r="V204" s="1"/>
      <c r="W204" s="1"/>
      <c r="X204" s="1"/>
      <c r="Y204" s="1"/>
    </row>
    <row r="205" spans="1:38" ht="12.75" customHeight="1">
      <c r="A205" s="126" t="s">
        <v>594</v>
      </c>
      <c r="B205" s="119"/>
      <c r="C205" s="119"/>
      <c r="D205" s="119"/>
      <c r="E205" s="6"/>
      <c r="F205" s="127" t="s">
        <v>597</v>
      </c>
      <c r="G205" s="6"/>
      <c r="H205" s="6" t="s">
        <v>816</v>
      </c>
      <c r="I205" s="6"/>
      <c r="J205" s="1"/>
      <c r="K205" s="6"/>
      <c r="L205" s="6"/>
      <c r="M205" s="6"/>
      <c r="N205" s="1"/>
      <c r="O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38" ht="12.75" customHeight="1">
      <c r="A206" s="126"/>
      <c r="B206" s="119"/>
      <c r="C206" s="119"/>
      <c r="D206" s="119"/>
      <c r="E206" s="6"/>
      <c r="F206" s="127"/>
      <c r="G206" s="6"/>
      <c r="H206" s="6"/>
      <c r="I206" s="6"/>
      <c r="J206" s="1"/>
      <c r="K206" s="6"/>
      <c r="L206" s="6"/>
      <c r="M206" s="6"/>
      <c r="N206" s="1"/>
      <c r="O206" s="1"/>
      <c r="Q206" s="1"/>
      <c r="R206" s="56"/>
      <c r="S206" s="1"/>
      <c r="T206" s="1"/>
      <c r="U206" s="1"/>
      <c r="V206" s="1"/>
      <c r="W206" s="1"/>
      <c r="X206" s="1"/>
      <c r="Y206" s="1"/>
      <c r="Z206" s="1"/>
    </row>
    <row r="207" spans="1:38" ht="12.75" customHeight="1">
      <c r="A207" s="1"/>
      <c r="B207" s="134" t="s">
        <v>614</v>
      </c>
      <c r="C207" s="134"/>
      <c r="D207" s="134"/>
      <c r="E207" s="134"/>
      <c r="F207" s="135"/>
      <c r="G207" s="6"/>
      <c r="H207" s="6"/>
      <c r="I207" s="136"/>
      <c r="J207" s="137"/>
      <c r="K207" s="138"/>
      <c r="L207" s="137"/>
      <c r="M207" s="6"/>
      <c r="N207" s="1"/>
      <c r="O207" s="1"/>
      <c r="Q207" s="1"/>
      <c r="R207" s="56"/>
      <c r="S207" s="1"/>
      <c r="T207" s="1"/>
      <c r="U207" s="1"/>
      <c r="V207" s="1"/>
      <c r="W207" s="1"/>
      <c r="X207" s="1"/>
      <c r="Y207" s="1"/>
      <c r="Z207" s="1"/>
    </row>
    <row r="208" spans="1:38" ht="38.25" customHeight="1">
      <c r="A208" s="95" t="s">
        <v>16</v>
      </c>
      <c r="B208" s="96" t="s">
        <v>566</v>
      </c>
      <c r="C208" s="96"/>
      <c r="D208" s="97" t="s">
        <v>577</v>
      </c>
      <c r="E208" s="96" t="s">
        <v>578</v>
      </c>
      <c r="F208" s="96" t="s">
        <v>579</v>
      </c>
      <c r="G208" s="96" t="s">
        <v>599</v>
      </c>
      <c r="H208" s="96" t="s">
        <v>581</v>
      </c>
      <c r="I208" s="96" t="s">
        <v>582</v>
      </c>
      <c r="J208" s="172" t="s">
        <v>583</v>
      </c>
      <c r="K208" s="139" t="s">
        <v>600</v>
      </c>
      <c r="L208" s="149" t="s">
        <v>608</v>
      </c>
      <c r="M208" s="96" t="s">
        <v>609</v>
      </c>
      <c r="N208" s="140" t="s">
        <v>585</v>
      </c>
      <c r="O208" s="98" t="s">
        <v>586</v>
      </c>
      <c r="P208" s="96" t="s">
        <v>587</v>
      </c>
      <c r="Q208" s="97" t="s">
        <v>588</v>
      </c>
      <c r="R208" s="56"/>
      <c r="S208" s="1"/>
      <c r="T208" s="1"/>
      <c r="U208" s="1"/>
      <c r="V208" s="1"/>
      <c r="W208" s="1"/>
      <c r="X208" s="1"/>
      <c r="Y208" s="1"/>
      <c r="Z208" s="1"/>
    </row>
    <row r="209" spans="1:38" ht="14.25" customHeight="1">
      <c r="A209" s="101"/>
      <c r="B209" s="102"/>
      <c r="C209" s="173"/>
      <c r="D209" s="103"/>
      <c r="E209" s="104"/>
      <c r="F209" s="174"/>
      <c r="G209" s="101"/>
      <c r="H209" s="104"/>
      <c r="I209" s="105"/>
      <c r="J209" s="175"/>
      <c r="K209" s="175"/>
      <c r="L209" s="176"/>
      <c r="M209" s="99"/>
      <c r="N209" s="176"/>
      <c r="O209" s="177"/>
      <c r="P209" s="178"/>
      <c r="Q209" s="179"/>
      <c r="R209" s="144"/>
      <c r="S209" s="113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38" ht="14.25" customHeight="1">
      <c r="A210" s="101"/>
      <c r="B210" s="102"/>
      <c r="C210" s="173"/>
      <c r="D210" s="103"/>
      <c r="E210" s="104"/>
      <c r="F210" s="174"/>
      <c r="G210" s="101"/>
      <c r="H210" s="104"/>
      <c r="I210" s="105"/>
      <c r="J210" s="175"/>
      <c r="K210" s="175"/>
      <c r="L210" s="176"/>
      <c r="M210" s="99"/>
      <c r="N210" s="176"/>
      <c r="O210" s="177"/>
      <c r="P210" s="178"/>
      <c r="Q210" s="179"/>
      <c r="R210" s="144"/>
      <c r="S210" s="113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38" ht="14.25" customHeight="1">
      <c r="A211" s="101"/>
      <c r="B211" s="102"/>
      <c r="C211" s="173"/>
      <c r="D211" s="103"/>
      <c r="E211" s="104"/>
      <c r="F211" s="174"/>
      <c r="G211" s="101"/>
      <c r="H211" s="104"/>
      <c r="I211" s="105"/>
      <c r="J211" s="175"/>
      <c r="K211" s="175"/>
      <c r="L211" s="176"/>
      <c r="M211" s="99"/>
      <c r="N211" s="176"/>
      <c r="O211" s="177"/>
      <c r="P211" s="178"/>
      <c r="Q211" s="179"/>
      <c r="R211" s="6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4.25" customHeight="1">
      <c r="A212" s="101"/>
      <c r="B212" s="102"/>
      <c r="C212" s="173"/>
      <c r="D212" s="103"/>
      <c r="E212" s="104"/>
      <c r="F212" s="175"/>
      <c r="G212" s="101"/>
      <c r="H212" s="104"/>
      <c r="I212" s="105"/>
      <c r="J212" s="175"/>
      <c r="K212" s="175"/>
      <c r="L212" s="176"/>
      <c r="M212" s="99"/>
      <c r="N212" s="176"/>
      <c r="O212" s="177"/>
      <c r="P212" s="178"/>
      <c r="Q212" s="179"/>
      <c r="R212" s="6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4.25" customHeight="1">
      <c r="A213" s="101"/>
      <c r="B213" s="102"/>
      <c r="C213" s="173"/>
      <c r="D213" s="103"/>
      <c r="E213" s="104"/>
      <c r="F213" s="175"/>
      <c r="G213" s="101"/>
      <c r="H213" s="104"/>
      <c r="I213" s="105"/>
      <c r="J213" s="175"/>
      <c r="K213" s="175"/>
      <c r="L213" s="176"/>
      <c r="M213" s="99"/>
      <c r="N213" s="176"/>
      <c r="O213" s="177"/>
      <c r="P213" s="178"/>
      <c r="Q213" s="179"/>
      <c r="R213" s="6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4.25" customHeight="1">
      <c r="A214" s="101"/>
      <c r="B214" s="102"/>
      <c r="C214" s="173"/>
      <c r="D214" s="103"/>
      <c r="E214" s="104"/>
      <c r="F214" s="174"/>
      <c r="G214" s="101"/>
      <c r="H214" s="104"/>
      <c r="I214" s="105"/>
      <c r="J214" s="175"/>
      <c r="K214" s="175"/>
      <c r="L214" s="176"/>
      <c r="M214" s="99"/>
      <c r="N214" s="176"/>
      <c r="O214" s="177"/>
      <c r="P214" s="178"/>
      <c r="Q214" s="179"/>
      <c r="R214" s="6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4.25" customHeight="1">
      <c r="A215" s="101"/>
      <c r="B215" s="102"/>
      <c r="C215" s="173"/>
      <c r="D215" s="103"/>
      <c r="E215" s="104"/>
      <c r="F215" s="174"/>
      <c r="G215" s="101"/>
      <c r="H215" s="104"/>
      <c r="I215" s="105"/>
      <c r="J215" s="175"/>
      <c r="K215" s="175"/>
      <c r="L215" s="175"/>
      <c r="M215" s="175"/>
      <c r="N215" s="176"/>
      <c r="O215" s="180"/>
      <c r="P215" s="178"/>
      <c r="Q215" s="179"/>
      <c r="R215" s="6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4.25" customHeight="1">
      <c r="A216" s="101"/>
      <c r="B216" s="102"/>
      <c r="C216" s="173"/>
      <c r="D216" s="103"/>
      <c r="E216" s="104"/>
      <c r="F216" s="175"/>
      <c r="G216" s="101"/>
      <c r="H216" s="104"/>
      <c r="I216" s="105"/>
      <c r="J216" s="175"/>
      <c r="K216" s="175"/>
      <c r="L216" s="176"/>
      <c r="M216" s="99"/>
      <c r="N216" s="176"/>
      <c r="O216" s="177"/>
      <c r="P216" s="178"/>
      <c r="Q216" s="179"/>
      <c r="R216" s="144"/>
      <c r="S216" s="113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4.25" customHeight="1">
      <c r="A217" s="101"/>
      <c r="B217" s="102"/>
      <c r="C217" s="173"/>
      <c r="D217" s="103"/>
      <c r="E217" s="104"/>
      <c r="F217" s="174"/>
      <c r="G217" s="101"/>
      <c r="H217" s="104"/>
      <c r="I217" s="105"/>
      <c r="J217" s="181"/>
      <c r="K217" s="181"/>
      <c r="L217" s="181"/>
      <c r="M217" s="181"/>
      <c r="N217" s="182"/>
      <c r="O217" s="177"/>
      <c r="P217" s="106"/>
      <c r="Q217" s="179"/>
      <c r="R217" s="144"/>
      <c r="S217" s="113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>
      <c r="A218" s="126"/>
      <c r="B218" s="119"/>
      <c r="C218" s="119"/>
      <c r="D218" s="119"/>
      <c r="E218" s="6"/>
      <c r="F218" s="127"/>
      <c r="G218" s="6"/>
      <c r="H218" s="6"/>
      <c r="I218" s="6"/>
      <c r="J218" s="1"/>
      <c r="K218" s="6"/>
      <c r="L218" s="6"/>
      <c r="M218" s="6"/>
      <c r="N218" s="1"/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126"/>
      <c r="B219" s="119"/>
      <c r="C219" s="119"/>
      <c r="D219" s="119"/>
      <c r="E219" s="6"/>
      <c r="F219" s="127"/>
      <c r="G219" s="56"/>
      <c r="H219" s="41"/>
      <c r="I219" s="56"/>
      <c r="J219" s="6"/>
      <c r="K219" s="145"/>
      <c r="L219" s="146"/>
      <c r="M219" s="6"/>
      <c r="N219" s="109"/>
      <c r="O219" s="147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38" ht="12.75" customHeight="1">
      <c r="A220" s="56"/>
      <c r="B220" s="108"/>
      <c r="C220" s="108"/>
      <c r="D220" s="41"/>
      <c r="E220" s="56"/>
      <c r="F220" s="56"/>
      <c r="G220" s="56"/>
      <c r="H220" s="41"/>
      <c r="I220" s="56"/>
      <c r="J220" s="6"/>
      <c r="K220" s="145"/>
      <c r="L220" s="146"/>
      <c r="M220" s="6"/>
      <c r="N220" s="109"/>
      <c r="O220" s="147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38" ht="12.75" customHeight="1">
      <c r="A221" s="41"/>
      <c r="B221" s="183" t="s">
        <v>615</v>
      </c>
      <c r="C221" s="183"/>
      <c r="D221" s="183"/>
      <c r="E221" s="183"/>
      <c r="F221" s="6"/>
      <c r="G221" s="6"/>
      <c r="H221" s="137"/>
      <c r="I221" s="6"/>
      <c r="J221" s="137"/>
      <c r="K221" s="138"/>
      <c r="L221" s="6"/>
      <c r="M221" s="6"/>
      <c r="N221" s="1"/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38" ht="38.25" customHeight="1">
      <c r="A222" s="95" t="s">
        <v>16</v>
      </c>
      <c r="B222" s="96" t="s">
        <v>566</v>
      </c>
      <c r="C222" s="96"/>
      <c r="D222" s="97" t="s">
        <v>577</v>
      </c>
      <c r="E222" s="96" t="s">
        <v>578</v>
      </c>
      <c r="F222" s="96" t="s">
        <v>579</v>
      </c>
      <c r="G222" s="96" t="s">
        <v>616</v>
      </c>
      <c r="H222" s="96" t="s">
        <v>617</v>
      </c>
      <c r="I222" s="96" t="s">
        <v>582</v>
      </c>
      <c r="J222" s="184" t="s">
        <v>583</v>
      </c>
      <c r="K222" s="96" t="s">
        <v>584</v>
      </c>
      <c r="L222" s="96" t="s">
        <v>618</v>
      </c>
      <c r="M222" s="96" t="s">
        <v>587</v>
      </c>
      <c r="N222" s="97" t="s">
        <v>588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38" ht="12.75" customHeight="1">
      <c r="A223" s="185">
        <v>1</v>
      </c>
      <c r="B223" s="186">
        <v>41579</v>
      </c>
      <c r="C223" s="186"/>
      <c r="D223" s="187" t="s">
        <v>619</v>
      </c>
      <c r="E223" s="188" t="s">
        <v>620</v>
      </c>
      <c r="F223" s="189">
        <v>82</v>
      </c>
      <c r="G223" s="188" t="s">
        <v>621</v>
      </c>
      <c r="H223" s="188">
        <v>100</v>
      </c>
      <c r="I223" s="190">
        <v>100</v>
      </c>
      <c r="J223" s="191" t="s">
        <v>622</v>
      </c>
      <c r="K223" s="192">
        <f t="shared" ref="K223:K275" si="24">H223-F223</f>
        <v>18</v>
      </c>
      <c r="L223" s="193">
        <f t="shared" ref="L223:L275" si="25">K223/F223</f>
        <v>0.21951219512195122</v>
      </c>
      <c r="M223" s="188" t="s">
        <v>589</v>
      </c>
      <c r="N223" s="194">
        <v>42657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185">
        <v>2</v>
      </c>
      <c r="B224" s="186">
        <v>41794</v>
      </c>
      <c r="C224" s="186"/>
      <c r="D224" s="187" t="s">
        <v>623</v>
      </c>
      <c r="E224" s="188" t="s">
        <v>591</v>
      </c>
      <c r="F224" s="189">
        <v>257</v>
      </c>
      <c r="G224" s="188" t="s">
        <v>621</v>
      </c>
      <c r="H224" s="188">
        <v>300</v>
      </c>
      <c r="I224" s="190">
        <v>300</v>
      </c>
      <c r="J224" s="191" t="s">
        <v>622</v>
      </c>
      <c r="K224" s="192">
        <f t="shared" si="24"/>
        <v>43</v>
      </c>
      <c r="L224" s="193">
        <f t="shared" si="25"/>
        <v>0.16731517509727625</v>
      </c>
      <c r="M224" s="188" t="s">
        <v>589</v>
      </c>
      <c r="N224" s="194">
        <v>41822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</v>
      </c>
      <c r="B225" s="186">
        <v>41828</v>
      </c>
      <c r="C225" s="186"/>
      <c r="D225" s="187" t="s">
        <v>624</v>
      </c>
      <c r="E225" s="188" t="s">
        <v>591</v>
      </c>
      <c r="F225" s="189">
        <v>393</v>
      </c>
      <c r="G225" s="188" t="s">
        <v>621</v>
      </c>
      <c r="H225" s="188">
        <v>468</v>
      </c>
      <c r="I225" s="190">
        <v>468</v>
      </c>
      <c r="J225" s="191" t="s">
        <v>622</v>
      </c>
      <c r="K225" s="192">
        <f t="shared" si="24"/>
        <v>75</v>
      </c>
      <c r="L225" s="193">
        <f t="shared" si="25"/>
        <v>0.19083969465648856</v>
      </c>
      <c r="M225" s="188" t="s">
        <v>589</v>
      </c>
      <c r="N225" s="194">
        <v>41863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4</v>
      </c>
      <c r="B226" s="186">
        <v>41857</v>
      </c>
      <c r="C226" s="186"/>
      <c r="D226" s="187" t="s">
        <v>625</v>
      </c>
      <c r="E226" s="188" t="s">
        <v>591</v>
      </c>
      <c r="F226" s="189">
        <v>205</v>
      </c>
      <c r="G226" s="188" t="s">
        <v>621</v>
      </c>
      <c r="H226" s="188">
        <v>275</v>
      </c>
      <c r="I226" s="190">
        <v>250</v>
      </c>
      <c r="J226" s="191" t="s">
        <v>622</v>
      </c>
      <c r="K226" s="192">
        <f t="shared" si="24"/>
        <v>70</v>
      </c>
      <c r="L226" s="193">
        <f t="shared" si="25"/>
        <v>0.34146341463414637</v>
      </c>
      <c r="M226" s="188" t="s">
        <v>589</v>
      </c>
      <c r="N226" s="194">
        <v>41962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</v>
      </c>
      <c r="B227" s="186">
        <v>41886</v>
      </c>
      <c r="C227" s="186"/>
      <c r="D227" s="187" t="s">
        <v>626</v>
      </c>
      <c r="E227" s="188" t="s">
        <v>591</v>
      </c>
      <c r="F227" s="189">
        <v>162</v>
      </c>
      <c r="G227" s="188" t="s">
        <v>621</v>
      </c>
      <c r="H227" s="188">
        <v>190</v>
      </c>
      <c r="I227" s="190">
        <v>190</v>
      </c>
      <c r="J227" s="191" t="s">
        <v>622</v>
      </c>
      <c r="K227" s="192">
        <f t="shared" si="24"/>
        <v>28</v>
      </c>
      <c r="L227" s="193">
        <f t="shared" si="25"/>
        <v>0.1728395061728395</v>
      </c>
      <c r="M227" s="188" t="s">
        <v>589</v>
      </c>
      <c r="N227" s="194">
        <v>42006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6</v>
      </c>
      <c r="B228" s="186">
        <v>41886</v>
      </c>
      <c r="C228" s="186"/>
      <c r="D228" s="187" t="s">
        <v>627</v>
      </c>
      <c r="E228" s="188" t="s">
        <v>591</v>
      </c>
      <c r="F228" s="189">
        <v>75</v>
      </c>
      <c r="G228" s="188" t="s">
        <v>621</v>
      </c>
      <c r="H228" s="188">
        <v>91.5</v>
      </c>
      <c r="I228" s="190" t="s">
        <v>628</v>
      </c>
      <c r="J228" s="191" t="s">
        <v>629</v>
      </c>
      <c r="K228" s="192">
        <f t="shared" si="24"/>
        <v>16.5</v>
      </c>
      <c r="L228" s="193">
        <f t="shared" si="25"/>
        <v>0.22</v>
      </c>
      <c r="M228" s="188" t="s">
        <v>589</v>
      </c>
      <c r="N228" s="194">
        <v>41954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7</v>
      </c>
      <c r="B229" s="186">
        <v>41913</v>
      </c>
      <c r="C229" s="186"/>
      <c r="D229" s="187" t="s">
        <v>630</v>
      </c>
      <c r="E229" s="188" t="s">
        <v>591</v>
      </c>
      <c r="F229" s="189">
        <v>850</v>
      </c>
      <c r="G229" s="188" t="s">
        <v>621</v>
      </c>
      <c r="H229" s="188">
        <v>982.5</v>
      </c>
      <c r="I229" s="190">
        <v>1050</v>
      </c>
      <c r="J229" s="191" t="s">
        <v>631</v>
      </c>
      <c r="K229" s="192">
        <f t="shared" si="24"/>
        <v>132.5</v>
      </c>
      <c r="L229" s="193">
        <f t="shared" si="25"/>
        <v>0.15588235294117647</v>
      </c>
      <c r="M229" s="188" t="s">
        <v>589</v>
      </c>
      <c r="N229" s="194">
        <v>42039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</v>
      </c>
      <c r="B230" s="186">
        <v>41913</v>
      </c>
      <c r="C230" s="186"/>
      <c r="D230" s="187" t="s">
        <v>632</v>
      </c>
      <c r="E230" s="188" t="s">
        <v>591</v>
      </c>
      <c r="F230" s="189">
        <v>475</v>
      </c>
      <c r="G230" s="188" t="s">
        <v>621</v>
      </c>
      <c r="H230" s="188">
        <v>515</v>
      </c>
      <c r="I230" s="190">
        <v>600</v>
      </c>
      <c r="J230" s="191" t="s">
        <v>633</v>
      </c>
      <c r="K230" s="192">
        <f t="shared" si="24"/>
        <v>40</v>
      </c>
      <c r="L230" s="193">
        <f t="shared" si="25"/>
        <v>8.4210526315789472E-2</v>
      </c>
      <c r="M230" s="188" t="s">
        <v>589</v>
      </c>
      <c r="N230" s="194">
        <v>41939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</v>
      </c>
      <c r="B231" s="186">
        <v>41913</v>
      </c>
      <c r="C231" s="186"/>
      <c r="D231" s="187" t="s">
        <v>634</v>
      </c>
      <c r="E231" s="188" t="s">
        <v>591</v>
      </c>
      <c r="F231" s="189">
        <v>86</v>
      </c>
      <c r="G231" s="188" t="s">
        <v>621</v>
      </c>
      <c r="H231" s="188">
        <v>99</v>
      </c>
      <c r="I231" s="190">
        <v>140</v>
      </c>
      <c r="J231" s="191" t="s">
        <v>635</v>
      </c>
      <c r="K231" s="192">
        <f t="shared" si="24"/>
        <v>13</v>
      </c>
      <c r="L231" s="193">
        <f t="shared" si="25"/>
        <v>0.15116279069767441</v>
      </c>
      <c r="M231" s="188" t="s">
        <v>589</v>
      </c>
      <c r="N231" s="194">
        <v>41939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10</v>
      </c>
      <c r="B232" s="186">
        <v>41926</v>
      </c>
      <c r="C232" s="186"/>
      <c r="D232" s="187" t="s">
        <v>636</v>
      </c>
      <c r="E232" s="188" t="s">
        <v>591</v>
      </c>
      <c r="F232" s="189">
        <v>496.6</v>
      </c>
      <c r="G232" s="188" t="s">
        <v>621</v>
      </c>
      <c r="H232" s="188">
        <v>621</v>
      </c>
      <c r="I232" s="190">
        <v>580</v>
      </c>
      <c r="J232" s="191" t="s">
        <v>622</v>
      </c>
      <c r="K232" s="192">
        <f t="shared" si="24"/>
        <v>124.39999999999998</v>
      </c>
      <c r="L232" s="193">
        <f t="shared" si="25"/>
        <v>0.25050342327829234</v>
      </c>
      <c r="M232" s="188" t="s">
        <v>589</v>
      </c>
      <c r="N232" s="194">
        <v>42605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11</v>
      </c>
      <c r="B233" s="186">
        <v>41926</v>
      </c>
      <c r="C233" s="186"/>
      <c r="D233" s="187" t="s">
        <v>637</v>
      </c>
      <c r="E233" s="188" t="s">
        <v>591</v>
      </c>
      <c r="F233" s="189">
        <v>2481.9</v>
      </c>
      <c r="G233" s="188" t="s">
        <v>621</v>
      </c>
      <c r="H233" s="188">
        <v>2840</v>
      </c>
      <c r="I233" s="190">
        <v>2870</v>
      </c>
      <c r="J233" s="191" t="s">
        <v>638</v>
      </c>
      <c r="K233" s="192">
        <f t="shared" si="24"/>
        <v>358.09999999999991</v>
      </c>
      <c r="L233" s="193">
        <f t="shared" si="25"/>
        <v>0.14428462065353154</v>
      </c>
      <c r="M233" s="188" t="s">
        <v>589</v>
      </c>
      <c r="N233" s="194">
        <v>42017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12</v>
      </c>
      <c r="B234" s="186">
        <v>41928</v>
      </c>
      <c r="C234" s="186"/>
      <c r="D234" s="187" t="s">
        <v>639</v>
      </c>
      <c r="E234" s="188" t="s">
        <v>591</v>
      </c>
      <c r="F234" s="189">
        <v>84.5</v>
      </c>
      <c r="G234" s="188" t="s">
        <v>621</v>
      </c>
      <c r="H234" s="188">
        <v>93</v>
      </c>
      <c r="I234" s="190">
        <v>110</v>
      </c>
      <c r="J234" s="191" t="s">
        <v>640</v>
      </c>
      <c r="K234" s="192">
        <f t="shared" si="24"/>
        <v>8.5</v>
      </c>
      <c r="L234" s="193">
        <f t="shared" si="25"/>
        <v>0.10059171597633136</v>
      </c>
      <c r="M234" s="188" t="s">
        <v>589</v>
      </c>
      <c r="N234" s="194">
        <v>41939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13</v>
      </c>
      <c r="B235" s="186">
        <v>41928</v>
      </c>
      <c r="C235" s="186"/>
      <c r="D235" s="187" t="s">
        <v>641</v>
      </c>
      <c r="E235" s="188" t="s">
        <v>591</v>
      </c>
      <c r="F235" s="189">
        <v>401</v>
      </c>
      <c r="G235" s="188" t="s">
        <v>621</v>
      </c>
      <c r="H235" s="188">
        <v>428</v>
      </c>
      <c r="I235" s="190">
        <v>450</v>
      </c>
      <c r="J235" s="191" t="s">
        <v>642</v>
      </c>
      <c r="K235" s="192">
        <f t="shared" si="24"/>
        <v>27</v>
      </c>
      <c r="L235" s="193">
        <f t="shared" si="25"/>
        <v>6.7331670822942641E-2</v>
      </c>
      <c r="M235" s="188" t="s">
        <v>589</v>
      </c>
      <c r="N235" s="194">
        <v>42020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14</v>
      </c>
      <c r="B236" s="186">
        <v>41928</v>
      </c>
      <c r="C236" s="186"/>
      <c r="D236" s="187" t="s">
        <v>643</v>
      </c>
      <c r="E236" s="188" t="s">
        <v>591</v>
      </c>
      <c r="F236" s="189">
        <v>101</v>
      </c>
      <c r="G236" s="188" t="s">
        <v>621</v>
      </c>
      <c r="H236" s="188">
        <v>112</v>
      </c>
      <c r="I236" s="190">
        <v>120</v>
      </c>
      <c r="J236" s="191" t="s">
        <v>644</v>
      </c>
      <c r="K236" s="192">
        <f t="shared" si="24"/>
        <v>11</v>
      </c>
      <c r="L236" s="193">
        <f t="shared" si="25"/>
        <v>0.10891089108910891</v>
      </c>
      <c r="M236" s="188" t="s">
        <v>589</v>
      </c>
      <c r="N236" s="194">
        <v>41939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15</v>
      </c>
      <c r="B237" s="186">
        <v>41954</v>
      </c>
      <c r="C237" s="186"/>
      <c r="D237" s="187" t="s">
        <v>645</v>
      </c>
      <c r="E237" s="188" t="s">
        <v>591</v>
      </c>
      <c r="F237" s="189">
        <v>59</v>
      </c>
      <c r="G237" s="188" t="s">
        <v>621</v>
      </c>
      <c r="H237" s="188">
        <v>76</v>
      </c>
      <c r="I237" s="190">
        <v>76</v>
      </c>
      <c r="J237" s="191" t="s">
        <v>622</v>
      </c>
      <c r="K237" s="192">
        <f t="shared" si="24"/>
        <v>17</v>
      </c>
      <c r="L237" s="193">
        <f t="shared" si="25"/>
        <v>0.28813559322033899</v>
      </c>
      <c r="M237" s="188" t="s">
        <v>589</v>
      </c>
      <c r="N237" s="194">
        <v>43032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16</v>
      </c>
      <c r="B238" s="186">
        <v>41954</v>
      </c>
      <c r="C238" s="186"/>
      <c r="D238" s="187" t="s">
        <v>634</v>
      </c>
      <c r="E238" s="188" t="s">
        <v>591</v>
      </c>
      <c r="F238" s="189">
        <v>99</v>
      </c>
      <c r="G238" s="188" t="s">
        <v>621</v>
      </c>
      <c r="H238" s="188">
        <v>120</v>
      </c>
      <c r="I238" s="190">
        <v>120</v>
      </c>
      <c r="J238" s="191" t="s">
        <v>602</v>
      </c>
      <c r="K238" s="192">
        <f t="shared" si="24"/>
        <v>21</v>
      </c>
      <c r="L238" s="193">
        <f t="shared" si="25"/>
        <v>0.21212121212121213</v>
      </c>
      <c r="M238" s="188" t="s">
        <v>589</v>
      </c>
      <c r="N238" s="194">
        <v>41960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17</v>
      </c>
      <c r="B239" s="186">
        <v>41956</v>
      </c>
      <c r="C239" s="186"/>
      <c r="D239" s="187" t="s">
        <v>646</v>
      </c>
      <c r="E239" s="188" t="s">
        <v>591</v>
      </c>
      <c r="F239" s="189">
        <v>22</v>
      </c>
      <c r="G239" s="188" t="s">
        <v>621</v>
      </c>
      <c r="H239" s="188">
        <v>33.549999999999997</v>
      </c>
      <c r="I239" s="190">
        <v>32</v>
      </c>
      <c r="J239" s="191" t="s">
        <v>647</v>
      </c>
      <c r="K239" s="192">
        <f t="shared" si="24"/>
        <v>11.549999999999997</v>
      </c>
      <c r="L239" s="193">
        <f t="shared" si="25"/>
        <v>0.52499999999999991</v>
      </c>
      <c r="M239" s="188" t="s">
        <v>589</v>
      </c>
      <c r="N239" s="194">
        <v>42188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18</v>
      </c>
      <c r="B240" s="186">
        <v>41976</v>
      </c>
      <c r="C240" s="186"/>
      <c r="D240" s="187" t="s">
        <v>648</v>
      </c>
      <c r="E240" s="188" t="s">
        <v>591</v>
      </c>
      <c r="F240" s="189">
        <v>440</v>
      </c>
      <c r="G240" s="188" t="s">
        <v>621</v>
      </c>
      <c r="H240" s="188">
        <v>520</v>
      </c>
      <c r="I240" s="190">
        <v>520</v>
      </c>
      <c r="J240" s="191" t="s">
        <v>649</v>
      </c>
      <c r="K240" s="192">
        <f t="shared" si="24"/>
        <v>80</v>
      </c>
      <c r="L240" s="193">
        <f t="shared" si="25"/>
        <v>0.18181818181818182</v>
      </c>
      <c r="M240" s="188" t="s">
        <v>589</v>
      </c>
      <c r="N240" s="194">
        <v>42208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19</v>
      </c>
      <c r="B241" s="186">
        <v>41976</v>
      </c>
      <c r="C241" s="186"/>
      <c r="D241" s="187" t="s">
        <v>650</v>
      </c>
      <c r="E241" s="188" t="s">
        <v>591</v>
      </c>
      <c r="F241" s="189">
        <v>360</v>
      </c>
      <c r="G241" s="188" t="s">
        <v>621</v>
      </c>
      <c r="H241" s="188">
        <v>427</v>
      </c>
      <c r="I241" s="190">
        <v>425</v>
      </c>
      <c r="J241" s="191" t="s">
        <v>651</v>
      </c>
      <c r="K241" s="192">
        <f t="shared" si="24"/>
        <v>67</v>
      </c>
      <c r="L241" s="193">
        <f t="shared" si="25"/>
        <v>0.18611111111111112</v>
      </c>
      <c r="M241" s="188" t="s">
        <v>589</v>
      </c>
      <c r="N241" s="194">
        <v>42058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20</v>
      </c>
      <c r="B242" s="186">
        <v>42012</v>
      </c>
      <c r="C242" s="186"/>
      <c r="D242" s="187" t="s">
        <v>652</v>
      </c>
      <c r="E242" s="188" t="s">
        <v>591</v>
      </c>
      <c r="F242" s="189">
        <v>360</v>
      </c>
      <c r="G242" s="188" t="s">
        <v>621</v>
      </c>
      <c r="H242" s="188">
        <v>455</v>
      </c>
      <c r="I242" s="190">
        <v>420</v>
      </c>
      <c r="J242" s="191" t="s">
        <v>653</v>
      </c>
      <c r="K242" s="192">
        <f t="shared" si="24"/>
        <v>95</v>
      </c>
      <c r="L242" s="193">
        <f t="shared" si="25"/>
        <v>0.2638888888888889</v>
      </c>
      <c r="M242" s="188" t="s">
        <v>589</v>
      </c>
      <c r="N242" s="194">
        <v>42024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21</v>
      </c>
      <c r="B243" s="186">
        <v>42012</v>
      </c>
      <c r="C243" s="186"/>
      <c r="D243" s="187" t="s">
        <v>654</v>
      </c>
      <c r="E243" s="188" t="s">
        <v>591</v>
      </c>
      <c r="F243" s="189">
        <v>130</v>
      </c>
      <c r="G243" s="188"/>
      <c r="H243" s="188">
        <v>175.5</v>
      </c>
      <c r="I243" s="190">
        <v>165</v>
      </c>
      <c r="J243" s="191" t="s">
        <v>655</v>
      </c>
      <c r="K243" s="192">
        <f t="shared" si="24"/>
        <v>45.5</v>
      </c>
      <c r="L243" s="193">
        <f t="shared" si="25"/>
        <v>0.35</v>
      </c>
      <c r="M243" s="188" t="s">
        <v>589</v>
      </c>
      <c r="N243" s="194">
        <v>43088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22</v>
      </c>
      <c r="B244" s="186">
        <v>42040</v>
      </c>
      <c r="C244" s="186"/>
      <c r="D244" s="187" t="s">
        <v>381</v>
      </c>
      <c r="E244" s="188" t="s">
        <v>620</v>
      </c>
      <c r="F244" s="189">
        <v>98</v>
      </c>
      <c r="G244" s="188"/>
      <c r="H244" s="188">
        <v>120</v>
      </c>
      <c r="I244" s="190">
        <v>120</v>
      </c>
      <c r="J244" s="191" t="s">
        <v>622</v>
      </c>
      <c r="K244" s="192">
        <f t="shared" si="24"/>
        <v>22</v>
      </c>
      <c r="L244" s="193">
        <f t="shared" si="25"/>
        <v>0.22448979591836735</v>
      </c>
      <c r="M244" s="188" t="s">
        <v>589</v>
      </c>
      <c r="N244" s="194">
        <v>42753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23</v>
      </c>
      <c r="B245" s="186">
        <v>42040</v>
      </c>
      <c r="C245" s="186"/>
      <c r="D245" s="187" t="s">
        <v>656</v>
      </c>
      <c r="E245" s="188" t="s">
        <v>620</v>
      </c>
      <c r="F245" s="189">
        <v>196</v>
      </c>
      <c r="G245" s="188"/>
      <c r="H245" s="188">
        <v>262</v>
      </c>
      <c r="I245" s="190">
        <v>255</v>
      </c>
      <c r="J245" s="191" t="s">
        <v>622</v>
      </c>
      <c r="K245" s="192">
        <f t="shared" si="24"/>
        <v>66</v>
      </c>
      <c r="L245" s="193">
        <f t="shared" si="25"/>
        <v>0.33673469387755101</v>
      </c>
      <c r="M245" s="188" t="s">
        <v>589</v>
      </c>
      <c r="N245" s="194">
        <v>42599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24</v>
      </c>
      <c r="B246" s="196">
        <v>42067</v>
      </c>
      <c r="C246" s="196"/>
      <c r="D246" s="197" t="s">
        <v>380</v>
      </c>
      <c r="E246" s="198" t="s">
        <v>620</v>
      </c>
      <c r="F246" s="199">
        <v>235</v>
      </c>
      <c r="G246" s="199"/>
      <c r="H246" s="200">
        <v>77</v>
      </c>
      <c r="I246" s="200" t="s">
        <v>657</v>
      </c>
      <c r="J246" s="201" t="s">
        <v>658</v>
      </c>
      <c r="K246" s="202">
        <f t="shared" si="24"/>
        <v>-158</v>
      </c>
      <c r="L246" s="203">
        <f t="shared" si="25"/>
        <v>-0.67234042553191486</v>
      </c>
      <c r="M246" s="199" t="s">
        <v>601</v>
      </c>
      <c r="N246" s="196">
        <v>43522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25</v>
      </c>
      <c r="B247" s="186">
        <v>42067</v>
      </c>
      <c r="C247" s="186"/>
      <c r="D247" s="187" t="s">
        <v>659</v>
      </c>
      <c r="E247" s="188" t="s">
        <v>620</v>
      </c>
      <c r="F247" s="189">
        <v>185</v>
      </c>
      <c r="G247" s="188"/>
      <c r="H247" s="188">
        <v>224</v>
      </c>
      <c r="I247" s="190" t="s">
        <v>660</v>
      </c>
      <c r="J247" s="191" t="s">
        <v>622</v>
      </c>
      <c r="K247" s="192">
        <f t="shared" si="24"/>
        <v>39</v>
      </c>
      <c r="L247" s="193">
        <f t="shared" si="25"/>
        <v>0.21081081081081082</v>
      </c>
      <c r="M247" s="188" t="s">
        <v>589</v>
      </c>
      <c r="N247" s="194">
        <v>42647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26</v>
      </c>
      <c r="B248" s="196">
        <v>42090</v>
      </c>
      <c r="C248" s="196"/>
      <c r="D248" s="204" t="s">
        <v>661</v>
      </c>
      <c r="E248" s="199" t="s">
        <v>620</v>
      </c>
      <c r="F248" s="199">
        <v>49.5</v>
      </c>
      <c r="G248" s="200"/>
      <c r="H248" s="200">
        <v>15.85</v>
      </c>
      <c r="I248" s="200">
        <v>67</v>
      </c>
      <c r="J248" s="201" t="s">
        <v>662</v>
      </c>
      <c r="K248" s="200">
        <f t="shared" si="24"/>
        <v>-33.65</v>
      </c>
      <c r="L248" s="205">
        <f t="shared" si="25"/>
        <v>-0.67979797979797973</v>
      </c>
      <c r="M248" s="199" t="s">
        <v>601</v>
      </c>
      <c r="N248" s="206">
        <v>43627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27</v>
      </c>
      <c r="B249" s="186">
        <v>42093</v>
      </c>
      <c r="C249" s="186"/>
      <c r="D249" s="187" t="s">
        <v>663</v>
      </c>
      <c r="E249" s="188" t="s">
        <v>620</v>
      </c>
      <c r="F249" s="189">
        <v>183.5</v>
      </c>
      <c r="G249" s="188"/>
      <c r="H249" s="188">
        <v>219</v>
      </c>
      <c r="I249" s="190">
        <v>218</v>
      </c>
      <c r="J249" s="191" t="s">
        <v>664</v>
      </c>
      <c r="K249" s="192">
        <f t="shared" si="24"/>
        <v>35.5</v>
      </c>
      <c r="L249" s="193">
        <f t="shared" si="25"/>
        <v>0.19346049046321526</v>
      </c>
      <c r="M249" s="188" t="s">
        <v>589</v>
      </c>
      <c r="N249" s="194">
        <v>42103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28</v>
      </c>
      <c r="B250" s="186">
        <v>42114</v>
      </c>
      <c r="C250" s="186"/>
      <c r="D250" s="187" t="s">
        <v>665</v>
      </c>
      <c r="E250" s="188" t="s">
        <v>620</v>
      </c>
      <c r="F250" s="189">
        <f>(227+237)/2</f>
        <v>232</v>
      </c>
      <c r="G250" s="188"/>
      <c r="H250" s="188">
        <v>298</v>
      </c>
      <c r="I250" s="190">
        <v>298</v>
      </c>
      <c r="J250" s="191" t="s">
        <v>622</v>
      </c>
      <c r="K250" s="192">
        <f t="shared" si="24"/>
        <v>66</v>
      </c>
      <c r="L250" s="193">
        <f t="shared" si="25"/>
        <v>0.28448275862068967</v>
      </c>
      <c r="M250" s="188" t="s">
        <v>589</v>
      </c>
      <c r="N250" s="194">
        <v>42823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29</v>
      </c>
      <c r="B251" s="186">
        <v>42128</v>
      </c>
      <c r="C251" s="186"/>
      <c r="D251" s="187" t="s">
        <v>666</v>
      </c>
      <c r="E251" s="188" t="s">
        <v>591</v>
      </c>
      <c r="F251" s="189">
        <v>385</v>
      </c>
      <c r="G251" s="188"/>
      <c r="H251" s="188">
        <f>212.5+331</f>
        <v>543.5</v>
      </c>
      <c r="I251" s="190">
        <v>510</v>
      </c>
      <c r="J251" s="191" t="s">
        <v>667</v>
      </c>
      <c r="K251" s="192">
        <f t="shared" si="24"/>
        <v>158.5</v>
      </c>
      <c r="L251" s="193">
        <f t="shared" si="25"/>
        <v>0.41168831168831171</v>
      </c>
      <c r="M251" s="188" t="s">
        <v>589</v>
      </c>
      <c r="N251" s="194">
        <v>42235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30</v>
      </c>
      <c r="B252" s="186">
        <v>42128</v>
      </c>
      <c r="C252" s="186"/>
      <c r="D252" s="187" t="s">
        <v>668</v>
      </c>
      <c r="E252" s="188" t="s">
        <v>591</v>
      </c>
      <c r="F252" s="189">
        <v>115.5</v>
      </c>
      <c r="G252" s="188"/>
      <c r="H252" s="188">
        <v>146</v>
      </c>
      <c r="I252" s="190">
        <v>142</v>
      </c>
      <c r="J252" s="191" t="s">
        <v>669</v>
      </c>
      <c r="K252" s="192">
        <f t="shared" si="24"/>
        <v>30.5</v>
      </c>
      <c r="L252" s="193">
        <f t="shared" si="25"/>
        <v>0.26406926406926406</v>
      </c>
      <c r="M252" s="188" t="s">
        <v>589</v>
      </c>
      <c r="N252" s="194">
        <v>42202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31</v>
      </c>
      <c r="B253" s="186">
        <v>42151</v>
      </c>
      <c r="C253" s="186"/>
      <c r="D253" s="187" t="s">
        <v>670</v>
      </c>
      <c r="E253" s="188" t="s">
        <v>591</v>
      </c>
      <c r="F253" s="189">
        <v>237.5</v>
      </c>
      <c r="G253" s="188"/>
      <c r="H253" s="188">
        <v>279.5</v>
      </c>
      <c r="I253" s="190">
        <v>278</v>
      </c>
      <c r="J253" s="191" t="s">
        <v>622</v>
      </c>
      <c r="K253" s="192">
        <f t="shared" si="24"/>
        <v>42</v>
      </c>
      <c r="L253" s="193">
        <f t="shared" si="25"/>
        <v>0.17684210526315788</v>
      </c>
      <c r="M253" s="188" t="s">
        <v>589</v>
      </c>
      <c r="N253" s="194">
        <v>42222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32</v>
      </c>
      <c r="B254" s="186">
        <v>42174</v>
      </c>
      <c r="C254" s="186"/>
      <c r="D254" s="187" t="s">
        <v>641</v>
      </c>
      <c r="E254" s="188" t="s">
        <v>620</v>
      </c>
      <c r="F254" s="189">
        <v>340</v>
      </c>
      <c r="G254" s="188"/>
      <c r="H254" s="188">
        <v>448</v>
      </c>
      <c r="I254" s="190">
        <v>448</v>
      </c>
      <c r="J254" s="191" t="s">
        <v>622</v>
      </c>
      <c r="K254" s="192">
        <f t="shared" si="24"/>
        <v>108</v>
      </c>
      <c r="L254" s="193">
        <f t="shared" si="25"/>
        <v>0.31764705882352939</v>
      </c>
      <c r="M254" s="188" t="s">
        <v>589</v>
      </c>
      <c r="N254" s="194">
        <v>43018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33</v>
      </c>
      <c r="B255" s="186">
        <v>42191</v>
      </c>
      <c r="C255" s="186"/>
      <c r="D255" s="187" t="s">
        <v>671</v>
      </c>
      <c r="E255" s="188" t="s">
        <v>620</v>
      </c>
      <c r="F255" s="189">
        <v>390</v>
      </c>
      <c r="G255" s="188"/>
      <c r="H255" s="188">
        <v>460</v>
      </c>
      <c r="I255" s="190">
        <v>460</v>
      </c>
      <c r="J255" s="191" t="s">
        <v>622</v>
      </c>
      <c r="K255" s="192">
        <f t="shared" si="24"/>
        <v>70</v>
      </c>
      <c r="L255" s="193">
        <f t="shared" si="25"/>
        <v>0.17948717948717949</v>
      </c>
      <c r="M255" s="188" t="s">
        <v>589</v>
      </c>
      <c r="N255" s="194">
        <v>42478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34</v>
      </c>
      <c r="B256" s="196">
        <v>42195</v>
      </c>
      <c r="C256" s="196"/>
      <c r="D256" s="197" t="s">
        <v>672</v>
      </c>
      <c r="E256" s="198" t="s">
        <v>620</v>
      </c>
      <c r="F256" s="199">
        <v>122.5</v>
      </c>
      <c r="G256" s="199"/>
      <c r="H256" s="200">
        <v>61</v>
      </c>
      <c r="I256" s="200">
        <v>172</v>
      </c>
      <c r="J256" s="201" t="s">
        <v>673</v>
      </c>
      <c r="K256" s="202">
        <f t="shared" si="24"/>
        <v>-61.5</v>
      </c>
      <c r="L256" s="203">
        <f t="shared" si="25"/>
        <v>-0.50204081632653064</v>
      </c>
      <c r="M256" s="199" t="s">
        <v>601</v>
      </c>
      <c r="N256" s="196">
        <v>43333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35</v>
      </c>
      <c r="B257" s="186">
        <v>42219</v>
      </c>
      <c r="C257" s="186"/>
      <c r="D257" s="187" t="s">
        <v>674</v>
      </c>
      <c r="E257" s="188" t="s">
        <v>620</v>
      </c>
      <c r="F257" s="189">
        <v>297.5</v>
      </c>
      <c r="G257" s="188"/>
      <c r="H257" s="188">
        <v>350</v>
      </c>
      <c r="I257" s="190">
        <v>360</v>
      </c>
      <c r="J257" s="191" t="s">
        <v>675</v>
      </c>
      <c r="K257" s="192">
        <f t="shared" si="24"/>
        <v>52.5</v>
      </c>
      <c r="L257" s="193">
        <f t="shared" si="25"/>
        <v>0.17647058823529413</v>
      </c>
      <c r="M257" s="188" t="s">
        <v>589</v>
      </c>
      <c r="N257" s="194">
        <v>42232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36</v>
      </c>
      <c r="B258" s="186">
        <v>42219</v>
      </c>
      <c r="C258" s="186"/>
      <c r="D258" s="187" t="s">
        <v>676</v>
      </c>
      <c r="E258" s="188" t="s">
        <v>620</v>
      </c>
      <c r="F258" s="189">
        <v>115.5</v>
      </c>
      <c r="G258" s="188"/>
      <c r="H258" s="188">
        <v>149</v>
      </c>
      <c r="I258" s="190">
        <v>140</v>
      </c>
      <c r="J258" s="191" t="s">
        <v>677</v>
      </c>
      <c r="K258" s="192">
        <f t="shared" si="24"/>
        <v>33.5</v>
      </c>
      <c r="L258" s="193">
        <f t="shared" si="25"/>
        <v>0.29004329004329005</v>
      </c>
      <c r="M258" s="188" t="s">
        <v>589</v>
      </c>
      <c r="N258" s="194">
        <v>42740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37</v>
      </c>
      <c r="B259" s="186">
        <v>42251</v>
      </c>
      <c r="C259" s="186"/>
      <c r="D259" s="187" t="s">
        <v>670</v>
      </c>
      <c r="E259" s="188" t="s">
        <v>620</v>
      </c>
      <c r="F259" s="189">
        <v>226</v>
      </c>
      <c r="G259" s="188"/>
      <c r="H259" s="188">
        <v>292</v>
      </c>
      <c r="I259" s="190">
        <v>292</v>
      </c>
      <c r="J259" s="191" t="s">
        <v>678</v>
      </c>
      <c r="K259" s="192">
        <f t="shared" si="24"/>
        <v>66</v>
      </c>
      <c r="L259" s="193">
        <f t="shared" si="25"/>
        <v>0.29203539823008851</v>
      </c>
      <c r="M259" s="188" t="s">
        <v>589</v>
      </c>
      <c r="N259" s="194">
        <v>42286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38</v>
      </c>
      <c r="B260" s="186">
        <v>42254</v>
      </c>
      <c r="C260" s="186"/>
      <c r="D260" s="187" t="s">
        <v>665</v>
      </c>
      <c r="E260" s="188" t="s">
        <v>620</v>
      </c>
      <c r="F260" s="189">
        <v>232.5</v>
      </c>
      <c r="G260" s="188"/>
      <c r="H260" s="188">
        <v>312.5</v>
      </c>
      <c r="I260" s="190">
        <v>310</v>
      </c>
      <c r="J260" s="191" t="s">
        <v>622</v>
      </c>
      <c r="K260" s="192">
        <f t="shared" si="24"/>
        <v>80</v>
      </c>
      <c r="L260" s="193">
        <f t="shared" si="25"/>
        <v>0.34408602150537637</v>
      </c>
      <c r="M260" s="188" t="s">
        <v>589</v>
      </c>
      <c r="N260" s="194">
        <v>42823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39</v>
      </c>
      <c r="B261" s="186">
        <v>42268</v>
      </c>
      <c r="C261" s="186"/>
      <c r="D261" s="187" t="s">
        <v>679</v>
      </c>
      <c r="E261" s="188" t="s">
        <v>620</v>
      </c>
      <c r="F261" s="189">
        <v>196.5</v>
      </c>
      <c r="G261" s="188"/>
      <c r="H261" s="188">
        <v>238</v>
      </c>
      <c r="I261" s="190">
        <v>238</v>
      </c>
      <c r="J261" s="191" t="s">
        <v>678</v>
      </c>
      <c r="K261" s="192">
        <f t="shared" si="24"/>
        <v>41.5</v>
      </c>
      <c r="L261" s="193">
        <f t="shared" si="25"/>
        <v>0.21119592875318066</v>
      </c>
      <c r="M261" s="188" t="s">
        <v>589</v>
      </c>
      <c r="N261" s="194">
        <v>42291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40</v>
      </c>
      <c r="B262" s="186">
        <v>42271</v>
      </c>
      <c r="C262" s="186"/>
      <c r="D262" s="187" t="s">
        <v>619</v>
      </c>
      <c r="E262" s="188" t="s">
        <v>620</v>
      </c>
      <c r="F262" s="189">
        <v>65</v>
      </c>
      <c r="G262" s="188"/>
      <c r="H262" s="188">
        <v>82</v>
      </c>
      <c r="I262" s="190">
        <v>82</v>
      </c>
      <c r="J262" s="191" t="s">
        <v>678</v>
      </c>
      <c r="K262" s="192">
        <f t="shared" si="24"/>
        <v>17</v>
      </c>
      <c r="L262" s="193">
        <f t="shared" si="25"/>
        <v>0.26153846153846155</v>
      </c>
      <c r="M262" s="188" t="s">
        <v>589</v>
      </c>
      <c r="N262" s="194">
        <v>42578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41</v>
      </c>
      <c r="B263" s="186">
        <v>42291</v>
      </c>
      <c r="C263" s="186"/>
      <c r="D263" s="187" t="s">
        <v>680</v>
      </c>
      <c r="E263" s="188" t="s">
        <v>620</v>
      </c>
      <c r="F263" s="189">
        <v>144</v>
      </c>
      <c r="G263" s="188"/>
      <c r="H263" s="188">
        <v>182.5</v>
      </c>
      <c r="I263" s="190">
        <v>181</v>
      </c>
      <c r="J263" s="191" t="s">
        <v>678</v>
      </c>
      <c r="K263" s="192">
        <f t="shared" si="24"/>
        <v>38.5</v>
      </c>
      <c r="L263" s="193">
        <f t="shared" si="25"/>
        <v>0.2673611111111111</v>
      </c>
      <c r="M263" s="188" t="s">
        <v>589</v>
      </c>
      <c r="N263" s="194">
        <v>42817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42</v>
      </c>
      <c r="B264" s="186">
        <v>42291</v>
      </c>
      <c r="C264" s="186"/>
      <c r="D264" s="187" t="s">
        <v>681</v>
      </c>
      <c r="E264" s="188" t="s">
        <v>620</v>
      </c>
      <c r="F264" s="189">
        <v>264</v>
      </c>
      <c r="G264" s="188"/>
      <c r="H264" s="188">
        <v>311</v>
      </c>
      <c r="I264" s="190">
        <v>311</v>
      </c>
      <c r="J264" s="191" t="s">
        <v>678</v>
      </c>
      <c r="K264" s="192">
        <f t="shared" si="24"/>
        <v>47</v>
      </c>
      <c r="L264" s="193">
        <f t="shared" si="25"/>
        <v>0.17803030303030304</v>
      </c>
      <c r="M264" s="188" t="s">
        <v>589</v>
      </c>
      <c r="N264" s="194">
        <v>42604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43</v>
      </c>
      <c r="B265" s="186">
        <v>42318</v>
      </c>
      <c r="C265" s="186"/>
      <c r="D265" s="187" t="s">
        <v>682</v>
      </c>
      <c r="E265" s="188" t="s">
        <v>591</v>
      </c>
      <c r="F265" s="189">
        <v>549.5</v>
      </c>
      <c r="G265" s="188"/>
      <c r="H265" s="188">
        <v>630</v>
      </c>
      <c r="I265" s="190">
        <v>630</v>
      </c>
      <c r="J265" s="191" t="s">
        <v>678</v>
      </c>
      <c r="K265" s="192">
        <f t="shared" si="24"/>
        <v>80.5</v>
      </c>
      <c r="L265" s="193">
        <f t="shared" si="25"/>
        <v>0.1464968152866242</v>
      </c>
      <c r="M265" s="188" t="s">
        <v>589</v>
      </c>
      <c r="N265" s="194">
        <v>42419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44</v>
      </c>
      <c r="B266" s="186">
        <v>42342</v>
      </c>
      <c r="C266" s="186"/>
      <c r="D266" s="187" t="s">
        <v>683</v>
      </c>
      <c r="E266" s="188" t="s">
        <v>620</v>
      </c>
      <c r="F266" s="189">
        <v>1027.5</v>
      </c>
      <c r="G266" s="188"/>
      <c r="H266" s="188">
        <v>1315</v>
      </c>
      <c r="I266" s="190">
        <v>1250</v>
      </c>
      <c r="J266" s="191" t="s">
        <v>678</v>
      </c>
      <c r="K266" s="192">
        <f t="shared" si="24"/>
        <v>287.5</v>
      </c>
      <c r="L266" s="193">
        <f t="shared" si="25"/>
        <v>0.27980535279805352</v>
      </c>
      <c r="M266" s="188" t="s">
        <v>589</v>
      </c>
      <c r="N266" s="194">
        <v>43244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45</v>
      </c>
      <c r="B267" s="186">
        <v>42367</v>
      </c>
      <c r="C267" s="186"/>
      <c r="D267" s="187" t="s">
        <v>684</v>
      </c>
      <c r="E267" s="188" t="s">
        <v>620</v>
      </c>
      <c r="F267" s="189">
        <v>465</v>
      </c>
      <c r="G267" s="188"/>
      <c r="H267" s="188">
        <v>540</v>
      </c>
      <c r="I267" s="190">
        <v>540</v>
      </c>
      <c r="J267" s="191" t="s">
        <v>678</v>
      </c>
      <c r="K267" s="192">
        <f t="shared" si="24"/>
        <v>75</v>
      </c>
      <c r="L267" s="193">
        <f t="shared" si="25"/>
        <v>0.16129032258064516</v>
      </c>
      <c r="M267" s="188" t="s">
        <v>589</v>
      </c>
      <c r="N267" s="194">
        <v>42530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46</v>
      </c>
      <c r="B268" s="186">
        <v>42380</v>
      </c>
      <c r="C268" s="186"/>
      <c r="D268" s="187" t="s">
        <v>381</v>
      </c>
      <c r="E268" s="188" t="s">
        <v>591</v>
      </c>
      <c r="F268" s="189">
        <v>81</v>
      </c>
      <c r="G268" s="188"/>
      <c r="H268" s="188">
        <v>110</v>
      </c>
      <c r="I268" s="190">
        <v>110</v>
      </c>
      <c r="J268" s="191" t="s">
        <v>678</v>
      </c>
      <c r="K268" s="192">
        <f t="shared" si="24"/>
        <v>29</v>
      </c>
      <c r="L268" s="193">
        <f t="shared" si="25"/>
        <v>0.35802469135802467</v>
      </c>
      <c r="M268" s="188" t="s">
        <v>589</v>
      </c>
      <c r="N268" s="194">
        <v>42745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47</v>
      </c>
      <c r="B269" s="186">
        <v>42382</v>
      </c>
      <c r="C269" s="186"/>
      <c r="D269" s="187" t="s">
        <v>685</v>
      </c>
      <c r="E269" s="188" t="s">
        <v>591</v>
      </c>
      <c r="F269" s="189">
        <v>417.5</v>
      </c>
      <c r="G269" s="188"/>
      <c r="H269" s="188">
        <v>547</v>
      </c>
      <c r="I269" s="190">
        <v>535</v>
      </c>
      <c r="J269" s="191" t="s">
        <v>678</v>
      </c>
      <c r="K269" s="192">
        <f t="shared" si="24"/>
        <v>129.5</v>
      </c>
      <c r="L269" s="193">
        <f t="shared" si="25"/>
        <v>0.31017964071856285</v>
      </c>
      <c r="M269" s="188" t="s">
        <v>589</v>
      </c>
      <c r="N269" s="194">
        <v>42578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48</v>
      </c>
      <c r="B270" s="186">
        <v>42408</v>
      </c>
      <c r="C270" s="186"/>
      <c r="D270" s="187" t="s">
        <v>686</v>
      </c>
      <c r="E270" s="188" t="s">
        <v>620</v>
      </c>
      <c r="F270" s="189">
        <v>650</v>
      </c>
      <c r="G270" s="188"/>
      <c r="H270" s="188">
        <v>800</v>
      </c>
      <c r="I270" s="190">
        <v>800</v>
      </c>
      <c r="J270" s="191" t="s">
        <v>678</v>
      </c>
      <c r="K270" s="192">
        <f t="shared" si="24"/>
        <v>150</v>
      </c>
      <c r="L270" s="193">
        <f t="shared" si="25"/>
        <v>0.23076923076923078</v>
      </c>
      <c r="M270" s="188" t="s">
        <v>589</v>
      </c>
      <c r="N270" s="194">
        <v>43154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49</v>
      </c>
      <c r="B271" s="186">
        <v>42433</v>
      </c>
      <c r="C271" s="186"/>
      <c r="D271" s="187" t="s">
        <v>210</v>
      </c>
      <c r="E271" s="188" t="s">
        <v>620</v>
      </c>
      <c r="F271" s="189">
        <v>437.5</v>
      </c>
      <c r="G271" s="188"/>
      <c r="H271" s="188">
        <v>504.5</v>
      </c>
      <c r="I271" s="190">
        <v>522</v>
      </c>
      <c r="J271" s="191" t="s">
        <v>687</v>
      </c>
      <c r="K271" s="192">
        <f t="shared" si="24"/>
        <v>67</v>
      </c>
      <c r="L271" s="193">
        <f t="shared" si="25"/>
        <v>0.15314285714285714</v>
      </c>
      <c r="M271" s="188" t="s">
        <v>589</v>
      </c>
      <c r="N271" s="194">
        <v>42480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50</v>
      </c>
      <c r="B272" s="186">
        <v>42438</v>
      </c>
      <c r="C272" s="186"/>
      <c r="D272" s="187" t="s">
        <v>688</v>
      </c>
      <c r="E272" s="188" t="s">
        <v>620</v>
      </c>
      <c r="F272" s="189">
        <v>189.5</v>
      </c>
      <c r="G272" s="188"/>
      <c r="H272" s="188">
        <v>218</v>
      </c>
      <c r="I272" s="190">
        <v>218</v>
      </c>
      <c r="J272" s="191" t="s">
        <v>678</v>
      </c>
      <c r="K272" s="192">
        <f t="shared" si="24"/>
        <v>28.5</v>
      </c>
      <c r="L272" s="193">
        <f t="shared" si="25"/>
        <v>0.15039577836411611</v>
      </c>
      <c r="M272" s="188" t="s">
        <v>589</v>
      </c>
      <c r="N272" s="194">
        <v>43034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51</v>
      </c>
      <c r="B273" s="196">
        <v>42471</v>
      </c>
      <c r="C273" s="196"/>
      <c r="D273" s="204" t="s">
        <v>689</v>
      </c>
      <c r="E273" s="199" t="s">
        <v>620</v>
      </c>
      <c r="F273" s="199">
        <v>36.5</v>
      </c>
      <c r="G273" s="200"/>
      <c r="H273" s="200">
        <v>15.85</v>
      </c>
      <c r="I273" s="200">
        <v>60</v>
      </c>
      <c r="J273" s="201" t="s">
        <v>690</v>
      </c>
      <c r="K273" s="202">
        <f t="shared" si="24"/>
        <v>-20.65</v>
      </c>
      <c r="L273" s="203">
        <f t="shared" si="25"/>
        <v>-0.5657534246575342</v>
      </c>
      <c r="M273" s="199" t="s">
        <v>601</v>
      </c>
      <c r="N273" s="207">
        <v>43627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52</v>
      </c>
      <c r="B274" s="186">
        <v>42472</v>
      </c>
      <c r="C274" s="186"/>
      <c r="D274" s="187" t="s">
        <v>691</v>
      </c>
      <c r="E274" s="188" t="s">
        <v>620</v>
      </c>
      <c r="F274" s="189">
        <v>93</v>
      </c>
      <c r="G274" s="188"/>
      <c r="H274" s="188">
        <v>149</v>
      </c>
      <c r="I274" s="190">
        <v>140</v>
      </c>
      <c r="J274" s="191" t="s">
        <v>692</v>
      </c>
      <c r="K274" s="192">
        <f t="shared" si="24"/>
        <v>56</v>
      </c>
      <c r="L274" s="193">
        <f t="shared" si="25"/>
        <v>0.60215053763440862</v>
      </c>
      <c r="M274" s="188" t="s">
        <v>589</v>
      </c>
      <c r="N274" s="194">
        <v>42740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53</v>
      </c>
      <c r="B275" s="186">
        <v>42472</v>
      </c>
      <c r="C275" s="186"/>
      <c r="D275" s="187" t="s">
        <v>693</v>
      </c>
      <c r="E275" s="188" t="s">
        <v>620</v>
      </c>
      <c r="F275" s="189">
        <v>130</v>
      </c>
      <c r="G275" s="188"/>
      <c r="H275" s="188">
        <v>150</v>
      </c>
      <c r="I275" s="190" t="s">
        <v>694</v>
      </c>
      <c r="J275" s="191" t="s">
        <v>678</v>
      </c>
      <c r="K275" s="192">
        <f t="shared" si="24"/>
        <v>20</v>
      </c>
      <c r="L275" s="193">
        <f t="shared" si="25"/>
        <v>0.15384615384615385</v>
      </c>
      <c r="M275" s="188" t="s">
        <v>589</v>
      </c>
      <c r="N275" s="194">
        <v>42564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54</v>
      </c>
      <c r="B276" s="186">
        <v>42473</v>
      </c>
      <c r="C276" s="186"/>
      <c r="D276" s="187" t="s">
        <v>695</v>
      </c>
      <c r="E276" s="188" t="s">
        <v>620</v>
      </c>
      <c r="F276" s="189">
        <v>196</v>
      </c>
      <c r="G276" s="188"/>
      <c r="H276" s="188">
        <v>299</v>
      </c>
      <c r="I276" s="190">
        <v>299</v>
      </c>
      <c r="J276" s="191" t="s">
        <v>678</v>
      </c>
      <c r="K276" s="192">
        <v>103</v>
      </c>
      <c r="L276" s="193">
        <v>0.52551020408163296</v>
      </c>
      <c r="M276" s="188" t="s">
        <v>589</v>
      </c>
      <c r="N276" s="194">
        <v>42620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55</v>
      </c>
      <c r="B277" s="186">
        <v>42473</v>
      </c>
      <c r="C277" s="186"/>
      <c r="D277" s="187" t="s">
        <v>696</v>
      </c>
      <c r="E277" s="188" t="s">
        <v>620</v>
      </c>
      <c r="F277" s="189">
        <v>88</v>
      </c>
      <c r="G277" s="188"/>
      <c r="H277" s="188">
        <v>103</v>
      </c>
      <c r="I277" s="190">
        <v>103</v>
      </c>
      <c r="J277" s="191" t="s">
        <v>678</v>
      </c>
      <c r="K277" s="192">
        <v>15</v>
      </c>
      <c r="L277" s="193">
        <v>0.170454545454545</v>
      </c>
      <c r="M277" s="188" t="s">
        <v>589</v>
      </c>
      <c r="N277" s="194">
        <v>42530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56</v>
      </c>
      <c r="B278" s="186">
        <v>42492</v>
      </c>
      <c r="C278" s="186"/>
      <c r="D278" s="187" t="s">
        <v>697</v>
      </c>
      <c r="E278" s="188" t="s">
        <v>620</v>
      </c>
      <c r="F278" s="189">
        <v>127.5</v>
      </c>
      <c r="G278" s="188"/>
      <c r="H278" s="188">
        <v>148</v>
      </c>
      <c r="I278" s="190" t="s">
        <v>698</v>
      </c>
      <c r="J278" s="191" t="s">
        <v>678</v>
      </c>
      <c r="K278" s="192">
        <f>H278-F278</f>
        <v>20.5</v>
      </c>
      <c r="L278" s="193">
        <f>K278/F278</f>
        <v>0.16078431372549021</v>
      </c>
      <c r="M278" s="188" t="s">
        <v>589</v>
      </c>
      <c r="N278" s="194">
        <v>42564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57</v>
      </c>
      <c r="B279" s="186">
        <v>42493</v>
      </c>
      <c r="C279" s="186"/>
      <c r="D279" s="187" t="s">
        <v>699</v>
      </c>
      <c r="E279" s="188" t="s">
        <v>620</v>
      </c>
      <c r="F279" s="189">
        <v>675</v>
      </c>
      <c r="G279" s="188"/>
      <c r="H279" s="188">
        <v>815</v>
      </c>
      <c r="I279" s="190" t="s">
        <v>700</v>
      </c>
      <c r="J279" s="191" t="s">
        <v>678</v>
      </c>
      <c r="K279" s="192">
        <f>H279-F279</f>
        <v>140</v>
      </c>
      <c r="L279" s="193">
        <f>K279/F279</f>
        <v>0.2074074074074074</v>
      </c>
      <c r="M279" s="188" t="s">
        <v>589</v>
      </c>
      <c r="N279" s="194">
        <v>43154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5">
        <v>58</v>
      </c>
      <c r="B280" s="196">
        <v>42522</v>
      </c>
      <c r="C280" s="196"/>
      <c r="D280" s="197" t="s">
        <v>701</v>
      </c>
      <c r="E280" s="198" t="s">
        <v>620</v>
      </c>
      <c r="F280" s="199">
        <v>500</v>
      </c>
      <c r="G280" s="199"/>
      <c r="H280" s="200">
        <v>232.5</v>
      </c>
      <c r="I280" s="200" t="s">
        <v>702</v>
      </c>
      <c r="J280" s="201" t="s">
        <v>703</v>
      </c>
      <c r="K280" s="202">
        <f>H280-F280</f>
        <v>-267.5</v>
      </c>
      <c r="L280" s="203">
        <f>K280/F280</f>
        <v>-0.53500000000000003</v>
      </c>
      <c r="M280" s="199" t="s">
        <v>601</v>
      </c>
      <c r="N280" s="196">
        <v>43735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59</v>
      </c>
      <c r="B281" s="186">
        <v>42527</v>
      </c>
      <c r="C281" s="186"/>
      <c r="D281" s="187" t="s">
        <v>540</v>
      </c>
      <c r="E281" s="188" t="s">
        <v>620</v>
      </c>
      <c r="F281" s="189">
        <v>110</v>
      </c>
      <c r="G281" s="188"/>
      <c r="H281" s="188">
        <v>126.5</v>
      </c>
      <c r="I281" s="190">
        <v>125</v>
      </c>
      <c r="J281" s="191" t="s">
        <v>629</v>
      </c>
      <c r="K281" s="192">
        <f>H281-F281</f>
        <v>16.5</v>
      </c>
      <c r="L281" s="193">
        <f>K281/F281</f>
        <v>0.15</v>
      </c>
      <c r="M281" s="188" t="s">
        <v>589</v>
      </c>
      <c r="N281" s="194">
        <v>42552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60</v>
      </c>
      <c r="B282" s="186">
        <v>42538</v>
      </c>
      <c r="C282" s="186"/>
      <c r="D282" s="187" t="s">
        <v>704</v>
      </c>
      <c r="E282" s="188" t="s">
        <v>620</v>
      </c>
      <c r="F282" s="189">
        <v>44</v>
      </c>
      <c r="G282" s="188"/>
      <c r="H282" s="188">
        <v>69.5</v>
      </c>
      <c r="I282" s="190">
        <v>69.5</v>
      </c>
      <c r="J282" s="191" t="s">
        <v>705</v>
      </c>
      <c r="K282" s="192">
        <f>H282-F282</f>
        <v>25.5</v>
      </c>
      <c r="L282" s="193">
        <f>K282/F282</f>
        <v>0.57954545454545459</v>
      </c>
      <c r="M282" s="188" t="s">
        <v>589</v>
      </c>
      <c r="N282" s="194">
        <v>42977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61</v>
      </c>
      <c r="B283" s="186">
        <v>42549</v>
      </c>
      <c r="C283" s="186"/>
      <c r="D283" s="187" t="s">
        <v>706</v>
      </c>
      <c r="E283" s="188" t="s">
        <v>620</v>
      </c>
      <c r="F283" s="189">
        <v>262.5</v>
      </c>
      <c r="G283" s="188"/>
      <c r="H283" s="188">
        <v>340</v>
      </c>
      <c r="I283" s="190">
        <v>333</v>
      </c>
      <c r="J283" s="191" t="s">
        <v>707</v>
      </c>
      <c r="K283" s="192">
        <v>77.5</v>
      </c>
      <c r="L283" s="193">
        <v>0.29523809523809502</v>
      </c>
      <c r="M283" s="188" t="s">
        <v>589</v>
      </c>
      <c r="N283" s="194">
        <v>43017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62</v>
      </c>
      <c r="B284" s="186">
        <v>42549</v>
      </c>
      <c r="C284" s="186"/>
      <c r="D284" s="187" t="s">
        <v>708</v>
      </c>
      <c r="E284" s="188" t="s">
        <v>620</v>
      </c>
      <c r="F284" s="189">
        <v>840</v>
      </c>
      <c r="G284" s="188"/>
      <c r="H284" s="188">
        <v>1230</v>
      </c>
      <c r="I284" s="190">
        <v>1230</v>
      </c>
      <c r="J284" s="191" t="s">
        <v>678</v>
      </c>
      <c r="K284" s="192">
        <v>390</v>
      </c>
      <c r="L284" s="193">
        <v>0.46428571428571402</v>
      </c>
      <c r="M284" s="188" t="s">
        <v>589</v>
      </c>
      <c r="N284" s="194">
        <v>42649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8">
        <v>63</v>
      </c>
      <c r="B285" s="209">
        <v>42556</v>
      </c>
      <c r="C285" s="209"/>
      <c r="D285" s="210" t="s">
        <v>709</v>
      </c>
      <c r="E285" s="211" t="s">
        <v>620</v>
      </c>
      <c r="F285" s="211">
        <v>395</v>
      </c>
      <c r="G285" s="212"/>
      <c r="H285" s="212">
        <f>(468.5+342.5)/2</f>
        <v>405.5</v>
      </c>
      <c r="I285" s="212">
        <v>510</v>
      </c>
      <c r="J285" s="213" t="s">
        <v>710</v>
      </c>
      <c r="K285" s="214">
        <f t="shared" ref="K285:K291" si="26">H285-F285</f>
        <v>10.5</v>
      </c>
      <c r="L285" s="215">
        <f t="shared" ref="L285:L291" si="27">K285/F285</f>
        <v>2.6582278481012658E-2</v>
      </c>
      <c r="M285" s="211" t="s">
        <v>711</v>
      </c>
      <c r="N285" s="209">
        <v>43606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5">
        <v>64</v>
      </c>
      <c r="B286" s="196">
        <v>42584</v>
      </c>
      <c r="C286" s="196"/>
      <c r="D286" s="197" t="s">
        <v>712</v>
      </c>
      <c r="E286" s="198" t="s">
        <v>591</v>
      </c>
      <c r="F286" s="199">
        <f>169.5-12.8</f>
        <v>156.69999999999999</v>
      </c>
      <c r="G286" s="199"/>
      <c r="H286" s="200">
        <v>77</v>
      </c>
      <c r="I286" s="200" t="s">
        <v>713</v>
      </c>
      <c r="J286" s="201" t="s">
        <v>714</v>
      </c>
      <c r="K286" s="202">
        <f t="shared" si="26"/>
        <v>-79.699999999999989</v>
      </c>
      <c r="L286" s="203">
        <f t="shared" si="27"/>
        <v>-0.50861518825781749</v>
      </c>
      <c r="M286" s="199" t="s">
        <v>601</v>
      </c>
      <c r="N286" s="196">
        <v>43522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5">
        <v>65</v>
      </c>
      <c r="B287" s="196">
        <v>42586</v>
      </c>
      <c r="C287" s="196"/>
      <c r="D287" s="197" t="s">
        <v>715</v>
      </c>
      <c r="E287" s="198" t="s">
        <v>620</v>
      </c>
      <c r="F287" s="199">
        <v>400</v>
      </c>
      <c r="G287" s="199"/>
      <c r="H287" s="200">
        <v>305</v>
      </c>
      <c r="I287" s="200">
        <v>475</v>
      </c>
      <c r="J287" s="201" t="s">
        <v>716</v>
      </c>
      <c r="K287" s="202">
        <f t="shared" si="26"/>
        <v>-95</v>
      </c>
      <c r="L287" s="203">
        <f t="shared" si="27"/>
        <v>-0.23749999999999999</v>
      </c>
      <c r="M287" s="199" t="s">
        <v>601</v>
      </c>
      <c r="N287" s="196">
        <v>43606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66</v>
      </c>
      <c r="B288" s="186">
        <v>42593</v>
      </c>
      <c r="C288" s="186"/>
      <c r="D288" s="187" t="s">
        <v>717</v>
      </c>
      <c r="E288" s="188" t="s">
        <v>620</v>
      </c>
      <c r="F288" s="189">
        <v>86.5</v>
      </c>
      <c r="G288" s="188"/>
      <c r="H288" s="188">
        <v>130</v>
      </c>
      <c r="I288" s="190">
        <v>130</v>
      </c>
      <c r="J288" s="191" t="s">
        <v>718</v>
      </c>
      <c r="K288" s="192">
        <f t="shared" si="26"/>
        <v>43.5</v>
      </c>
      <c r="L288" s="193">
        <f t="shared" si="27"/>
        <v>0.50289017341040465</v>
      </c>
      <c r="M288" s="188" t="s">
        <v>589</v>
      </c>
      <c r="N288" s="194">
        <v>43091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5">
        <v>67</v>
      </c>
      <c r="B289" s="196">
        <v>42600</v>
      </c>
      <c r="C289" s="196"/>
      <c r="D289" s="197" t="s">
        <v>109</v>
      </c>
      <c r="E289" s="198" t="s">
        <v>620</v>
      </c>
      <c r="F289" s="199">
        <v>133.5</v>
      </c>
      <c r="G289" s="199"/>
      <c r="H289" s="200">
        <v>126.5</v>
      </c>
      <c r="I289" s="200">
        <v>178</v>
      </c>
      <c r="J289" s="201" t="s">
        <v>719</v>
      </c>
      <c r="K289" s="202">
        <f t="shared" si="26"/>
        <v>-7</v>
      </c>
      <c r="L289" s="203">
        <f t="shared" si="27"/>
        <v>-5.2434456928838954E-2</v>
      </c>
      <c r="M289" s="199" t="s">
        <v>601</v>
      </c>
      <c r="N289" s="196">
        <v>42615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68</v>
      </c>
      <c r="B290" s="186">
        <v>42613</v>
      </c>
      <c r="C290" s="186"/>
      <c r="D290" s="187" t="s">
        <v>720</v>
      </c>
      <c r="E290" s="188" t="s">
        <v>620</v>
      </c>
      <c r="F290" s="189">
        <v>560</v>
      </c>
      <c r="G290" s="188"/>
      <c r="H290" s="188">
        <v>725</v>
      </c>
      <c r="I290" s="190">
        <v>725</v>
      </c>
      <c r="J290" s="191" t="s">
        <v>622</v>
      </c>
      <c r="K290" s="192">
        <f t="shared" si="26"/>
        <v>165</v>
      </c>
      <c r="L290" s="193">
        <f t="shared" si="27"/>
        <v>0.29464285714285715</v>
      </c>
      <c r="M290" s="188" t="s">
        <v>589</v>
      </c>
      <c r="N290" s="194">
        <v>42456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69</v>
      </c>
      <c r="B291" s="186">
        <v>42614</v>
      </c>
      <c r="C291" s="186"/>
      <c r="D291" s="187" t="s">
        <v>721</v>
      </c>
      <c r="E291" s="188" t="s">
        <v>620</v>
      </c>
      <c r="F291" s="189">
        <v>160.5</v>
      </c>
      <c r="G291" s="188"/>
      <c r="H291" s="188">
        <v>210</v>
      </c>
      <c r="I291" s="190">
        <v>210</v>
      </c>
      <c r="J291" s="191" t="s">
        <v>622</v>
      </c>
      <c r="K291" s="192">
        <f t="shared" si="26"/>
        <v>49.5</v>
      </c>
      <c r="L291" s="193">
        <f t="shared" si="27"/>
        <v>0.30841121495327101</v>
      </c>
      <c r="M291" s="188" t="s">
        <v>589</v>
      </c>
      <c r="N291" s="194">
        <v>42871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70</v>
      </c>
      <c r="B292" s="186">
        <v>42646</v>
      </c>
      <c r="C292" s="186"/>
      <c r="D292" s="187" t="s">
        <v>395</v>
      </c>
      <c r="E292" s="188" t="s">
        <v>620</v>
      </c>
      <c r="F292" s="189">
        <v>430</v>
      </c>
      <c r="G292" s="188"/>
      <c r="H292" s="188">
        <v>596</v>
      </c>
      <c r="I292" s="190">
        <v>575</v>
      </c>
      <c r="J292" s="191" t="s">
        <v>722</v>
      </c>
      <c r="K292" s="192">
        <v>166</v>
      </c>
      <c r="L292" s="193">
        <v>0.38604651162790699</v>
      </c>
      <c r="M292" s="188" t="s">
        <v>589</v>
      </c>
      <c r="N292" s="194">
        <v>42769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71</v>
      </c>
      <c r="B293" s="186">
        <v>42657</v>
      </c>
      <c r="C293" s="186"/>
      <c r="D293" s="187" t="s">
        <v>723</v>
      </c>
      <c r="E293" s="188" t="s">
        <v>620</v>
      </c>
      <c r="F293" s="189">
        <v>280</v>
      </c>
      <c r="G293" s="188"/>
      <c r="H293" s="188">
        <v>345</v>
      </c>
      <c r="I293" s="190">
        <v>345</v>
      </c>
      <c r="J293" s="191" t="s">
        <v>622</v>
      </c>
      <c r="K293" s="192">
        <f t="shared" ref="K293:K298" si="28">H293-F293</f>
        <v>65</v>
      </c>
      <c r="L293" s="193">
        <f>K293/F293</f>
        <v>0.23214285714285715</v>
      </c>
      <c r="M293" s="188" t="s">
        <v>589</v>
      </c>
      <c r="N293" s="194">
        <v>42814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72</v>
      </c>
      <c r="B294" s="186">
        <v>42657</v>
      </c>
      <c r="C294" s="186"/>
      <c r="D294" s="187" t="s">
        <v>724</v>
      </c>
      <c r="E294" s="188" t="s">
        <v>620</v>
      </c>
      <c r="F294" s="189">
        <v>245</v>
      </c>
      <c r="G294" s="188"/>
      <c r="H294" s="188">
        <v>325.5</v>
      </c>
      <c r="I294" s="190">
        <v>330</v>
      </c>
      <c r="J294" s="191" t="s">
        <v>725</v>
      </c>
      <c r="K294" s="192">
        <f t="shared" si="28"/>
        <v>80.5</v>
      </c>
      <c r="L294" s="193">
        <f>K294/F294</f>
        <v>0.32857142857142857</v>
      </c>
      <c r="M294" s="188" t="s">
        <v>589</v>
      </c>
      <c r="N294" s="194">
        <v>42769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73</v>
      </c>
      <c r="B295" s="186">
        <v>42660</v>
      </c>
      <c r="C295" s="186"/>
      <c r="D295" s="187" t="s">
        <v>345</v>
      </c>
      <c r="E295" s="188" t="s">
        <v>620</v>
      </c>
      <c r="F295" s="189">
        <v>125</v>
      </c>
      <c r="G295" s="188"/>
      <c r="H295" s="188">
        <v>160</v>
      </c>
      <c r="I295" s="190">
        <v>160</v>
      </c>
      <c r="J295" s="191" t="s">
        <v>678</v>
      </c>
      <c r="K295" s="192">
        <f t="shared" si="28"/>
        <v>35</v>
      </c>
      <c r="L295" s="193">
        <v>0.28000000000000003</v>
      </c>
      <c r="M295" s="188" t="s">
        <v>589</v>
      </c>
      <c r="N295" s="194">
        <v>42803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74</v>
      </c>
      <c r="B296" s="186">
        <v>42660</v>
      </c>
      <c r="C296" s="186"/>
      <c r="D296" s="187" t="s">
        <v>468</v>
      </c>
      <c r="E296" s="188" t="s">
        <v>620</v>
      </c>
      <c r="F296" s="189">
        <v>114</v>
      </c>
      <c r="G296" s="188"/>
      <c r="H296" s="188">
        <v>145</v>
      </c>
      <c r="I296" s="190">
        <v>145</v>
      </c>
      <c r="J296" s="191" t="s">
        <v>678</v>
      </c>
      <c r="K296" s="192">
        <f t="shared" si="28"/>
        <v>31</v>
      </c>
      <c r="L296" s="193">
        <f>K296/F296</f>
        <v>0.27192982456140352</v>
      </c>
      <c r="M296" s="188" t="s">
        <v>589</v>
      </c>
      <c r="N296" s="194">
        <v>42859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75</v>
      </c>
      <c r="B297" s="186">
        <v>42660</v>
      </c>
      <c r="C297" s="186"/>
      <c r="D297" s="187" t="s">
        <v>726</v>
      </c>
      <c r="E297" s="188" t="s">
        <v>620</v>
      </c>
      <c r="F297" s="189">
        <v>212</v>
      </c>
      <c r="G297" s="188"/>
      <c r="H297" s="188">
        <v>280</v>
      </c>
      <c r="I297" s="190">
        <v>276</v>
      </c>
      <c r="J297" s="191" t="s">
        <v>727</v>
      </c>
      <c r="K297" s="192">
        <f t="shared" si="28"/>
        <v>68</v>
      </c>
      <c r="L297" s="193">
        <f>K297/F297</f>
        <v>0.32075471698113206</v>
      </c>
      <c r="M297" s="188" t="s">
        <v>589</v>
      </c>
      <c r="N297" s="194">
        <v>42858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76</v>
      </c>
      <c r="B298" s="186">
        <v>42678</v>
      </c>
      <c r="C298" s="186"/>
      <c r="D298" s="187" t="s">
        <v>456</v>
      </c>
      <c r="E298" s="188" t="s">
        <v>620</v>
      </c>
      <c r="F298" s="189">
        <v>155</v>
      </c>
      <c r="G298" s="188"/>
      <c r="H298" s="188">
        <v>210</v>
      </c>
      <c r="I298" s="190">
        <v>210</v>
      </c>
      <c r="J298" s="191" t="s">
        <v>728</v>
      </c>
      <c r="K298" s="192">
        <f t="shared" si="28"/>
        <v>55</v>
      </c>
      <c r="L298" s="193">
        <f>K298/F298</f>
        <v>0.35483870967741937</v>
      </c>
      <c r="M298" s="188" t="s">
        <v>589</v>
      </c>
      <c r="N298" s="194">
        <v>42944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5">
        <v>77</v>
      </c>
      <c r="B299" s="196">
        <v>42710</v>
      </c>
      <c r="C299" s="196"/>
      <c r="D299" s="197" t="s">
        <v>729</v>
      </c>
      <c r="E299" s="198" t="s">
        <v>620</v>
      </c>
      <c r="F299" s="199">
        <v>150.5</v>
      </c>
      <c r="G299" s="199"/>
      <c r="H299" s="200">
        <v>72.5</v>
      </c>
      <c r="I299" s="200">
        <v>174</v>
      </c>
      <c r="J299" s="201" t="s">
        <v>730</v>
      </c>
      <c r="K299" s="202">
        <v>-78</v>
      </c>
      <c r="L299" s="203">
        <v>-0.51827242524916906</v>
      </c>
      <c r="M299" s="199" t="s">
        <v>601</v>
      </c>
      <c r="N299" s="196">
        <v>43333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78</v>
      </c>
      <c r="B300" s="186">
        <v>42712</v>
      </c>
      <c r="C300" s="186"/>
      <c r="D300" s="187" t="s">
        <v>731</v>
      </c>
      <c r="E300" s="188" t="s">
        <v>620</v>
      </c>
      <c r="F300" s="189">
        <v>380</v>
      </c>
      <c r="G300" s="188"/>
      <c r="H300" s="188">
        <v>478</v>
      </c>
      <c r="I300" s="190">
        <v>468</v>
      </c>
      <c r="J300" s="191" t="s">
        <v>678</v>
      </c>
      <c r="K300" s="192">
        <f>H300-F300</f>
        <v>98</v>
      </c>
      <c r="L300" s="193">
        <f>K300/F300</f>
        <v>0.25789473684210529</v>
      </c>
      <c r="M300" s="188" t="s">
        <v>589</v>
      </c>
      <c r="N300" s="194">
        <v>43025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79</v>
      </c>
      <c r="B301" s="186">
        <v>42734</v>
      </c>
      <c r="C301" s="186"/>
      <c r="D301" s="187" t="s">
        <v>108</v>
      </c>
      <c r="E301" s="188" t="s">
        <v>620</v>
      </c>
      <c r="F301" s="189">
        <v>305</v>
      </c>
      <c r="G301" s="188"/>
      <c r="H301" s="188">
        <v>375</v>
      </c>
      <c r="I301" s="190">
        <v>375</v>
      </c>
      <c r="J301" s="191" t="s">
        <v>678</v>
      </c>
      <c r="K301" s="192">
        <f>H301-F301</f>
        <v>70</v>
      </c>
      <c r="L301" s="193">
        <f>K301/F301</f>
        <v>0.22950819672131148</v>
      </c>
      <c r="M301" s="188" t="s">
        <v>589</v>
      </c>
      <c r="N301" s="194">
        <v>42768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80</v>
      </c>
      <c r="B302" s="186">
        <v>42739</v>
      </c>
      <c r="C302" s="186"/>
      <c r="D302" s="187" t="s">
        <v>94</v>
      </c>
      <c r="E302" s="188" t="s">
        <v>620</v>
      </c>
      <c r="F302" s="189">
        <v>99.5</v>
      </c>
      <c r="G302" s="188"/>
      <c r="H302" s="188">
        <v>158</v>
      </c>
      <c r="I302" s="190">
        <v>158</v>
      </c>
      <c r="J302" s="191" t="s">
        <v>678</v>
      </c>
      <c r="K302" s="192">
        <f>H302-F302</f>
        <v>58.5</v>
      </c>
      <c r="L302" s="193">
        <f>K302/F302</f>
        <v>0.5879396984924623</v>
      </c>
      <c r="M302" s="188" t="s">
        <v>589</v>
      </c>
      <c r="N302" s="194">
        <v>42898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81</v>
      </c>
      <c r="B303" s="186">
        <v>42739</v>
      </c>
      <c r="C303" s="186"/>
      <c r="D303" s="187" t="s">
        <v>94</v>
      </c>
      <c r="E303" s="188" t="s">
        <v>620</v>
      </c>
      <c r="F303" s="189">
        <v>99.5</v>
      </c>
      <c r="G303" s="188"/>
      <c r="H303" s="188">
        <v>158</v>
      </c>
      <c r="I303" s="190">
        <v>158</v>
      </c>
      <c r="J303" s="191" t="s">
        <v>678</v>
      </c>
      <c r="K303" s="192">
        <v>58.5</v>
      </c>
      <c r="L303" s="193">
        <v>0.58793969849246197</v>
      </c>
      <c r="M303" s="188" t="s">
        <v>589</v>
      </c>
      <c r="N303" s="194">
        <v>42898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82</v>
      </c>
      <c r="B304" s="186">
        <v>42786</v>
      </c>
      <c r="C304" s="186"/>
      <c r="D304" s="187" t="s">
        <v>185</v>
      </c>
      <c r="E304" s="188" t="s">
        <v>620</v>
      </c>
      <c r="F304" s="189">
        <v>140.5</v>
      </c>
      <c r="G304" s="188"/>
      <c r="H304" s="188">
        <v>220</v>
      </c>
      <c r="I304" s="190">
        <v>220</v>
      </c>
      <c r="J304" s="191" t="s">
        <v>678</v>
      </c>
      <c r="K304" s="192">
        <f>H304-F304</f>
        <v>79.5</v>
      </c>
      <c r="L304" s="193">
        <f>K304/F304</f>
        <v>0.5658362989323843</v>
      </c>
      <c r="M304" s="188" t="s">
        <v>589</v>
      </c>
      <c r="N304" s="194">
        <v>42864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83</v>
      </c>
      <c r="B305" s="186">
        <v>42786</v>
      </c>
      <c r="C305" s="186"/>
      <c r="D305" s="187" t="s">
        <v>732</v>
      </c>
      <c r="E305" s="188" t="s">
        <v>620</v>
      </c>
      <c r="F305" s="189">
        <v>202.5</v>
      </c>
      <c r="G305" s="188"/>
      <c r="H305" s="188">
        <v>234</v>
      </c>
      <c r="I305" s="190">
        <v>234</v>
      </c>
      <c r="J305" s="191" t="s">
        <v>678</v>
      </c>
      <c r="K305" s="192">
        <v>31.5</v>
      </c>
      <c r="L305" s="193">
        <v>0.155555555555556</v>
      </c>
      <c r="M305" s="188" t="s">
        <v>589</v>
      </c>
      <c r="N305" s="194">
        <v>42836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84</v>
      </c>
      <c r="B306" s="186">
        <v>42818</v>
      </c>
      <c r="C306" s="186"/>
      <c r="D306" s="187" t="s">
        <v>733</v>
      </c>
      <c r="E306" s="188" t="s">
        <v>620</v>
      </c>
      <c r="F306" s="189">
        <v>300.5</v>
      </c>
      <c r="G306" s="188"/>
      <c r="H306" s="188">
        <v>417.5</v>
      </c>
      <c r="I306" s="190">
        <v>420</v>
      </c>
      <c r="J306" s="191" t="s">
        <v>734</v>
      </c>
      <c r="K306" s="192">
        <f>H306-F306</f>
        <v>117</v>
      </c>
      <c r="L306" s="193">
        <f>K306/F306</f>
        <v>0.38935108153078202</v>
      </c>
      <c r="M306" s="188" t="s">
        <v>589</v>
      </c>
      <c r="N306" s="194">
        <v>43070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85</v>
      </c>
      <c r="B307" s="186">
        <v>42818</v>
      </c>
      <c r="C307" s="186"/>
      <c r="D307" s="187" t="s">
        <v>708</v>
      </c>
      <c r="E307" s="188" t="s">
        <v>620</v>
      </c>
      <c r="F307" s="189">
        <v>850</v>
      </c>
      <c r="G307" s="188"/>
      <c r="H307" s="188">
        <v>1042.5</v>
      </c>
      <c r="I307" s="190">
        <v>1023</v>
      </c>
      <c r="J307" s="191" t="s">
        <v>735</v>
      </c>
      <c r="K307" s="192">
        <v>192.5</v>
      </c>
      <c r="L307" s="193">
        <v>0.22647058823529401</v>
      </c>
      <c r="M307" s="188" t="s">
        <v>589</v>
      </c>
      <c r="N307" s="194">
        <v>42830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86</v>
      </c>
      <c r="B308" s="186">
        <v>42830</v>
      </c>
      <c r="C308" s="186"/>
      <c r="D308" s="187" t="s">
        <v>487</v>
      </c>
      <c r="E308" s="188" t="s">
        <v>620</v>
      </c>
      <c r="F308" s="189">
        <v>785</v>
      </c>
      <c r="G308" s="188"/>
      <c r="H308" s="188">
        <v>930</v>
      </c>
      <c r="I308" s="190">
        <v>920</v>
      </c>
      <c r="J308" s="191" t="s">
        <v>736</v>
      </c>
      <c r="K308" s="192">
        <f>H308-F308</f>
        <v>145</v>
      </c>
      <c r="L308" s="193">
        <f>K308/F308</f>
        <v>0.18471337579617833</v>
      </c>
      <c r="M308" s="188" t="s">
        <v>589</v>
      </c>
      <c r="N308" s="194">
        <v>42976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5">
        <v>87</v>
      </c>
      <c r="B309" s="196">
        <v>42831</v>
      </c>
      <c r="C309" s="196"/>
      <c r="D309" s="197" t="s">
        <v>737</v>
      </c>
      <c r="E309" s="198" t="s">
        <v>620</v>
      </c>
      <c r="F309" s="199">
        <v>40</v>
      </c>
      <c r="G309" s="199"/>
      <c r="H309" s="200">
        <v>13.1</v>
      </c>
      <c r="I309" s="200">
        <v>60</v>
      </c>
      <c r="J309" s="201" t="s">
        <v>738</v>
      </c>
      <c r="K309" s="202">
        <v>-26.9</v>
      </c>
      <c r="L309" s="203">
        <v>-0.67249999999999999</v>
      </c>
      <c r="M309" s="199" t="s">
        <v>601</v>
      </c>
      <c r="N309" s="196">
        <v>43138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88</v>
      </c>
      <c r="B310" s="186">
        <v>42837</v>
      </c>
      <c r="C310" s="186"/>
      <c r="D310" s="187" t="s">
        <v>93</v>
      </c>
      <c r="E310" s="188" t="s">
        <v>620</v>
      </c>
      <c r="F310" s="189">
        <v>289.5</v>
      </c>
      <c r="G310" s="188"/>
      <c r="H310" s="188">
        <v>354</v>
      </c>
      <c r="I310" s="190">
        <v>360</v>
      </c>
      <c r="J310" s="191" t="s">
        <v>739</v>
      </c>
      <c r="K310" s="192">
        <f t="shared" ref="K310:K318" si="29">H310-F310</f>
        <v>64.5</v>
      </c>
      <c r="L310" s="193">
        <f t="shared" ref="L310:L318" si="30">K310/F310</f>
        <v>0.22279792746113988</v>
      </c>
      <c r="M310" s="188" t="s">
        <v>589</v>
      </c>
      <c r="N310" s="194">
        <v>43040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5">
        <v>89</v>
      </c>
      <c r="B311" s="186">
        <v>42845</v>
      </c>
      <c r="C311" s="186"/>
      <c r="D311" s="187" t="s">
        <v>426</v>
      </c>
      <c r="E311" s="188" t="s">
        <v>620</v>
      </c>
      <c r="F311" s="189">
        <v>700</v>
      </c>
      <c r="G311" s="188"/>
      <c r="H311" s="188">
        <v>840</v>
      </c>
      <c r="I311" s="190">
        <v>840</v>
      </c>
      <c r="J311" s="191" t="s">
        <v>740</v>
      </c>
      <c r="K311" s="192">
        <f t="shared" si="29"/>
        <v>140</v>
      </c>
      <c r="L311" s="193">
        <f t="shared" si="30"/>
        <v>0.2</v>
      </c>
      <c r="M311" s="188" t="s">
        <v>589</v>
      </c>
      <c r="N311" s="194">
        <v>42893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5">
        <v>90</v>
      </c>
      <c r="B312" s="186">
        <v>42887</v>
      </c>
      <c r="C312" s="186"/>
      <c r="D312" s="187" t="s">
        <v>741</v>
      </c>
      <c r="E312" s="188" t="s">
        <v>620</v>
      </c>
      <c r="F312" s="189">
        <v>130</v>
      </c>
      <c r="G312" s="188"/>
      <c r="H312" s="188">
        <v>144.25</v>
      </c>
      <c r="I312" s="190">
        <v>170</v>
      </c>
      <c r="J312" s="191" t="s">
        <v>742</v>
      </c>
      <c r="K312" s="192">
        <f t="shared" si="29"/>
        <v>14.25</v>
      </c>
      <c r="L312" s="193">
        <f t="shared" si="30"/>
        <v>0.10961538461538461</v>
      </c>
      <c r="M312" s="188" t="s">
        <v>589</v>
      </c>
      <c r="N312" s="194">
        <v>43675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91</v>
      </c>
      <c r="B313" s="186">
        <v>42901</v>
      </c>
      <c r="C313" s="186"/>
      <c r="D313" s="187" t="s">
        <v>743</v>
      </c>
      <c r="E313" s="188" t="s">
        <v>620</v>
      </c>
      <c r="F313" s="189">
        <v>214.5</v>
      </c>
      <c r="G313" s="188"/>
      <c r="H313" s="188">
        <v>262</v>
      </c>
      <c r="I313" s="190">
        <v>262</v>
      </c>
      <c r="J313" s="191" t="s">
        <v>744</v>
      </c>
      <c r="K313" s="192">
        <f t="shared" si="29"/>
        <v>47.5</v>
      </c>
      <c r="L313" s="193">
        <f t="shared" si="30"/>
        <v>0.22144522144522144</v>
      </c>
      <c r="M313" s="188" t="s">
        <v>589</v>
      </c>
      <c r="N313" s="194">
        <v>42977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92</v>
      </c>
      <c r="B314" s="217">
        <v>42933</v>
      </c>
      <c r="C314" s="217"/>
      <c r="D314" s="218" t="s">
        <v>745</v>
      </c>
      <c r="E314" s="219" t="s">
        <v>620</v>
      </c>
      <c r="F314" s="220">
        <v>370</v>
      </c>
      <c r="G314" s="219"/>
      <c r="H314" s="219">
        <v>447.5</v>
      </c>
      <c r="I314" s="221">
        <v>450</v>
      </c>
      <c r="J314" s="222" t="s">
        <v>678</v>
      </c>
      <c r="K314" s="192">
        <f t="shared" si="29"/>
        <v>77.5</v>
      </c>
      <c r="L314" s="223">
        <f t="shared" si="30"/>
        <v>0.20945945945945946</v>
      </c>
      <c r="M314" s="219" t="s">
        <v>589</v>
      </c>
      <c r="N314" s="224">
        <v>43035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93</v>
      </c>
      <c r="B315" s="217">
        <v>42943</v>
      </c>
      <c r="C315" s="217"/>
      <c r="D315" s="218" t="s">
        <v>183</v>
      </c>
      <c r="E315" s="219" t="s">
        <v>620</v>
      </c>
      <c r="F315" s="220">
        <v>657.5</v>
      </c>
      <c r="G315" s="219"/>
      <c r="H315" s="219">
        <v>825</v>
      </c>
      <c r="I315" s="221">
        <v>820</v>
      </c>
      <c r="J315" s="222" t="s">
        <v>678</v>
      </c>
      <c r="K315" s="192">
        <f t="shared" si="29"/>
        <v>167.5</v>
      </c>
      <c r="L315" s="223">
        <f t="shared" si="30"/>
        <v>0.25475285171102663</v>
      </c>
      <c r="M315" s="219" t="s">
        <v>589</v>
      </c>
      <c r="N315" s="224">
        <v>43090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5">
        <v>94</v>
      </c>
      <c r="B316" s="186">
        <v>42964</v>
      </c>
      <c r="C316" s="186"/>
      <c r="D316" s="187" t="s">
        <v>361</v>
      </c>
      <c r="E316" s="188" t="s">
        <v>620</v>
      </c>
      <c r="F316" s="189">
        <v>605</v>
      </c>
      <c r="G316" s="188"/>
      <c r="H316" s="188">
        <v>750</v>
      </c>
      <c r="I316" s="190">
        <v>750</v>
      </c>
      <c r="J316" s="191" t="s">
        <v>736</v>
      </c>
      <c r="K316" s="192">
        <f t="shared" si="29"/>
        <v>145</v>
      </c>
      <c r="L316" s="193">
        <f t="shared" si="30"/>
        <v>0.23966942148760331</v>
      </c>
      <c r="M316" s="188" t="s">
        <v>589</v>
      </c>
      <c r="N316" s="194">
        <v>43027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95">
        <v>95</v>
      </c>
      <c r="B317" s="196">
        <v>42979</v>
      </c>
      <c r="C317" s="196"/>
      <c r="D317" s="204" t="s">
        <v>746</v>
      </c>
      <c r="E317" s="199" t="s">
        <v>620</v>
      </c>
      <c r="F317" s="199">
        <v>255</v>
      </c>
      <c r="G317" s="200"/>
      <c r="H317" s="200">
        <v>217.25</v>
      </c>
      <c r="I317" s="200">
        <v>320</v>
      </c>
      <c r="J317" s="201" t="s">
        <v>747</v>
      </c>
      <c r="K317" s="202">
        <f t="shared" si="29"/>
        <v>-37.75</v>
      </c>
      <c r="L317" s="205">
        <f t="shared" si="30"/>
        <v>-0.14803921568627451</v>
      </c>
      <c r="M317" s="199" t="s">
        <v>601</v>
      </c>
      <c r="N317" s="196">
        <v>43661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5">
        <v>96</v>
      </c>
      <c r="B318" s="186">
        <v>42997</v>
      </c>
      <c r="C318" s="186"/>
      <c r="D318" s="187" t="s">
        <v>748</v>
      </c>
      <c r="E318" s="188" t="s">
        <v>620</v>
      </c>
      <c r="F318" s="189">
        <v>215</v>
      </c>
      <c r="G318" s="188"/>
      <c r="H318" s="188">
        <v>258</v>
      </c>
      <c r="I318" s="190">
        <v>258</v>
      </c>
      <c r="J318" s="191" t="s">
        <v>678</v>
      </c>
      <c r="K318" s="192">
        <f t="shared" si="29"/>
        <v>43</v>
      </c>
      <c r="L318" s="193">
        <f t="shared" si="30"/>
        <v>0.2</v>
      </c>
      <c r="M318" s="188" t="s">
        <v>589</v>
      </c>
      <c r="N318" s="194">
        <v>43040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5">
        <v>97</v>
      </c>
      <c r="B319" s="186">
        <v>42997</v>
      </c>
      <c r="C319" s="186"/>
      <c r="D319" s="187" t="s">
        <v>748</v>
      </c>
      <c r="E319" s="188" t="s">
        <v>620</v>
      </c>
      <c r="F319" s="189">
        <v>215</v>
      </c>
      <c r="G319" s="188"/>
      <c r="H319" s="188">
        <v>258</v>
      </c>
      <c r="I319" s="190">
        <v>258</v>
      </c>
      <c r="J319" s="222" t="s">
        <v>678</v>
      </c>
      <c r="K319" s="192">
        <v>43</v>
      </c>
      <c r="L319" s="193">
        <v>0.2</v>
      </c>
      <c r="M319" s="188" t="s">
        <v>589</v>
      </c>
      <c r="N319" s="194">
        <v>43040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98</v>
      </c>
      <c r="B320" s="217">
        <v>42998</v>
      </c>
      <c r="C320" s="217"/>
      <c r="D320" s="218" t="s">
        <v>749</v>
      </c>
      <c r="E320" s="219" t="s">
        <v>620</v>
      </c>
      <c r="F320" s="189">
        <v>75</v>
      </c>
      <c r="G320" s="219"/>
      <c r="H320" s="219">
        <v>90</v>
      </c>
      <c r="I320" s="221">
        <v>90</v>
      </c>
      <c r="J320" s="191" t="s">
        <v>750</v>
      </c>
      <c r="K320" s="192">
        <f t="shared" ref="K320:K325" si="31">H320-F320</f>
        <v>15</v>
      </c>
      <c r="L320" s="193">
        <f t="shared" ref="L320:L325" si="32">K320/F320</f>
        <v>0.2</v>
      </c>
      <c r="M320" s="188" t="s">
        <v>589</v>
      </c>
      <c r="N320" s="194">
        <v>43019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99</v>
      </c>
      <c r="B321" s="217">
        <v>43011</v>
      </c>
      <c r="C321" s="217"/>
      <c r="D321" s="218" t="s">
        <v>603</v>
      </c>
      <c r="E321" s="219" t="s">
        <v>620</v>
      </c>
      <c r="F321" s="220">
        <v>315</v>
      </c>
      <c r="G321" s="219"/>
      <c r="H321" s="219">
        <v>392</v>
      </c>
      <c r="I321" s="221">
        <v>384</v>
      </c>
      <c r="J321" s="222" t="s">
        <v>751</v>
      </c>
      <c r="K321" s="192">
        <f t="shared" si="31"/>
        <v>77</v>
      </c>
      <c r="L321" s="223">
        <f t="shared" si="32"/>
        <v>0.24444444444444444</v>
      </c>
      <c r="M321" s="219" t="s">
        <v>589</v>
      </c>
      <c r="N321" s="224">
        <v>43017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100</v>
      </c>
      <c r="B322" s="217">
        <v>43013</v>
      </c>
      <c r="C322" s="217"/>
      <c r="D322" s="218" t="s">
        <v>461</v>
      </c>
      <c r="E322" s="219" t="s">
        <v>620</v>
      </c>
      <c r="F322" s="220">
        <v>145</v>
      </c>
      <c r="G322" s="219"/>
      <c r="H322" s="219">
        <v>179</v>
      </c>
      <c r="I322" s="221">
        <v>180</v>
      </c>
      <c r="J322" s="222" t="s">
        <v>752</v>
      </c>
      <c r="K322" s="192">
        <f t="shared" si="31"/>
        <v>34</v>
      </c>
      <c r="L322" s="223">
        <f t="shared" si="32"/>
        <v>0.23448275862068965</v>
      </c>
      <c r="M322" s="219" t="s">
        <v>589</v>
      </c>
      <c r="N322" s="224">
        <v>43025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101</v>
      </c>
      <c r="B323" s="217">
        <v>43014</v>
      </c>
      <c r="C323" s="217"/>
      <c r="D323" s="218" t="s">
        <v>335</v>
      </c>
      <c r="E323" s="219" t="s">
        <v>620</v>
      </c>
      <c r="F323" s="220">
        <v>256</v>
      </c>
      <c r="G323" s="219"/>
      <c r="H323" s="219">
        <v>323</v>
      </c>
      <c r="I323" s="221">
        <v>320</v>
      </c>
      <c r="J323" s="222" t="s">
        <v>678</v>
      </c>
      <c r="K323" s="192">
        <f t="shared" si="31"/>
        <v>67</v>
      </c>
      <c r="L323" s="223">
        <f t="shared" si="32"/>
        <v>0.26171875</v>
      </c>
      <c r="M323" s="219" t="s">
        <v>589</v>
      </c>
      <c r="N323" s="224">
        <v>43067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102</v>
      </c>
      <c r="B324" s="217">
        <v>43017</v>
      </c>
      <c r="C324" s="217"/>
      <c r="D324" s="218" t="s">
        <v>351</v>
      </c>
      <c r="E324" s="219" t="s">
        <v>620</v>
      </c>
      <c r="F324" s="220">
        <v>137.5</v>
      </c>
      <c r="G324" s="219"/>
      <c r="H324" s="219">
        <v>184</v>
      </c>
      <c r="I324" s="221">
        <v>183</v>
      </c>
      <c r="J324" s="222" t="s">
        <v>753</v>
      </c>
      <c r="K324" s="192">
        <f t="shared" si="31"/>
        <v>46.5</v>
      </c>
      <c r="L324" s="223">
        <f t="shared" si="32"/>
        <v>0.33818181818181819</v>
      </c>
      <c r="M324" s="219" t="s">
        <v>589</v>
      </c>
      <c r="N324" s="224">
        <v>43108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103</v>
      </c>
      <c r="B325" s="217">
        <v>43018</v>
      </c>
      <c r="C325" s="217"/>
      <c r="D325" s="218" t="s">
        <v>754</v>
      </c>
      <c r="E325" s="219" t="s">
        <v>620</v>
      </c>
      <c r="F325" s="220">
        <v>125.5</v>
      </c>
      <c r="G325" s="219"/>
      <c r="H325" s="219">
        <v>158</v>
      </c>
      <c r="I325" s="221">
        <v>155</v>
      </c>
      <c r="J325" s="222" t="s">
        <v>755</v>
      </c>
      <c r="K325" s="192">
        <f t="shared" si="31"/>
        <v>32.5</v>
      </c>
      <c r="L325" s="223">
        <f t="shared" si="32"/>
        <v>0.25896414342629481</v>
      </c>
      <c r="M325" s="219" t="s">
        <v>589</v>
      </c>
      <c r="N325" s="224">
        <v>43067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104</v>
      </c>
      <c r="B326" s="217">
        <v>43018</v>
      </c>
      <c r="C326" s="217"/>
      <c r="D326" s="218" t="s">
        <v>756</v>
      </c>
      <c r="E326" s="219" t="s">
        <v>620</v>
      </c>
      <c r="F326" s="220">
        <v>895</v>
      </c>
      <c r="G326" s="219"/>
      <c r="H326" s="219">
        <v>1122.5</v>
      </c>
      <c r="I326" s="221">
        <v>1078</v>
      </c>
      <c r="J326" s="222" t="s">
        <v>757</v>
      </c>
      <c r="K326" s="192">
        <v>227.5</v>
      </c>
      <c r="L326" s="223">
        <v>0.25418994413407803</v>
      </c>
      <c r="M326" s="219" t="s">
        <v>589</v>
      </c>
      <c r="N326" s="224">
        <v>43117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105</v>
      </c>
      <c r="B327" s="217">
        <v>43020</v>
      </c>
      <c r="C327" s="217"/>
      <c r="D327" s="218" t="s">
        <v>344</v>
      </c>
      <c r="E327" s="219" t="s">
        <v>620</v>
      </c>
      <c r="F327" s="220">
        <v>525</v>
      </c>
      <c r="G327" s="219"/>
      <c r="H327" s="219">
        <v>629</v>
      </c>
      <c r="I327" s="221">
        <v>629</v>
      </c>
      <c r="J327" s="222" t="s">
        <v>678</v>
      </c>
      <c r="K327" s="192">
        <v>104</v>
      </c>
      <c r="L327" s="223">
        <v>0.19809523809523799</v>
      </c>
      <c r="M327" s="219" t="s">
        <v>589</v>
      </c>
      <c r="N327" s="224">
        <v>43119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106</v>
      </c>
      <c r="B328" s="217">
        <v>43046</v>
      </c>
      <c r="C328" s="217"/>
      <c r="D328" s="218" t="s">
        <v>386</v>
      </c>
      <c r="E328" s="219" t="s">
        <v>620</v>
      </c>
      <c r="F328" s="220">
        <v>740</v>
      </c>
      <c r="G328" s="219"/>
      <c r="H328" s="219">
        <v>892.5</v>
      </c>
      <c r="I328" s="221">
        <v>900</v>
      </c>
      <c r="J328" s="222" t="s">
        <v>758</v>
      </c>
      <c r="K328" s="192">
        <f>H328-F328</f>
        <v>152.5</v>
      </c>
      <c r="L328" s="223">
        <f>K328/F328</f>
        <v>0.20608108108108109</v>
      </c>
      <c r="M328" s="219" t="s">
        <v>589</v>
      </c>
      <c r="N328" s="224">
        <v>43052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85">
        <v>107</v>
      </c>
      <c r="B329" s="186">
        <v>43073</v>
      </c>
      <c r="C329" s="186"/>
      <c r="D329" s="187" t="s">
        <v>759</v>
      </c>
      <c r="E329" s="188" t="s">
        <v>620</v>
      </c>
      <c r="F329" s="189">
        <v>118.5</v>
      </c>
      <c r="G329" s="188"/>
      <c r="H329" s="188">
        <v>143.5</v>
      </c>
      <c r="I329" s="190">
        <v>145</v>
      </c>
      <c r="J329" s="191" t="s">
        <v>610</v>
      </c>
      <c r="K329" s="192">
        <f>H329-F329</f>
        <v>25</v>
      </c>
      <c r="L329" s="193">
        <f>K329/F329</f>
        <v>0.2109704641350211</v>
      </c>
      <c r="M329" s="188" t="s">
        <v>589</v>
      </c>
      <c r="N329" s="194">
        <v>43097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95">
        <v>108</v>
      </c>
      <c r="B330" s="196">
        <v>43090</v>
      </c>
      <c r="C330" s="196"/>
      <c r="D330" s="197" t="s">
        <v>432</v>
      </c>
      <c r="E330" s="198" t="s">
        <v>620</v>
      </c>
      <c r="F330" s="199">
        <v>715</v>
      </c>
      <c r="G330" s="199"/>
      <c r="H330" s="200">
        <v>500</v>
      </c>
      <c r="I330" s="200">
        <v>872</v>
      </c>
      <c r="J330" s="201" t="s">
        <v>760</v>
      </c>
      <c r="K330" s="202">
        <f>H330-F330</f>
        <v>-215</v>
      </c>
      <c r="L330" s="203">
        <f>K330/F330</f>
        <v>-0.30069930069930068</v>
      </c>
      <c r="M330" s="199" t="s">
        <v>601</v>
      </c>
      <c r="N330" s="196">
        <v>43670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5">
        <v>109</v>
      </c>
      <c r="B331" s="186">
        <v>43098</v>
      </c>
      <c r="C331" s="186"/>
      <c r="D331" s="187" t="s">
        <v>603</v>
      </c>
      <c r="E331" s="188" t="s">
        <v>620</v>
      </c>
      <c r="F331" s="189">
        <v>435</v>
      </c>
      <c r="G331" s="188"/>
      <c r="H331" s="188">
        <v>542.5</v>
      </c>
      <c r="I331" s="190">
        <v>539</v>
      </c>
      <c r="J331" s="191" t="s">
        <v>678</v>
      </c>
      <c r="K331" s="192">
        <v>107.5</v>
      </c>
      <c r="L331" s="193">
        <v>0.247126436781609</v>
      </c>
      <c r="M331" s="188" t="s">
        <v>589</v>
      </c>
      <c r="N331" s="194">
        <v>43206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85">
        <v>110</v>
      </c>
      <c r="B332" s="186">
        <v>43098</v>
      </c>
      <c r="C332" s="186"/>
      <c r="D332" s="187" t="s">
        <v>561</v>
      </c>
      <c r="E332" s="188" t="s">
        <v>620</v>
      </c>
      <c r="F332" s="189">
        <v>885</v>
      </c>
      <c r="G332" s="188"/>
      <c r="H332" s="188">
        <v>1090</v>
      </c>
      <c r="I332" s="190">
        <v>1084</v>
      </c>
      <c r="J332" s="191" t="s">
        <v>678</v>
      </c>
      <c r="K332" s="192">
        <v>205</v>
      </c>
      <c r="L332" s="193">
        <v>0.23163841807909599</v>
      </c>
      <c r="M332" s="188" t="s">
        <v>589</v>
      </c>
      <c r="N332" s="194">
        <v>43213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5">
        <v>111</v>
      </c>
      <c r="B333" s="226">
        <v>43192</v>
      </c>
      <c r="C333" s="226"/>
      <c r="D333" s="204" t="s">
        <v>761</v>
      </c>
      <c r="E333" s="199" t="s">
        <v>620</v>
      </c>
      <c r="F333" s="227">
        <v>478.5</v>
      </c>
      <c r="G333" s="199"/>
      <c r="H333" s="199">
        <v>442</v>
      </c>
      <c r="I333" s="200">
        <v>613</v>
      </c>
      <c r="J333" s="201" t="s">
        <v>762</v>
      </c>
      <c r="K333" s="202">
        <f>H333-F333</f>
        <v>-36.5</v>
      </c>
      <c r="L333" s="203">
        <f>K333/F333</f>
        <v>-7.6280041797283177E-2</v>
      </c>
      <c r="M333" s="199" t="s">
        <v>601</v>
      </c>
      <c r="N333" s="196">
        <v>43762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95">
        <v>112</v>
      </c>
      <c r="B334" s="196">
        <v>43194</v>
      </c>
      <c r="C334" s="196"/>
      <c r="D334" s="197" t="s">
        <v>763</v>
      </c>
      <c r="E334" s="198" t="s">
        <v>620</v>
      </c>
      <c r="F334" s="199">
        <f>141.5-7.3</f>
        <v>134.19999999999999</v>
      </c>
      <c r="G334" s="199"/>
      <c r="H334" s="200">
        <v>77</v>
      </c>
      <c r="I334" s="200">
        <v>180</v>
      </c>
      <c r="J334" s="201" t="s">
        <v>764</v>
      </c>
      <c r="K334" s="202">
        <f>H334-F334</f>
        <v>-57.199999999999989</v>
      </c>
      <c r="L334" s="203">
        <f>K334/F334</f>
        <v>-0.42622950819672129</v>
      </c>
      <c r="M334" s="199" t="s">
        <v>601</v>
      </c>
      <c r="N334" s="196">
        <v>43522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95">
        <v>113</v>
      </c>
      <c r="B335" s="196">
        <v>43209</v>
      </c>
      <c r="C335" s="196"/>
      <c r="D335" s="197" t="s">
        <v>765</v>
      </c>
      <c r="E335" s="198" t="s">
        <v>620</v>
      </c>
      <c r="F335" s="199">
        <v>430</v>
      </c>
      <c r="G335" s="199"/>
      <c r="H335" s="200">
        <v>220</v>
      </c>
      <c r="I335" s="200">
        <v>537</v>
      </c>
      <c r="J335" s="201" t="s">
        <v>766</v>
      </c>
      <c r="K335" s="202">
        <f>H335-F335</f>
        <v>-210</v>
      </c>
      <c r="L335" s="203">
        <f>K335/F335</f>
        <v>-0.48837209302325579</v>
      </c>
      <c r="M335" s="199" t="s">
        <v>601</v>
      </c>
      <c r="N335" s="196">
        <v>43252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114</v>
      </c>
      <c r="B336" s="217">
        <v>43220</v>
      </c>
      <c r="C336" s="217"/>
      <c r="D336" s="218" t="s">
        <v>387</v>
      </c>
      <c r="E336" s="219" t="s">
        <v>620</v>
      </c>
      <c r="F336" s="219">
        <v>153.5</v>
      </c>
      <c r="G336" s="219"/>
      <c r="H336" s="219">
        <v>196</v>
      </c>
      <c r="I336" s="221">
        <v>196</v>
      </c>
      <c r="J336" s="191" t="s">
        <v>767</v>
      </c>
      <c r="K336" s="192">
        <f>H336-F336</f>
        <v>42.5</v>
      </c>
      <c r="L336" s="193">
        <f>K336/F336</f>
        <v>0.27687296416938112</v>
      </c>
      <c r="M336" s="188" t="s">
        <v>589</v>
      </c>
      <c r="N336" s="194">
        <v>43605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95">
        <v>115</v>
      </c>
      <c r="B337" s="196">
        <v>43306</v>
      </c>
      <c r="C337" s="196"/>
      <c r="D337" s="197" t="s">
        <v>737</v>
      </c>
      <c r="E337" s="198" t="s">
        <v>620</v>
      </c>
      <c r="F337" s="199">
        <v>27.5</v>
      </c>
      <c r="G337" s="199"/>
      <c r="H337" s="200">
        <v>13.1</v>
      </c>
      <c r="I337" s="200">
        <v>60</v>
      </c>
      <c r="J337" s="201" t="s">
        <v>768</v>
      </c>
      <c r="K337" s="202">
        <v>-14.4</v>
      </c>
      <c r="L337" s="203">
        <v>-0.52363636363636401</v>
      </c>
      <c r="M337" s="199" t="s">
        <v>601</v>
      </c>
      <c r="N337" s="196">
        <v>43138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5">
        <v>116</v>
      </c>
      <c r="B338" s="226">
        <v>43318</v>
      </c>
      <c r="C338" s="226"/>
      <c r="D338" s="204" t="s">
        <v>769</v>
      </c>
      <c r="E338" s="199" t="s">
        <v>620</v>
      </c>
      <c r="F338" s="199">
        <v>148.5</v>
      </c>
      <c r="G338" s="199"/>
      <c r="H338" s="199">
        <v>102</v>
      </c>
      <c r="I338" s="200">
        <v>182</v>
      </c>
      <c r="J338" s="201" t="s">
        <v>770</v>
      </c>
      <c r="K338" s="202">
        <f>H338-F338</f>
        <v>-46.5</v>
      </c>
      <c r="L338" s="203">
        <f>K338/F338</f>
        <v>-0.31313131313131315</v>
      </c>
      <c r="M338" s="199" t="s">
        <v>601</v>
      </c>
      <c r="N338" s="196">
        <v>43661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85">
        <v>117</v>
      </c>
      <c r="B339" s="186">
        <v>43335</v>
      </c>
      <c r="C339" s="186"/>
      <c r="D339" s="187" t="s">
        <v>771</v>
      </c>
      <c r="E339" s="188" t="s">
        <v>620</v>
      </c>
      <c r="F339" s="219">
        <v>285</v>
      </c>
      <c r="G339" s="188"/>
      <c r="H339" s="188">
        <v>355</v>
      </c>
      <c r="I339" s="190">
        <v>364</v>
      </c>
      <c r="J339" s="191" t="s">
        <v>772</v>
      </c>
      <c r="K339" s="192">
        <v>70</v>
      </c>
      <c r="L339" s="193">
        <v>0.24561403508771901</v>
      </c>
      <c r="M339" s="188" t="s">
        <v>589</v>
      </c>
      <c r="N339" s="194">
        <v>43455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85">
        <v>118</v>
      </c>
      <c r="B340" s="186">
        <v>43341</v>
      </c>
      <c r="C340" s="186"/>
      <c r="D340" s="187" t="s">
        <v>375</v>
      </c>
      <c r="E340" s="188" t="s">
        <v>620</v>
      </c>
      <c r="F340" s="219">
        <v>525</v>
      </c>
      <c r="G340" s="188"/>
      <c r="H340" s="188">
        <v>585</v>
      </c>
      <c r="I340" s="190">
        <v>635</v>
      </c>
      <c r="J340" s="191" t="s">
        <v>773</v>
      </c>
      <c r="K340" s="192">
        <f t="shared" ref="K340:K357" si="33">H340-F340</f>
        <v>60</v>
      </c>
      <c r="L340" s="193">
        <f t="shared" ref="L340:L357" si="34">K340/F340</f>
        <v>0.11428571428571428</v>
      </c>
      <c r="M340" s="188" t="s">
        <v>589</v>
      </c>
      <c r="N340" s="194">
        <v>43662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85">
        <v>119</v>
      </c>
      <c r="B341" s="186">
        <v>43395</v>
      </c>
      <c r="C341" s="186"/>
      <c r="D341" s="187" t="s">
        <v>361</v>
      </c>
      <c r="E341" s="188" t="s">
        <v>620</v>
      </c>
      <c r="F341" s="219">
        <v>475</v>
      </c>
      <c r="G341" s="188"/>
      <c r="H341" s="188">
        <v>574</v>
      </c>
      <c r="I341" s="190">
        <v>570</v>
      </c>
      <c r="J341" s="191" t="s">
        <v>678</v>
      </c>
      <c r="K341" s="192">
        <f t="shared" si="33"/>
        <v>99</v>
      </c>
      <c r="L341" s="193">
        <f t="shared" si="34"/>
        <v>0.20842105263157895</v>
      </c>
      <c r="M341" s="188" t="s">
        <v>589</v>
      </c>
      <c r="N341" s="194">
        <v>43403</v>
      </c>
      <c r="O341" s="1"/>
      <c r="P341" s="1"/>
      <c r="Q341" s="1"/>
      <c r="R341" s="6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120</v>
      </c>
      <c r="B342" s="217">
        <v>43397</v>
      </c>
      <c r="C342" s="217"/>
      <c r="D342" s="218" t="s">
        <v>382</v>
      </c>
      <c r="E342" s="219" t="s">
        <v>620</v>
      </c>
      <c r="F342" s="219">
        <v>707.5</v>
      </c>
      <c r="G342" s="219"/>
      <c r="H342" s="219">
        <v>872</v>
      </c>
      <c r="I342" s="221">
        <v>872</v>
      </c>
      <c r="J342" s="222" t="s">
        <v>678</v>
      </c>
      <c r="K342" s="192">
        <f t="shared" si="33"/>
        <v>164.5</v>
      </c>
      <c r="L342" s="223">
        <f t="shared" si="34"/>
        <v>0.23250883392226149</v>
      </c>
      <c r="M342" s="219" t="s">
        <v>589</v>
      </c>
      <c r="N342" s="224">
        <v>43482</v>
      </c>
      <c r="O342" s="1"/>
      <c r="P342" s="1"/>
      <c r="Q342" s="1"/>
      <c r="R342" s="6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121</v>
      </c>
      <c r="B343" s="217">
        <v>43398</v>
      </c>
      <c r="C343" s="217"/>
      <c r="D343" s="218" t="s">
        <v>774</v>
      </c>
      <c r="E343" s="219" t="s">
        <v>620</v>
      </c>
      <c r="F343" s="219">
        <v>162</v>
      </c>
      <c r="G343" s="219"/>
      <c r="H343" s="219">
        <v>204</v>
      </c>
      <c r="I343" s="221">
        <v>209</v>
      </c>
      <c r="J343" s="222" t="s">
        <v>775</v>
      </c>
      <c r="K343" s="192">
        <f t="shared" si="33"/>
        <v>42</v>
      </c>
      <c r="L343" s="223">
        <f t="shared" si="34"/>
        <v>0.25925925925925924</v>
      </c>
      <c r="M343" s="219" t="s">
        <v>589</v>
      </c>
      <c r="N343" s="224">
        <v>43539</v>
      </c>
      <c r="O343" s="1"/>
      <c r="P343" s="1"/>
      <c r="Q343" s="1"/>
      <c r="R343" s="6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122</v>
      </c>
      <c r="B344" s="217">
        <v>43399</v>
      </c>
      <c r="C344" s="217"/>
      <c r="D344" s="218" t="s">
        <v>480</v>
      </c>
      <c r="E344" s="219" t="s">
        <v>620</v>
      </c>
      <c r="F344" s="219">
        <v>240</v>
      </c>
      <c r="G344" s="219"/>
      <c r="H344" s="219">
        <v>297</v>
      </c>
      <c r="I344" s="221">
        <v>297</v>
      </c>
      <c r="J344" s="222" t="s">
        <v>678</v>
      </c>
      <c r="K344" s="228">
        <f t="shared" si="33"/>
        <v>57</v>
      </c>
      <c r="L344" s="223">
        <f t="shared" si="34"/>
        <v>0.23749999999999999</v>
      </c>
      <c r="M344" s="219" t="s">
        <v>589</v>
      </c>
      <c r="N344" s="224">
        <v>43417</v>
      </c>
      <c r="O344" s="1"/>
      <c r="P344" s="1"/>
      <c r="Q344" s="1"/>
      <c r="R344" s="6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85">
        <v>123</v>
      </c>
      <c r="B345" s="186">
        <v>43439</v>
      </c>
      <c r="C345" s="186"/>
      <c r="D345" s="187" t="s">
        <v>776</v>
      </c>
      <c r="E345" s="188" t="s">
        <v>620</v>
      </c>
      <c r="F345" s="188">
        <v>202.5</v>
      </c>
      <c r="G345" s="188"/>
      <c r="H345" s="188">
        <v>255</v>
      </c>
      <c r="I345" s="190">
        <v>252</v>
      </c>
      <c r="J345" s="191" t="s">
        <v>678</v>
      </c>
      <c r="K345" s="192">
        <f t="shared" si="33"/>
        <v>52.5</v>
      </c>
      <c r="L345" s="193">
        <f t="shared" si="34"/>
        <v>0.25925925925925924</v>
      </c>
      <c r="M345" s="188" t="s">
        <v>589</v>
      </c>
      <c r="N345" s="194">
        <v>43542</v>
      </c>
      <c r="O345" s="1"/>
      <c r="P345" s="1"/>
      <c r="Q345" s="1"/>
      <c r="R345" s="6" t="s">
        <v>777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124</v>
      </c>
      <c r="B346" s="217">
        <v>43465</v>
      </c>
      <c r="C346" s="186"/>
      <c r="D346" s="218" t="s">
        <v>414</v>
      </c>
      <c r="E346" s="219" t="s">
        <v>620</v>
      </c>
      <c r="F346" s="219">
        <v>710</v>
      </c>
      <c r="G346" s="219"/>
      <c r="H346" s="219">
        <v>866</v>
      </c>
      <c r="I346" s="221">
        <v>866</v>
      </c>
      <c r="J346" s="222" t="s">
        <v>678</v>
      </c>
      <c r="K346" s="192">
        <f t="shared" si="33"/>
        <v>156</v>
      </c>
      <c r="L346" s="193">
        <f t="shared" si="34"/>
        <v>0.21971830985915494</v>
      </c>
      <c r="M346" s="188" t="s">
        <v>589</v>
      </c>
      <c r="N346" s="194">
        <v>43553</v>
      </c>
      <c r="O346" s="1"/>
      <c r="P346" s="1"/>
      <c r="Q346" s="1"/>
      <c r="R346" s="6" t="s">
        <v>777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125</v>
      </c>
      <c r="B347" s="217">
        <v>43522</v>
      </c>
      <c r="C347" s="217"/>
      <c r="D347" s="218" t="s">
        <v>152</v>
      </c>
      <c r="E347" s="219" t="s">
        <v>620</v>
      </c>
      <c r="F347" s="219">
        <v>337.25</v>
      </c>
      <c r="G347" s="219"/>
      <c r="H347" s="219">
        <v>398.5</v>
      </c>
      <c r="I347" s="221">
        <v>411</v>
      </c>
      <c r="J347" s="191" t="s">
        <v>778</v>
      </c>
      <c r="K347" s="192">
        <f t="shared" si="33"/>
        <v>61.25</v>
      </c>
      <c r="L347" s="193">
        <f t="shared" si="34"/>
        <v>0.1816160118606375</v>
      </c>
      <c r="M347" s="188" t="s">
        <v>589</v>
      </c>
      <c r="N347" s="194">
        <v>43760</v>
      </c>
      <c r="O347" s="1"/>
      <c r="P347" s="1"/>
      <c r="Q347" s="1"/>
      <c r="R347" s="6" t="s">
        <v>777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9">
        <v>126</v>
      </c>
      <c r="B348" s="230">
        <v>43559</v>
      </c>
      <c r="C348" s="230"/>
      <c r="D348" s="231" t="s">
        <v>779</v>
      </c>
      <c r="E348" s="232" t="s">
        <v>620</v>
      </c>
      <c r="F348" s="232">
        <v>130</v>
      </c>
      <c r="G348" s="232"/>
      <c r="H348" s="232">
        <v>65</v>
      </c>
      <c r="I348" s="233">
        <v>158</v>
      </c>
      <c r="J348" s="201" t="s">
        <v>780</v>
      </c>
      <c r="K348" s="202">
        <f t="shared" si="33"/>
        <v>-65</v>
      </c>
      <c r="L348" s="203">
        <f t="shared" si="34"/>
        <v>-0.5</v>
      </c>
      <c r="M348" s="199" t="s">
        <v>601</v>
      </c>
      <c r="N348" s="196">
        <v>43726</v>
      </c>
      <c r="O348" s="1"/>
      <c r="P348" s="1"/>
      <c r="Q348" s="1"/>
      <c r="R348" s="6" t="s">
        <v>781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127</v>
      </c>
      <c r="B349" s="217">
        <v>43017</v>
      </c>
      <c r="C349" s="217"/>
      <c r="D349" s="218" t="s">
        <v>185</v>
      </c>
      <c r="E349" s="219" t="s">
        <v>620</v>
      </c>
      <c r="F349" s="219">
        <v>141.5</v>
      </c>
      <c r="G349" s="219"/>
      <c r="H349" s="219">
        <v>183.5</v>
      </c>
      <c r="I349" s="221">
        <v>210</v>
      </c>
      <c r="J349" s="191" t="s">
        <v>775</v>
      </c>
      <c r="K349" s="192">
        <f t="shared" si="33"/>
        <v>42</v>
      </c>
      <c r="L349" s="193">
        <f t="shared" si="34"/>
        <v>0.29681978798586572</v>
      </c>
      <c r="M349" s="188" t="s">
        <v>589</v>
      </c>
      <c r="N349" s="194">
        <v>43042</v>
      </c>
      <c r="O349" s="1"/>
      <c r="P349" s="1"/>
      <c r="Q349" s="1"/>
      <c r="R349" s="6" t="s">
        <v>781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9">
        <v>128</v>
      </c>
      <c r="B350" s="230">
        <v>43074</v>
      </c>
      <c r="C350" s="230"/>
      <c r="D350" s="231" t="s">
        <v>782</v>
      </c>
      <c r="E350" s="232" t="s">
        <v>620</v>
      </c>
      <c r="F350" s="227">
        <v>172</v>
      </c>
      <c r="G350" s="232"/>
      <c r="H350" s="232">
        <v>155.25</v>
      </c>
      <c r="I350" s="233">
        <v>230</v>
      </c>
      <c r="J350" s="201" t="s">
        <v>783</v>
      </c>
      <c r="K350" s="202">
        <f t="shared" si="33"/>
        <v>-16.75</v>
      </c>
      <c r="L350" s="203">
        <f t="shared" si="34"/>
        <v>-9.7383720930232565E-2</v>
      </c>
      <c r="M350" s="199" t="s">
        <v>601</v>
      </c>
      <c r="N350" s="196">
        <v>43787</v>
      </c>
      <c r="O350" s="1"/>
      <c r="P350" s="1"/>
      <c r="Q350" s="1"/>
      <c r="R350" s="6" t="s">
        <v>781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129</v>
      </c>
      <c r="B351" s="217">
        <v>43398</v>
      </c>
      <c r="C351" s="217"/>
      <c r="D351" s="218" t="s">
        <v>107</v>
      </c>
      <c r="E351" s="219" t="s">
        <v>620</v>
      </c>
      <c r="F351" s="219">
        <v>698.5</v>
      </c>
      <c r="G351" s="219"/>
      <c r="H351" s="219">
        <v>890</v>
      </c>
      <c r="I351" s="221">
        <v>890</v>
      </c>
      <c r="J351" s="191" t="s">
        <v>851</v>
      </c>
      <c r="K351" s="192">
        <f t="shared" si="33"/>
        <v>191.5</v>
      </c>
      <c r="L351" s="193">
        <f t="shared" si="34"/>
        <v>0.27415891195418757</v>
      </c>
      <c r="M351" s="188" t="s">
        <v>589</v>
      </c>
      <c r="N351" s="194">
        <v>44328</v>
      </c>
      <c r="O351" s="1"/>
      <c r="P351" s="1"/>
      <c r="Q351" s="1"/>
      <c r="R351" s="6" t="s">
        <v>777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130</v>
      </c>
      <c r="B352" s="217">
        <v>42877</v>
      </c>
      <c r="C352" s="217"/>
      <c r="D352" s="218" t="s">
        <v>374</v>
      </c>
      <c r="E352" s="219" t="s">
        <v>620</v>
      </c>
      <c r="F352" s="219">
        <v>127.6</v>
      </c>
      <c r="G352" s="219"/>
      <c r="H352" s="219">
        <v>138</v>
      </c>
      <c r="I352" s="221">
        <v>190</v>
      </c>
      <c r="J352" s="191" t="s">
        <v>784</v>
      </c>
      <c r="K352" s="192">
        <f t="shared" si="33"/>
        <v>10.400000000000006</v>
      </c>
      <c r="L352" s="193">
        <f t="shared" si="34"/>
        <v>8.1504702194357417E-2</v>
      </c>
      <c r="M352" s="188" t="s">
        <v>589</v>
      </c>
      <c r="N352" s="194">
        <v>43774</v>
      </c>
      <c r="O352" s="1"/>
      <c r="P352" s="1"/>
      <c r="Q352" s="1"/>
      <c r="R352" s="6" t="s">
        <v>781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16">
        <v>131</v>
      </c>
      <c r="B353" s="217">
        <v>43158</v>
      </c>
      <c r="C353" s="217"/>
      <c r="D353" s="218" t="s">
        <v>785</v>
      </c>
      <c r="E353" s="219" t="s">
        <v>620</v>
      </c>
      <c r="F353" s="219">
        <v>317</v>
      </c>
      <c r="G353" s="219"/>
      <c r="H353" s="219">
        <v>382.5</v>
      </c>
      <c r="I353" s="221">
        <v>398</v>
      </c>
      <c r="J353" s="191" t="s">
        <v>786</v>
      </c>
      <c r="K353" s="192">
        <f t="shared" si="33"/>
        <v>65.5</v>
      </c>
      <c r="L353" s="193">
        <f t="shared" si="34"/>
        <v>0.20662460567823343</v>
      </c>
      <c r="M353" s="188" t="s">
        <v>589</v>
      </c>
      <c r="N353" s="194">
        <v>44238</v>
      </c>
      <c r="O353" s="1"/>
      <c r="P353" s="1"/>
      <c r="Q353" s="1"/>
      <c r="R353" s="6" t="s">
        <v>781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29">
        <v>132</v>
      </c>
      <c r="B354" s="230">
        <v>43164</v>
      </c>
      <c r="C354" s="230"/>
      <c r="D354" s="231" t="s">
        <v>144</v>
      </c>
      <c r="E354" s="232" t="s">
        <v>620</v>
      </c>
      <c r="F354" s="227">
        <f>510-14.4</f>
        <v>495.6</v>
      </c>
      <c r="G354" s="232"/>
      <c r="H354" s="232">
        <v>350</v>
      </c>
      <c r="I354" s="233">
        <v>672</v>
      </c>
      <c r="J354" s="201" t="s">
        <v>787</v>
      </c>
      <c r="K354" s="202">
        <f t="shared" si="33"/>
        <v>-145.60000000000002</v>
      </c>
      <c r="L354" s="203">
        <f t="shared" si="34"/>
        <v>-0.29378531073446329</v>
      </c>
      <c r="M354" s="199" t="s">
        <v>601</v>
      </c>
      <c r="N354" s="196">
        <v>43887</v>
      </c>
      <c r="O354" s="1"/>
      <c r="P354" s="1"/>
      <c r="Q354" s="1"/>
      <c r="R354" s="6" t="s">
        <v>777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9">
        <v>133</v>
      </c>
      <c r="B355" s="230">
        <v>43237</v>
      </c>
      <c r="C355" s="230"/>
      <c r="D355" s="231" t="s">
        <v>472</v>
      </c>
      <c r="E355" s="232" t="s">
        <v>620</v>
      </c>
      <c r="F355" s="227">
        <v>230.3</v>
      </c>
      <c r="G355" s="232"/>
      <c r="H355" s="232">
        <v>102.5</v>
      </c>
      <c r="I355" s="233">
        <v>348</v>
      </c>
      <c r="J355" s="201" t="s">
        <v>788</v>
      </c>
      <c r="K355" s="202">
        <f t="shared" si="33"/>
        <v>-127.80000000000001</v>
      </c>
      <c r="L355" s="203">
        <f t="shared" si="34"/>
        <v>-0.55492835432045162</v>
      </c>
      <c r="M355" s="199" t="s">
        <v>601</v>
      </c>
      <c r="N355" s="196">
        <v>43896</v>
      </c>
      <c r="O355" s="1"/>
      <c r="P355" s="1"/>
      <c r="Q355" s="1"/>
      <c r="R355" s="6" t="s">
        <v>777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134</v>
      </c>
      <c r="B356" s="217">
        <v>43258</v>
      </c>
      <c r="C356" s="217"/>
      <c r="D356" s="218" t="s">
        <v>437</v>
      </c>
      <c r="E356" s="219" t="s">
        <v>620</v>
      </c>
      <c r="F356" s="219">
        <f>342.5-5.1</f>
        <v>337.4</v>
      </c>
      <c r="G356" s="219"/>
      <c r="H356" s="219">
        <v>412.5</v>
      </c>
      <c r="I356" s="221">
        <v>439</v>
      </c>
      <c r="J356" s="191" t="s">
        <v>789</v>
      </c>
      <c r="K356" s="192">
        <f t="shared" si="33"/>
        <v>75.100000000000023</v>
      </c>
      <c r="L356" s="193">
        <f t="shared" si="34"/>
        <v>0.22258446947243635</v>
      </c>
      <c r="M356" s="188" t="s">
        <v>589</v>
      </c>
      <c r="N356" s="194">
        <v>44230</v>
      </c>
      <c r="O356" s="1"/>
      <c r="P356" s="1"/>
      <c r="Q356" s="1"/>
      <c r="R356" s="6" t="s">
        <v>781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10">
        <v>135</v>
      </c>
      <c r="B357" s="209">
        <v>43285</v>
      </c>
      <c r="C357" s="209"/>
      <c r="D357" s="210" t="s">
        <v>55</v>
      </c>
      <c r="E357" s="211" t="s">
        <v>620</v>
      </c>
      <c r="F357" s="211">
        <f>127.5-5.53</f>
        <v>121.97</v>
      </c>
      <c r="G357" s="212"/>
      <c r="H357" s="212">
        <v>122.5</v>
      </c>
      <c r="I357" s="212">
        <v>170</v>
      </c>
      <c r="J357" s="213" t="s">
        <v>818</v>
      </c>
      <c r="K357" s="214">
        <f t="shared" si="33"/>
        <v>0.53000000000000114</v>
      </c>
      <c r="L357" s="215">
        <f t="shared" si="34"/>
        <v>4.3453308190538747E-3</v>
      </c>
      <c r="M357" s="211" t="s">
        <v>711</v>
      </c>
      <c r="N357" s="209">
        <v>44431</v>
      </c>
      <c r="O357" s="1"/>
      <c r="P357" s="1"/>
      <c r="Q357" s="1"/>
      <c r="R357" s="6" t="s">
        <v>777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29">
        <v>136</v>
      </c>
      <c r="B358" s="230">
        <v>43294</v>
      </c>
      <c r="C358" s="230"/>
      <c r="D358" s="231" t="s">
        <v>363</v>
      </c>
      <c r="E358" s="232" t="s">
        <v>620</v>
      </c>
      <c r="F358" s="227">
        <v>46.5</v>
      </c>
      <c r="G358" s="232"/>
      <c r="H358" s="232">
        <v>17</v>
      </c>
      <c r="I358" s="233">
        <v>59</v>
      </c>
      <c r="J358" s="201" t="s">
        <v>790</v>
      </c>
      <c r="K358" s="202">
        <f t="shared" ref="K358:K366" si="35">H358-F358</f>
        <v>-29.5</v>
      </c>
      <c r="L358" s="203">
        <f t="shared" ref="L358:L366" si="36">K358/F358</f>
        <v>-0.63440860215053763</v>
      </c>
      <c r="M358" s="199" t="s">
        <v>601</v>
      </c>
      <c r="N358" s="196">
        <v>43887</v>
      </c>
      <c r="O358" s="1"/>
      <c r="P358" s="1"/>
      <c r="Q358" s="1"/>
      <c r="R358" s="6" t="s">
        <v>777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16">
        <v>137</v>
      </c>
      <c r="B359" s="217">
        <v>43396</v>
      </c>
      <c r="C359" s="217"/>
      <c r="D359" s="218" t="s">
        <v>416</v>
      </c>
      <c r="E359" s="219" t="s">
        <v>620</v>
      </c>
      <c r="F359" s="219">
        <v>156.5</v>
      </c>
      <c r="G359" s="219"/>
      <c r="H359" s="219">
        <v>207.5</v>
      </c>
      <c r="I359" s="221">
        <v>191</v>
      </c>
      <c r="J359" s="191" t="s">
        <v>678</v>
      </c>
      <c r="K359" s="192">
        <f t="shared" si="35"/>
        <v>51</v>
      </c>
      <c r="L359" s="193">
        <f t="shared" si="36"/>
        <v>0.32587859424920129</v>
      </c>
      <c r="M359" s="188" t="s">
        <v>589</v>
      </c>
      <c r="N359" s="194">
        <v>44369</v>
      </c>
      <c r="O359" s="1"/>
      <c r="P359" s="1"/>
      <c r="Q359" s="1"/>
      <c r="R359" s="6" t="s">
        <v>777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16">
        <v>138</v>
      </c>
      <c r="B360" s="217">
        <v>43439</v>
      </c>
      <c r="C360" s="217"/>
      <c r="D360" s="218" t="s">
        <v>325</v>
      </c>
      <c r="E360" s="219" t="s">
        <v>620</v>
      </c>
      <c r="F360" s="219">
        <v>259.5</v>
      </c>
      <c r="G360" s="219"/>
      <c r="H360" s="219">
        <v>320</v>
      </c>
      <c r="I360" s="221">
        <v>320</v>
      </c>
      <c r="J360" s="191" t="s">
        <v>678</v>
      </c>
      <c r="K360" s="192">
        <f t="shared" si="35"/>
        <v>60.5</v>
      </c>
      <c r="L360" s="193">
        <f t="shared" si="36"/>
        <v>0.23314065510597304</v>
      </c>
      <c r="M360" s="188" t="s">
        <v>589</v>
      </c>
      <c r="N360" s="194">
        <v>44323</v>
      </c>
      <c r="O360" s="1"/>
      <c r="P360" s="1"/>
      <c r="Q360" s="1"/>
      <c r="R360" s="6" t="s">
        <v>777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29">
        <v>139</v>
      </c>
      <c r="B361" s="230">
        <v>43439</v>
      </c>
      <c r="C361" s="230"/>
      <c r="D361" s="231" t="s">
        <v>791</v>
      </c>
      <c r="E361" s="232" t="s">
        <v>620</v>
      </c>
      <c r="F361" s="232">
        <v>715</v>
      </c>
      <c r="G361" s="232"/>
      <c r="H361" s="232">
        <v>445</v>
      </c>
      <c r="I361" s="233">
        <v>840</v>
      </c>
      <c r="J361" s="201" t="s">
        <v>792</v>
      </c>
      <c r="K361" s="202">
        <f t="shared" si="35"/>
        <v>-270</v>
      </c>
      <c r="L361" s="203">
        <f t="shared" si="36"/>
        <v>-0.3776223776223776</v>
      </c>
      <c r="M361" s="199" t="s">
        <v>601</v>
      </c>
      <c r="N361" s="196">
        <v>43800</v>
      </c>
      <c r="O361" s="1"/>
      <c r="P361" s="1"/>
      <c r="Q361" s="1"/>
      <c r="R361" s="6" t="s">
        <v>777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16">
        <v>140</v>
      </c>
      <c r="B362" s="217">
        <v>43469</v>
      </c>
      <c r="C362" s="217"/>
      <c r="D362" s="218" t="s">
        <v>157</v>
      </c>
      <c r="E362" s="219" t="s">
        <v>620</v>
      </c>
      <c r="F362" s="219">
        <v>875</v>
      </c>
      <c r="G362" s="219"/>
      <c r="H362" s="219">
        <v>1165</v>
      </c>
      <c r="I362" s="221">
        <v>1185</v>
      </c>
      <c r="J362" s="191" t="s">
        <v>793</v>
      </c>
      <c r="K362" s="192">
        <f t="shared" si="35"/>
        <v>290</v>
      </c>
      <c r="L362" s="193">
        <f t="shared" si="36"/>
        <v>0.33142857142857141</v>
      </c>
      <c r="M362" s="188" t="s">
        <v>589</v>
      </c>
      <c r="N362" s="194">
        <v>43847</v>
      </c>
      <c r="O362" s="1"/>
      <c r="P362" s="1"/>
      <c r="Q362" s="1"/>
      <c r="R362" s="6" t="s">
        <v>777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16">
        <v>141</v>
      </c>
      <c r="B363" s="217">
        <v>43559</v>
      </c>
      <c r="C363" s="217"/>
      <c r="D363" s="218" t="s">
        <v>341</v>
      </c>
      <c r="E363" s="219" t="s">
        <v>620</v>
      </c>
      <c r="F363" s="219">
        <f>387-14.63</f>
        <v>372.37</v>
      </c>
      <c r="G363" s="219"/>
      <c r="H363" s="219">
        <v>490</v>
      </c>
      <c r="I363" s="221">
        <v>490</v>
      </c>
      <c r="J363" s="191" t="s">
        <v>678</v>
      </c>
      <c r="K363" s="192">
        <f t="shared" si="35"/>
        <v>117.63</v>
      </c>
      <c r="L363" s="193">
        <f t="shared" si="36"/>
        <v>0.31589548030185027</v>
      </c>
      <c r="M363" s="188" t="s">
        <v>589</v>
      </c>
      <c r="N363" s="194">
        <v>43850</v>
      </c>
      <c r="O363" s="1"/>
      <c r="P363" s="1"/>
      <c r="Q363" s="1"/>
      <c r="R363" s="6" t="s">
        <v>777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29">
        <v>142</v>
      </c>
      <c r="B364" s="230">
        <v>43578</v>
      </c>
      <c r="C364" s="230"/>
      <c r="D364" s="231" t="s">
        <v>794</v>
      </c>
      <c r="E364" s="232" t="s">
        <v>591</v>
      </c>
      <c r="F364" s="232">
        <v>220</v>
      </c>
      <c r="G364" s="232"/>
      <c r="H364" s="232">
        <v>127.5</v>
      </c>
      <c r="I364" s="233">
        <v>284</v>
      </c>
      <c r="J364" s="201" t="s">
        <v>795</v>
      </c>
      <c r="K364" s="202">
        <f t="shared" si="35"/>
        <v>-92.5</v>
      </c>
      <c r="L364" s="203">
        <f t="shared" si="36"/>
        <v>-0.42045454545454547</v>
      </c>
      <c r="M364" s="199" t="s">
        <v>601</v>
      </c>
      <c r="N364" s="196">
        <v>43896</v>
      </c>
      <c r="O364" s="1"/>
      <c r="P364" s="1"/>
      <c r="Q364" s="1"/>
      <c r="R364" s="6" t="s">
        <v>777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16">
        <v>143</v>
      </c>
      <c r="B365" s="217">
        <v>43622</v>
      </c>
      <c r="C365" s="217"/>
      <c r="D365" s="218" t="s">
        <v>481</v>
      </c>
      <c r="E365" s="219" t="s">
        <v>591</v>
      </c>
      <c r="F365" s="219">
        <v>332.8</v>
      </c>
      <c r="G365" s="219"/>
      <c r="H365" s="219">
        <v>405</v>
      </c>
      <c r="I365" s="221">
        <v>419</v>
      </c>
      <c r="J365" s="191" t="s">
        <v>796</v>
      </c>
      <c r="K365" s="192">
        <f t="shared" si="35"/>
        <v>72.199999999999989</v>
      </c>
      <c r="L365" s="193">
        <f t="shared" si="36"/>
        <v>0.21694711538461534</v>
      </c>
      <c r="M365" s="188" t="s">
        <v>589</v>
      </c>
      <c r="N365" s="194">
        <v>43860</v>
      </c>
      <c r="O365" s="1"/>
      <c r="P365" s="1"/>
      <c r="Q365" s="1"/>
      <c r="R365" s="6" t="s">
        <v>781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10">
        <v>144</v>
      </c>
      <c r="B366" s="209">
        <v>43641</v>
      </c>
      <c r="C366" s="209"/>
      <c r="D366" s="210" t="s">
        <v>150</v>
      </c>
      <c r="E366" s="211" t="s">
        <v>620</v>
      </c>
      <c r="F366" s="211">
        <v>386</v>
      </c>
      <c r="G366" s="212"/>
      <c r="H366" s="212">
        <v>395</v>
      </c>
      <c r="I366" s="212">
        <v>452</v>
      </c>
      <c r="J366" s="213" t="s">
        <v>797</v>
      </c>
      <c r="K366" s="214">
        <f t="shared" si="35"/>
        <v>9</v>
      </c>
      <c r="L366" s="215">
        <f t="shared" si="36"/>
        <v>2.3316062176165803E-2</v>
      </c>
      <c r="M366" s="211" t="s">
        <v>711</v>
      </c>
      <c r="N366" s="209">
        <v>43868</v>
      </c>
      <c r="O366" s="1"/>
      <c r="P366" s="1"/>
      <c r="Q366" s="1"/>
      <c r="R366" s="6" t="s">
        <v>781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10">
        <v>145</v>
      </c>
      <c r="B367" s="209">
        <v>43707</v>
      </c>
      <c r="C367" s="209"/>
      <c r="D367" s="210" t="s">
        <v>130</v>
      </c>
      <c r="E367" s="211" t="s">
        <v>620</v>
      </c>
      <c r="F367" s="211">
        <v>137.5</v>
      </c>
      <c r="G367" s="212"/>
      <c r="H367" s="212">
        <v>138.5</v>
      </c>
      <c r="I367" s="212">
        <v>190</v>
      </c>
      <c r="J367" s="213" t="s">
        <v>817</v>
      </c>
      <c r="K367" s="214">
        <f>H367-F367</f>
        <v>1</v>
      </c>
      <c r="L367" s="215">
        <f>K367/F367</f>
        <v>7.2727272727272727E-3</v>
      </c>
      <c r="M367" s="211" t="s">
        <v>711</v>
      </c>
      <c r="N367" s="209">
        <v>44432</v>
      </c>
      <c r="O367" s="1"/>
      <c r="P367" s="1"/>
      <c r="Q367" s="1"/>
      <c r="R367" s="6" t="s">
        <v>777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16">
        <v>146</v>
      </c>
      <c r="B368" s="217">
        <v>43731</v>
      </c>
      <c r="C368" s="217"/>
      <c r="D368" s="218" t="s">
        <v>428</v>
      </c>
      <c r="E368" s="219" t="s">
        <v>620</v>
      </c>
      <c r="F368" s="219">
        <v>235</v>
      </c>
      <c r="G368" s="219"/>
      <c r="H368" s="219">
        <v>295</v>
      </c>
      <c r="I368" s="221">
        <v>296</v>
      </c>
      <c r="J368" s="191" t="s">
        <v>798</v>
      </c>
      <c r="K368" s="192">
        <f t="shared" ref="K368:K374" si="37">H368-F368</f>
        <v>60</v>
      </c>
      <c r="L368" s="193">
        <f t="shared" ref="L368:L374" si="38">K368/F368</f>
        <v>0.25531914893617019</v>
      </c>
      <c r="M368" s="188" t="s">
        <v>589</v>
      </c>
      <c r="N368" s="194">
        <v>43844</v>
      </c>
      <c r="O368" s="1"/>
      <c r="P368" s="1"/>
      <c r="Q368" s="1"/>
      <c r="R368" s="6" t="s">
        <v>781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16">
        <v>147</v>
      </c>
      <c r="B369" s="217">
        <v>43752</v>
      </c>
      <c r="C369" s="217"/>
      <c r="D369" s="218" t="s">
        <v>799</v>
      </c>
      <c r="E369" s="219" t="s">
        <v>620</v>
      </c>
      <c r="F369" s="219">
        <v>277.5</v>
      </c>
      <c r="G369" s="219"/>
      <c r="H369" s="219">
        <v>333</v>
      </c>
      <c r="I369" s="221">
        <v>333</v>
      </c>
      <c r="J369" s="191" t="s">
        <v>800</v>
      </c>
      <c r="K369" s="192">
        <f t="shared" si="37"/>
        <v>55.5</v>
      </c>
      <c r="L369" s="193">
        <f t="shared" si="38"/>
        <v>0.2</v>
      </c>
      <c r="M369" s="188" t="s">
        <v>589</v>
      </c>
      <c r="N369" s="194">
        <v>43846</v>
      </c>
      <c r="O369" s="1"/>
      <c r="P369" s="1"/>
      <c r="Q369" s="1"/>
      <c r="R369" s="6" t="s">
        <v>777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16">
        <v>148</v>
      </c>
      <c r="B370" s="217">
        <v>43752</v>
      </c>
      <c r="C370" s="217"/>
      <c r="D370" s="218" t="s">
        <v>801</v>
      </c>
      <c r="E370" s="219" t="s">
        <v>620</v>
      </c>
      <c r="F370" s="219">
        <v>930</v>
      </c>
      <c r="G370" s="219"/>
      <c r="H370" s="219">
        <v>1165</v>
      </c>
      <c r="I370" s="221">
        <v>1200</v>
      </c>
      <c r="J370" s="191" t="s">
        <v>802</v>
      </c>
      <c r="K370" s="192">
        <f t="shared" si="37"/>
        <v>235</v>
      </c>
      <c r="L370" s="193">
        <f t="shared" si="38"/>
        <v>0.25268817204301075</v>
      </c>
      <c r="M370" s="188" t="s">
        <v>589</v>
      </c>
      <c r="N370" s="194">
        <v>43847</v>
      </c>
      <c r="O370" s="1"/>
      <c r="P370" s="1"/>
      <c r="Q370" s="1"/>
      <c r="R370" s="6" t="s">
        <v>781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16">
        <v>149</v>
      </c>
      <c r="B371" s="217">
        <v>43753</v>
      </c>
      <c r="C371" s="217"/>
      <c r="D371" s="218" t="s">
        <v>803</v>
      </c>
      <c r="E371" s="219" t="s">
        <v>620</v>
      </c>
      <c r="F371" s="189">
        <v>111</v>
      </c>
      <c r="G371" s="219"/>
      <c r="H371" s="219">
        <v>141</v>
      </c>
      <c r="I371" s="221">
        <v>141</v>
      </c>
      <c r="J371" s="191" t="s">
        <v>604</v>
      </c>
      <c r="K371" s="192">
        <f t="shared" si="37"/>
        <v>30</v>
      </c>
      <c r="L371" s="193">
        <f t="shared" si="38"/>
        <v>0.27027027027027029</v>
      </c>
      <c r="M371" s="188" t="s">
        <v>589</v>
      </c>
      <c r="N371" s="194">
        <v>44328</v>
      </c>
      <c r="O371" s="1"/>
      <c r="P371" s="1"/>
      <c r="Q371" s="1"/>
      <c r="R371" s="6" t="s">
        <v>781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16">
        <v>150</v>
      </c>
      <c r="B372" s="217">
        <v>43753</v>
      </c>
      <c r="C372" s="217"/>
      <c r="D372" s="218" t="s">
        <v>804</v>
      </c>
      <c r="E372" s="219" t="s">
        <v>620</v>
      </c>
      <c r="F372" s="189">
        <v>296</v>
      </c>
      <c r="G372" s="219"/>
      <c r="H372" s="219">
        <v>370</v>
      </c>
      <c r="I372" s="221">
        <v>370</v>
      </c>
      <c r="J372" s="191" t="s">
        <v>678</v>
      </c>
      <c r="K372" s="192">
        <f t="shared" si="37"/>
        <v>74</v>
      </c>
      <c r="L372" s="193">
        <f t="shared" si="38"/>
        <v>0.25</v>
      </c>
      <c r="M372" s="188" t="s">
        <v>589</v>
      </c>
      <c r="N372" s="194">
        <v>43853</v>
      </c>
      <c r="O372" s="1"/>
      <c r="P372" s="1"/>
      <c r="Q372" s="1"/>
      <c r="R372" s="6" t="s">
        <v>781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16">
        <v>151</v>
      </c>
      <c r="B373" s="217">
        <v>43754</v>
      </c>
      <c r="C373" s="217"/>
      <c r="D373" s="218" t="s">
        <v>805</v>
      </c>
      <c r="E373" s="219" t="s">
        <v>620</v>
      </c>
      <c r="F373" s="189">
        <v>300</v>
      </c>
      <c r="G373" s="219"/>
      <c r="H373" s="219">
        <v>382.5</v>
      </c>
      <c r="I373" s="221">
        <v>344</v>
      </c>
      <c r="J373" s="191" t="s">
        <v>857</v>
      </c>
      <c r="K373" s="192">
        <f t="shared" si="37"/>
        <v>82.5</v>
      </c>
      <c r="L373" s="193">
        <f t="shared" si="38"/>
        <v>0.27500000000000002</v>
      </c>
      <c r="M373" s="188" t="s">
        <v>589</v>
      </c>
      <c r="N373" s="194">
        <v>44238</v>
      </c>
      <c r="O373" s="1"/>
      <c r="P373" s="1"/>
      <c r="Q373" s="1"/>
      <c r="R373" s="6" t="s">
        <v>781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16">
        <v>152</v>
      </c>
      <c r="B374" s="217">
        <v>43832</v>
      </c>
      <c r="C374" s="217"/>
      <c r="D374" s="218" t="s">
        <v>806</v>
      </c>
      <c r="E374" s="219" t="s">
        <v>620</v>
      </c>
      <c r="F374" s="189">
        <v>495</v>
      </c>
      <c r="G374" s="219"/>
      <c r="H374" s="219">
        <v>595</v>
      </c>
      <c r="I374" s="221">
        <v>590</v>
      </c>
      <c r="J374" s="191" t="s">
        <v>856</v>
      </c>
      <c r="K374" s="192">
        <f t="shared" si="37"/>
        <v>100</v>
      </c>
      <c r="L374" s="193">
        <f t="shared" si="38"/>
        <v>0.20202020202020202</v>
      </c>
      <c r="M374" s="188" t="s">
        <v>589</v>
      </c>
      <c r="N374" s="194">
        <v>44589</v>
      </c>
      <c r="O374" s="1"/>
      <c r="P374" s="1"/>
      <c r="Q374" s="1"/>
      <c r="R374" s="6" t="s">
        <v>781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16">
        <v>153</v>
      </c>
      <c r="B375" s="217">
        <v>43966</v>
      </c>
      <c r="C375" s="217"/>
      <c r="D375" s="218" t="s">
        <v>71</v>
      </c>
      <c r="E375" s="219" t="s">
        <v>620</v>
      </c>
      <c r="F375" s="189">
        <v>67.5</v>
      </c>
      <c r="G375" s="219"/>
      <c r="H375" s="219">
        <v>86</v>
      </c>
      <c r="I375" s="221">
        <v>86</v>
      </c>
      <c r="J375" s="191" t="s">
        <v>807</v>
      </c>
      <c r="K375" s="192">
        <f t="shared" ref="K375:K382" si="39">H375-F375</f>
        <v>18.5</v>
      </c>
      <c r="L375" s="193">
        <f t="shared" ref="L375:L382" si="40">K375/F375</f>
        <v>0.27407407407407408</v>
      </c>
      <c r="M375" s="188" t="s">
        <v>589</v>
      </c>
      <c r="N375" s="194">
        <v>44008</v>
      </c>
      <c r="O375" s="1"/>
      <c r="P375" s="1"/>
      <c r="Q375" s="1"/>
      <c r="R375" s="6" t="s">
        <v>781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16">
        <v>154</v>
      </c>
      <c r="B376" s="217">
        <v>44035</v>
      </c>
      <c r="C376" s="217"/>
      <c r="D376" s="218" t="s">
        <v>480</v>
      </c>
      <c r="E376" s="219" t="s">
        <v>620</v>
      </c>
      <c r="F376" s="189">
        <v>231</v>
      </c>
      <c r="G376" s="219"/>
      <c r="H376" s="219">
        <v>281</v>
      </c>
      <c r="I376" s="221">
        <v>281</v>
      </c>
      <c r="J376" s="191" t="s">
        <v>678</v>
      </c>
      <c r="K376" s="192">
        <f t="shared" si="39"/>
        <v>50</v>
      </c>
      <c r="L376" s="193">
        <f t="shared" si="40"/>
        <v>0.21645021645021645</v>
      </c>
      <c r="M376" s="188" t="s">
        <v>589</v>
      </c>
      <c r="N376" s="194">
        <v>44358</v>
      </c>
      <c r="O376" s="1"/>
      <c r="P376" s="1"/>
      <c r="Q376" s="1"/>
      <c r="R376" s="6" t="s">
        <v>781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16">
        <v>155</v>
      </c>
      <c r="B377" s="217">
        <v>44092</v>
      </c>
      <c r="C377" s="217"/>
      <c r="D377" s="218" t="s">
        <v>405</v>
      </c>
      <c r="E377" s="219" t="s">
        <v>620</v>
      </c>
      <c r="F377" s="219">
        <v>206</v>
      </c>
      <c r="G377" s="219"/>
      <c r="H377" s="219">
        <v>248</v>
      </c>
      <c r="I377" s="221">
        <v>248</v>
      </c>
      <c r="J377" s="191" t="s">
        <v>678</v>
      </c>
      <c r="K377" s="192">
        <f t="shared" si="39"/>
        <v>42</v>
      </c>
      <c r="L377" s="193">
        <f t="shared" si="40"/>
        <v>0.20388349514563106</v>
      </c>
      <c r="M377" s="188" t="s">
        <v>589</v>
      </c>
      <c r="N377" s="194">
        <v>44214</v>
      </c>
      <c r="O377" s="1"/>
      <c r="P377" s="1"/>
      <c r="Q377" s="1"/>
      <c r="R377" s="6" t="s">
        <v>781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16">
        <v>156</v>
      </c>
      <c r="B378" s="217">
        <v>44140</v>
      </c>
      <c r="C378" s="217"/>
      <c r="D378" s="218" t="s">
        <v>405</v>
      </c>
      <c r="E378" s="219" t="s">
        <v>620</v>
      </c>
      <c r="F378" s="219">
        <v>182.5</v>
      </c>
      <c r="G378" s="219"/>
      <c r="H378" s="219">
        <v>248</v>
      </c>
      <c r="I378" s="221">
        <v>248</v>
      </c>
      <c r="J378" s="191" t="s">
        <v>678</v>
      </c>
      <c r="K378" s="192">
        <f t="shared" si="39"/>
        <v>65.5</v>
      </c>
      <c r="L378" s="193">
        <f t="shared" si="40"/>
        <v>0.35890410958904112</v>
      </c>
      <c r="M378" s="188" t="s">
        <v>589</v>
      </c>
      <c r="N378" s="194">
        <v>44214</v>
      </c>
      <c r="O378" s="1"/>
      <c r="P378" s="1"/>
      <c r="Q378" s="1"/>
      <c r="R378" s="6" t="s">
        <v>781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16">
        <v>157</v>
      </c>
      <c r="B379" s="217">
        <v>44140</v>
      </c>
      <c r="C379" s="217"/>
      <c r="D379" s="218" t="s">
        <v>325</v>
      </c>
      <c r="E379" s="219" t="s">
        <v>620</v>
      </c>
      <c r="F379" s="219">
        <v>247.5</v>
      </c>
      <c r="G379" s="219"/>
      <c r="H379" s="219">
        <v>320</v>
      </c>
      <c r="I379" s="221">
        <v>320</v>
      </c>
      <c r="J379" s="191" t="s">
        <v>678</v>
      </c>
      <c r="K379" s="192">
        <f t="shared" si="39"/>
        <v>72.5</v>
      </c>
      <c r="L379" s="193">
        <f t="shared" si="40"/>
        <v>0.29292929292929293</v>
      </c>
      <c r="M379" s="188" t="s">
        <v>589</v>
      </c>
      <c r="N379" s="194">
        <v>44323</v>
      </c>
      <c r="O379" s="1"/>
      <c r="P379" s="1"/>
      <c r="Q379" s="1"/>
      <c r="R379" s="6" t="s">
        <v>781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16">
        <v>158</v>
      </c>
      <c r="B380" s="217">
        <v>44140</v>
      </c>
      <c r="C380" s="217"/>
      <c r="D380" s="218" t="s">
        <v>271</v>
      </c>
      <c r="E380" s="219" t="s">
        <v>620</v>
      </c>
      <c r="F380" s="189">
        <v>925</v>
      </c>
      <c r="G380" s="219"/>
      <c r="H380" s="219">
        <v>1095</v>
      </c>
      <c r="I380" s="221">
        <v>1093</v>
      </c>
      <c r="J380" s="191" t="s">
        <v>808</v>
      </c>
      <c r="K380" s="192">
        <f t="shared" si="39"/>
        <v>170</v>
      </c>
      <c r="L380" s="193">
        <f t="shared" si="40"/>
        <v>0.18378378378378379</v>
      </c>
      <c r="M380" s="188" t="s">
        <v>589</v>
      </c>
      <c r="N380" s="194">
        <v>44201</v>
      </c>
      <c r="O380" s="1"/>
      <c r="P380" s="1"/>
      <c r="Q380" s="1"/>
      <c r="R380" s="6" t="s">
        <v>781</v>
      </c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16">
        <v>159</v>
      </c>
      <c r="B381" s="217">
        <v>44140</v>
      </c>
      <c r="C381" s="217"/>
      <c r="D381" s="218" t="s">
        <v>341</v>
      </c>
      <c r="E381" s="219" t="s">
        <v>620</v>
      </c>
      <c r="F381" s="189">
        <v>332.5</v>
      </c>
      <c r="G381" s="219"/>
      <c r="H381" s="219">
        <v>393</v>
      </c>
      <c r="I381" s="221">
        <v>406</v>
      </c>
      <c r="J381" s="191" t="s">
        <v>809</v>
      </c>
      <c r="K381" s="192">
        <f t="shared" si="39"/>
        <v>60.5</v>
      </c>
      <c r="L381" s="193">
        <f t="shared" si="40"/>
        <v>0.18195488721804512</v>
      </c>
      <c r="M381" s="188" t="s">
        <v>589</v>
      </c>
      <c r="N381" s="194">
        <v>44256</v>
      </c>
      <c r="O381" s="1"/>
      <c r="P381" s="1"/>
      <c r="Q381" s="1"/>
      <c r="R381" s="6" t="s">
        <v>781</v>
      </c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16">
        <v>160</v>
      </c>
      <c r="B382" s="217">
        <v>44141</v>
      </c>
      <c r="C382" s="217"/>
      <c r="D382" s="218" t="s">
        <v>480</v>
      </c>
      <c r="E382" s="219" t="s">
        <v>620</v>
      </c>
      <c r="F382" s="189">
        <v>231</v>
      </c>
      <c r="G382" s="219"/>
      <c r="H382" s="219">
        <v>281</v>
      </c>
      <c r="I382" s="221">
        <v>281</v>
      </c>
      <c r="J382" s="191" t="s">
        <v>678</v>
      </c>
      <c r="K382" s="192">
        <f t="shared" si="39"/>
        <v>50</v>
      </c>
      <c r="L382" s="193">
        <f t="shared" si="40"/>
        <v>0.21645021645021645</v>
      </c>
      <c r="M382" s="188" t="s">
        <v>589</v>
      </c>
      <c r="N382" s="194">
        <v>44358</v>
      </c>
      <c r="O382" s="1"/>
      <c r="P382" s="1"/>
      <c r="Q382" s="1"/>
      <c r="R382" s="6" t="s">
        <v>781</v>
      </c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42">
        <v>161</v>
      </c>
      <c r="B383" s="235">
        <v>44187</v>
      </c>
      <c r="C383" s="235"/>
      <c r="D383" s="236" t="s">
        <v>453</v>
      </c>
      <c r="E383" s="53" t="s">
        <v>620</v>
      </c>
      <c r="F383" s="237" t="s">
        <v>810</v>
      </c>
      <c r="G383" s="53"/>
      <c r="H383" s="53"/>
      <c r="I383" s="238">
        <v>239</v>
      </c>
      <c r="J383" s="234" t="s">
        <v>592</v>
      </c>
      <c r="K383" s="234"/>
      <c r="L383" s="239"/>
      <c r="M383" s="240"/>
      <c r="N383" s="241"/>
      <c r="O383" s="1"/>
      <c r="P383" s="1"/>
      <c r="Q383" s="1"/>
      <c r="R383" s="6" t="s">
        <v>781</v>
      </c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16">
        <v>162</v>
      </c>
      <c r="B384" s="217">
        <v>44258</v>
      </c>
      <c r="C384" s="217"/>
      <c r="D384" s="218" t="s">
        <v>806</v>
      </c>
      <c r="E384" s="219" t="s">
        <v>620</v>
      </c>
      <c r="F384" s="189">
        <v>495</v>
      </c>
      <c r="G384" s="219"/>
      <c r="H384" s="219">
        <v>595</v>
      </c>
      <c r="I384" s="221">
        <v>590</v>
      </c>
      <c r="J384" s="191" t="s">
        <v>856</v>
      </c>
      <c r="K384" s="192">
        <f>H384-F384</f>
        <v>100</v>
      </c>
      <c r="L384" s="193">
        <f>K384/F384</f>
        <v>0.20202020202020202</v>
      </c>
      <c r="M384" s="188" t="s">
        <v>589</v>
      </c>
      <c r="N384" s="194">
        <v>44589</v>
      </c>
      <c r="O384" s="1"/>
      <c r="P384" s="1"/>
      <c r="R384" s="6" t="s">
        <v>781</v>
      </c>
    </row>
    <row r="385" spans="1:26" ht="12.75" customHeight="1">
      <c r="A385" s="216">
        <v>163</v>
      </c>
      <c r="B385" s="217">
        <v>44274</v>
      </c>
      <c r="C385" s="217"/>
      <c r="D385" s="218" t="s">
        <v>341</v>
      </c>
      <c r="E385" s="219" t="s">
        <v>620</v>
      </c>
      <c r="F385" s="189">
        <v>355</v>
      </c>
      <c r="G385" s="219"/>
      <c r="H385" s="219">
        <v>422.5</v>
      </c>
      <c r="I385" s="221">
        <v>420</v>
      </c>
      <c r="J385" s="191" t="s">
        <v>811</v>
      </c>
      <c r="K385" s="192">
        <f>H385-F385</f>
        <v>67.5</v>
      </c>
      <c r="L385" s="193">
        <f>K385/F385</f>
        <v>0.19014084507042253</v>
      </c>
      <c r="M385" s="188" t="s">
        <v>589</v>
      </c>
      <c r="N385" s="194">
        <v>44361</v>
      </c>
      <c r="O385" s="1"/>
      <c r="R385" s="243" t="s">
        <v>781</v>
      </c>
    </row>
    <row r="386" spans="1:26" ht="12.75" customHeight="1">
      <c r="A386" s="216">
        <v>164</v>
      </c>
      <c r="B386" s="217">
        <v>44295</v>
      </c>
      <c r="C386" s="217"/>
      <c r="D386" s="218" t="s">
        <v>812</v>
      </c>
      <c r="E386" s="219" t="s">
        <v>620</v>
      </c>
      <c r="F386" s="189">
        <v>555</v>
      </c>
      <c r="G386" s="219"/>
      <c r="H386" s="219">
        <v>663</v>
      </c>
      <c r="I386" s="221">
        <v>663</v>
      </c>
      <c r="J386" s="191" t="s">
        <v>813</v>
      </c>
      <c r="K386" s="192">
        <f>H386-F386</f>
        <v>108</v>
      </c>
      <c r="L386" s="193">
        <f>K386/F386</f>
        <v>0.19459459459459461</v>
      </c>
      <c r="M386" s="188" t="s">
        <v>589</v>
      </c>
      <c r="N386" s="194">
        <v>44321</v>
      </c>
      <c r="O386" s="1"/>
      <c r="P386" s="1"/>
      <c r="Q386" s="1"/>
      <c r="R386" s="243" t="s">
        <v>781</v>
      </c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16">
        <v>165</v>
      </c>
      <c r="B387" s="217">
        <v>44308</v>
      </c>
      <c r="C387" s="217"/>
      <c r="D387" s="218" t="s">
        <v>374</v>
      </c>
      <c r="E387" s="219" t="s">
        <v>620</v>
      </c>
      <c r="F387" s="189">
        <v>126.5</v>
      </c>
      <c r="G387" s="219"/>
      <c r="H387" s="219">
        <v>155</v>
      </c>
      <c r="I387" s="221">
        <v>155</v>
      </c>
      <c r="J387" s="191" t="s">
        <v>678</v>
      </c>
      <c r="K387" s="192">
        <f>H387-F387</f>
        <v>28.5</v>
      </c>
      <c r="L387" s="193">
        <f>K387/F387</f>
        <v>0.22529644268774704</v>
      </c>
      <c r="M387" s="188" t="s">
        <v>589</v>
      </c>
      <c r="N387" s="194">
        <v>44362</v>
      </c>
      <c r="O387" s="1"/>
      <c r="R387" s="243" t="s">
        <v>781</v>
      </c>
    </row>
    <row r="388" spans="1:26" ht="12.75" customHeight="1">
      <c r="A388" s="286">
        <v>166</v>
      </c>
      <c r="B388" s="287">
        <v>44368</v>
      </c>
      <c r="C388" s="287"/>
      <c r="D388" s="288" t="s">
        <v>392</v>
      </c>
      <c r="E388" s="289" t="s">
        <v>620</v>
      </c>
      <c r="F388" s="290">
        <v>287.5</v>
      </c>
      <c r="G388" s="289"/>
      <c r="H388" s="289">
        <v>245</v>
      </c>
      <c r="I388" s="291">
        <v>344</v>
      </c>
      <c r="J388" s="201" t="s">
        <v>849</v>
      </c>
      <c r="K388" s="202">
        <f>H388-F388</f>
        <v>-42.5</v>
      </c>
      <c r="L388" s="203">
        <f>K388/F388</f>
        <v>-0.14782608695652175</v>
      </c>
      <c r="M388" s="199" t="s">
        <v>601</v>
      </c>
      <c r="N388" s="196">
        <v>44508</v>
      </c>
      <c r="O388" s="1"/>
      <c r="R388" s="243" t="s">
        <v>781</v>
      </c>
    </row>
    <row r="389" spans="1:26" ht="12.75" customHeight="1">
      <c r="A389" s="242">
        <v>167</v>
      </c>
      <c r="B389" s="235">
        <v>44368</v>
      </c>
      <c r="C389" s="235"/>
      <c r="D389" s="236" t="s">
        <v>480</v>
      </c>
      <c r="E389" s="53" t="s">
        <v>620</v>
      </c>
      <c r="F389" s="237" t="s">
        <v>814</v>
      </c>
      <c r="G389" s="53"/>
      <c r="H389" s="53"/>
      <c r="I389" s="238">
        <v>320</v>
      </c>
      <c r="J389" s="234" t="s">
        <v>592</v>
      </c>
      <c r="K389" s="242"/>
      <c r="L389" s="235"/>
      <c r="M389" s="235"/>
      <c r="N389" s="236"/>
      <c r="O389" s="41"/>
      <c r="R389" s="243" t="s">
        <v>781</v>
      </c>
    </row>
    <row r="390" spans="1:26" ht="12.75" customHeight="1">
      <c r="A390" s="216">
        <v>168</v>
      </c>
      <c r="B390" s="217">
        <v>44406</v>
      </c>
      <c r="C390" s="217"/>
      <c r="D390" s="218" t="s">
        <v>374</v>
      </c>
      <c r="E390" s="219" t="s">
        <v>620</v>
      </c>
      <c r="F390" s="189">
        <v>162.5</v>
      </c>
      <c r="G390" s="219"/>
      <c r="H390" s="219">
        <v>200</v>
      </c>
      <c r="I390" s="221">
        <v>200</v>
      </c>
      <c r="J390" s="191" t="s">
        <v>678</v>
      </c>
      <c r="K390" s="192">
        <f>H390-F390</f>
        <v>37.5</v>
      </c>
      <c r="L390" s="193">
        <f>K390/F390</f>
        <v>0.23076923076923078</v>
      </c>
      <c r="M390" s="188" t="s">
        <v>589</v>
      </c>
      <c r="N390" s="194">
        <v>44571</v>
      </c>
      <c r="O390" s="1"/>
      <c r="R390" s="243" t="s">
        <v>781</v>
      </c>
    </row>
    <row r="391" spans="1:26" ht="12.75" customHeight="1">
      <c r="A391" s="216">
        <v>169</v>
      </c>
      <c r="B391" s="217">
        <v>44462</v>
      </c>
      <c r="C391" s="217"/>
      <c r="D391" s="218" t="s">
        <v>819</v>
      </c>
      <c r="E391" s="219" t="s">
        <v>620</v>
      </c>
      <c r="F391" s="189">
        <v>1235</v>
      </c>
      <c r="G391" s="219"/>
      <c r="H391" s="219">
        <v>1505</v>
      </c>
      <c r="I391" s="221">
        <v>1500</v>
      </c>
      <c r="J391" s="191" t="s">
        <v>678</v>
      </c>
      <c r="K391" s="192">
        <f>H391-F391</f>
        <v>270</v>
      </c>
      <c r="L391" s="193">
        <f>K391/F391</f>
        <v>0.21862348178137653</v>
      </c>
      <c r="M391" s="188" t="s">
        <v>589</v>
      </c>
      <c r="N391" s="194">
        <v>44564</v>
      </c>
      <c r="O391" s="1"/>
      <c r="R391" s="243" t="s">
        <v>781</v>
      </c>
    </row>
    <row r="392" spans="1:26" ht="12.75" customHeight="1">
      <c r="A392" s="258">
        <v>170</v>
      </c>
      <c r="B392" s="259">
        <v>44480</v>
      </c>
      <c r="C392" s="259"/>
      <c r="D392" s="260" t="s">
        <v>821</v>
      </c>
      <c r="E392" s="261" t="s">
        <v>620</v>
      </c>
      <c r="F392" s="262" t="s">
        <v>826</v>
      </c>
      <c r="G392" s="261"/>
      <c r="H392" s="261"/>
      <c r="I392" s="261">
        <v>145</v>
      </c>
      <c r="J392" s="263" t="s">
        <v>592</v>
      </c>
      <c r="K392" s="258"/>
      <c r="L392" s="259"/>
      <c r="M392" s="259"/>
      <c r="N392" s="260"/>
      <c r="O392" s="41"/>
      <c r="R392" s="243" t="s">
        <v>781</v>
      </c>
    </row>
    <row r="393" spans="1:26" ht="12.75" customHeight="1">
      <c r="A393" s="264">
        <v>171</v>
      </c>
      <c r="B393" s="265">
        <v>44481</v>
      </c>
      <c r="C393" s="265"/>
      <c r="D393" s="266" t="s">
        <v>260</v>
      </c>
      <c r="E393" s="267" t="s">
        <v>620</v>
      </c>
      <c r="F393" s="268" t="s">
        <v>823</v>
      </c>
      <c r="G393" s="267"/>
      <c r="H393" s="267"/>
      <c r="I393" s="267">
        <v>380</v>
      </c>
      <c r="J393" s="269" t="s">
        <v>592</v>
      </c>
      <c r="K393" s="264"/>
      <c r="L393" s="265"/>
      <c r="M393" s="265"/>
      <c r="N393" s="266"/>
      <c r="O393" s="41"/>
      <c r="R393" s="243" t="s">
        <v>781</v>
      </c>
    </row>
    <row r="394" spans="1:26" ht="12.75" customHeight="1">
      <c r="A394" s="264">
        <v>172</v>
      </c>
      <c r="B394" s="265">
        <v>44481</v>
      </c>
      <c r="C394" s="265"/>
      <c r="D394" s="266" t="s">
        <v>400</v>
      </c>
      <c r="E394" s="267" t="s">
        <v>620</v>
      </c>
      <c r="F394" s="268" t="s">
        <v>824</v>
      </c>
      <c r="G394" s="267"/>
      <c r="H394" s="267"/>
      <c r="I394" s="267">
        <v>56</v>
      </c>
      <c r="J394" s="269" t="s">
        <v>592</v>
      </c>
      <c r="K394" s="264"/>
      <c r="L394" s="265"/>
      <c r="M394" s="265"/>
      <c r="N394" s="266"/>
      <c r="O394" s="41"/>
      <c r="R394" s="243"/>
    </row>
    <row r="395" spans="1:26" ht="12.75" customHeight="1">
      <c r="A395" s="359">
        <v>173</v>
      </c>
      <c r="B395" s="360">
        <v>44551</v>
      </c>
      <c r="C395" s="359"/>
      <c r="D395" s="359" t="s">
        <v>118</v>
      </c>
      <c r="E395" s="361" t="s">
        <v>620</v>
      </c>
      <c r="F395" s="361">
        <v>2360</v>
      </c>
      <c r="G395" s="361"/>
      <c r="H395" s="361">
        <v>2820</v>
      </c>
      <c r="I395" s="361">
        <v>3000</v>
      </c>
      <c r="J395" s="362" t="s">
        <v>865</v>
      </c>
      <c r="K395" s="363">
        <f>H395-F395</f>
        <v>460</v>
      </c>
      <c r="L395" s="364">
        <f>K395/F395</f>
        <v>0.19491525423728814</v>
      </c>
      <c r="M395" s="365" t="s">
        <v>589</v>
      </c>
      <c r="N395" s="366">
        <v>44608</v>
      </c>
      <c r="O395" s="41"/>
      <c r="R395" s="243"/>
    </row>
    <row r="396" spans="1:26" ht="12.75" customHeight="1">
      <c r="A396" s="270">
        <v>174</v>
      </c>
      <c r="B396" s="265">
        <v>44606</v>
      </c>
      <c r="C396" s="270"/>
      <c r="D396" s="270" t="s">
        <v>426</v>
      </c>
      <c r="E396" s="267" t="s">
        <v>620</v>
      </c>
      <c r="F396" s="267" t="s">
        <v>863</v>
      </c>
      <c r="G396" s="267"/>
      <c r="H396" s="267"/>
      <c r="I396" s="267">
        <v>764</v>
      </c>
      <c r="J396" s="267" t="s">
        <v>592</v>
      </c>
      <c r="K396" s="267"/>
      <c r="L396" s="267"/>
      <c r="M396" s="267"/>
      <c r="N396" s="270"/>
      <c r="O396" s="41"/>
      <c r="R396" s="243"/>
    </row>
    <row r="397" spans="1:26" ht="12.75" customHeight="1">
      <c r="A397" s="270">
        <v>175</v>
      </c>
      <c r="B397" s="265">
        <v>44613</v>
      </c>
      <c r="C397" s="270"/>
      <c r="D397" s="270" t="s">
        <v>819</v>
      </c>
      <c r="E397" s="267" t="s">
        <v>620</v>
      </c>
      <c r="F397" s="267" t="s">
        <v>867</v>
      </c>
      <c r="G397" s="267"/>
      <c r="H397" s="267"/>
      <c r="I397" s="267">
        <v>1510</v>
      </c>
      <c r="J397" s="267" t="s">
        <v>592</v>
      </c>
      <c r="K397" s="267"/>
      <c r="L397" s="267"/>
      <c r="M397" s="267"/>
      <c r="N397" s="270"/>
      <c r="O397" s="41"/>
      <c r="R397" s="243"/>
    </row>
    <row r="398" spans="1:26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243"/>
    </row>
    <row r="399" spans="1:26" ht="12.75" customHeight="1">
      <c r="A399" s="242"/>
      <c r="B399" s="244" t="s">
        <v>815</v>
      </c>
      <c r="F399" s="56"/>
      <c r="G399" s="56"/>
      <c r="H399" s="56"/>
      <c r="I399" s="56"/>
      <c r="J399" s="41"/>
      <c r="K399" s="56"/>
      <c r="L399" s="56"/>
      <c r="M399" s="56"/>
      <c r="O399" s="41"/>
      <c r="R399" s="243"/>
    </row>
    <row r="400" spans="1:26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1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1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1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1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1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1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1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1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1:18" ht="12.75" customHeight="1">
      <c r="A409" s="245"/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1:18" ht="12.75" customHeight="1">
      <c r="A410" s="245"/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1:18" ht="12.75" customHeight="1">
      <c r="A411" s="53"/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1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1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1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1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1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  <row r="565" spans="6:18" ht="12.75" customHeight="1">
      <c r="F565" s="56"/>
      <c r="G565" s="56"/>
      <c r="H565" s="56"/>
      <c r="I565" s="56"/>
      <c r="J565" s="41"/>
      <c r="K565" s="56"/>
      <c r="L565" s="56"/>
      <c r="M565" s="56"/>
      <c r="O565" s="41"/>
      <c r="R565" s="56"/>
    </row>
    <row r="566" spans="6:18" ht="12.75" customHeight="1">
      <c r="F566" s="56"/>
      <c r="G566" s="56"/>
      <c r="H566" s="56"/>
      <c r="I566" s="56"/>
      <c r="J566" s="41"/>
      <c r="K566" s="56"/>
      <c r="L566" s="56"/>
      <c r="M566" s="56"/>
      <c r="O566" s="41"/>
      <c r="R566" s="56"/>
    </row>
    <row r="567" spans="6:18" ht="12.75" customHeight="1">
      <c r="F567" s="56"/>
      <c r="G567" s="56"/>
      <c r="H567" s="56"/>
      <c r="I567" s="56"/>
      <c r="J567" s="41"/>
      <c r="K567" s="56"/>
      <c r="L567" s="56"/>
      <c r="M567" s="56"/>
      <c r="O567" s="41"/>
      <c r="R567" s="56"/>
    </row>
    <row r="568" spans="6:18" ht="12.75" customHeight="1">
      <c r="F568" s="56"/>
      <c r="G568" s="56"/>
      <c r="H568" s="56"/>
      <c r="I568" s="56"/>
      <c r="J568" s="41"/>
      <c r="K568" s="56"/>
      <c r="L568" s="56"/>
      <c r="M568" s="56"/>
      <c r="O568" s="41"/>
      <c r="R568" s="56"/>
    </row>
    <row r="569" spans="6:18" ht="12.75" customHeight="1">
      <c r="F569" s="56"/>
      <c r="G569" s="56"/>
      <c r="H569" s="56"/>
      <c r="I569" s="56"/>
      <c r="J569" s="41"/>
      <c r="K569" s="56"/>
      <c r="L569" s="56"/>
      <c r="M569" s="56"/>
      <c r="O569" s="41"/>
      <c r="R569" s="56"/>
    </row>
    <row r="570" spans="6:18" ht="12.75" customHeight="1">
      <c r="F570" s="56"/>
      <c r="G570" s="56"/>
      <c r="H570" s="56"/>
      <c r="I570" s="56"/>
      <c r="J570" s="41"/>
      <c r="K570" s="56"/>
      <c r="L570" s="56"/>
      <c r="M570" s="56"/>
      <c r="O570" s="41"/>
      <c r="R570" s="56"/>
    </row>
    <row r="571" spans="6:18" ht="12.75" customHeight="1">
      <c r="F571" s="56"/>
      <c r="G571" s="56"/>
      <c r="H571" s="56"/>
      <c r="I571" s="56"/>
      <c r="J571" s="41"/>
      <c r="K571" s="56"/>
      <c r="L571" s="56"/>
      <c r="M571" s="56"/>
      <c r="O571" s="41"/>
      <c r="R571" s="56"/>
    </row>
    <row r="572" spans="6:18" ht="12.75" customHeight="1">
      <c r="F572" s="56"/>
      <c r="G572" s="56"/>
      <c r="H572" s="56"/>
      <c r="I572" s="56"/>
      <c r="J572" s="41"/>
      <c r="K572" s="56"/>
      <c r="L572" s="56"/>
      <c r="M572" s="56"/>
      <c r="O572" s="41"/>
      <c r="R572" s="56"/>
    </row>
    <row r="573" spans="6:18" ht="12.75" customHeight="1">
      <c r="F573" s="56"/>
      <c r="G573" s="56"/>
      <c r="H573" s="56"/>
      <c r="I573" s="56"/>
      <c r="J573" s="41"/>
      <c r="K573" s="56"/>
      <c r="L573" s="56"/>
      <c r="M573" s="56"/>
      <c r="O573" s="41"/>
      <c r="R573" s="56"/>
    </row>
    <row r="574" spans="6:18" ht="12.75" customHeight="1">
      <c r="F574" s="56"/>
      <c r="G574" s="56"/>
      <c r="H574" s="56"/>
      <c r="I574" s="56"/>
      <c r="J574" s="41"/>
      <c r="K574" s="56"/>
      <c r="L574" s="56"/>
      <c r="M574" s="56"/>
      <c r="O574" s="41"/>
      <c r="R574" s="56"/>
    </row>
    <row r="575" spans="6:18" ht="12.75" customHeight="1">
      <c r="F575" s="56"/>
      <c r="G575" s="56"/>
      <c r="H575" s="56"/>
      <c r="I575" s="56"/>
      <c r="J575" s="41"/>
      <c r="K575" s="56"/>
      <c r="L575" s="56"/>
      <c r="M575" s="56"/>
      <c r="O575" s="41"/>
      <c r="R575" s="56"/>
    </row>
    <row r="576" spans="6:18" ht="12.75" customHeight="1">
      <c r="F576" s="56"/>
      <c r="G576" s="56"/>
      <c r="H576" s="56"/>
      <c r="I576" s="56"/>
      <c r="J576" s="41"/>
      <c r="K576" s="56"/>
      <c r="L576" s="56"/>
      <c r="M576" s="56"/>
      <c r="O576" s="41"/>
      <c r="R576" s="56"/>
    </row>
    <row r="577" spans="6:18" ht="12.75" customHeight="1">
      <c r="F577" s="56"/>
      <c r="G577" s="56"/>
      <c r="H577" s="56"/>
      <c r="I577" s="56"/>
      <c r="J577" s="41"/>
      <c r="K577" s="56"/>
      <c r="L577" s="56"/>
      <c r="M577" s="56"/>
      <c r="O577" s="41"/>
      <c r="R577" s="56"/>
    </row>
    <row r="578" spans="6:18" ht="12.75" customHeight="1">
      <c r="F578" s="56"/>
      <c r="G578" s="56"/>
      <c r="H578" s="56"/>
      <c r="I578" s="56"/>
      <c r="J578" s="41"/>
      <c r="K578" s="56"/>
      <c r="L578" s="56"/>
      <c r="M578" s="56"/>
      <c r="O578" s="41"/>
      <c r="R578" s="56"/>
    </row>
    <row r="579" spans="6:18" ht="12.75" customHeight="1">
      <c r="F579" s="56"/>
      <c r="G579" s="56"/>
      <c r="H579" s="56"/>
      <c r="I579" s="56"/>
      <c r="J579" s="41"/>
      <c r="K579" s="56"/>
      <c r="L579" s="56"/>
      <c r="M579" s="56"/>
      <c r="O579" s="41"/>
      <c r="R579" s="56"/>
    </row>
    <row r="580" spans="6:18" ht="12.75" customHeight="1">
      <c r="F580" s="56"/>
      <c r="G580" s="56"/>
      <c r="H580" s="56"/>
      <c r="I580" s="56"/>
      <c r="J580" s="41"/>
      <c r="K580" s="56"/>
      <c r="L580" s="56"/>
      <c r="M580" s="56"/>
      <c r="O580" s="41"/>
      <c r="R580" s="56"/>
    </row>
    <row r="581" spans="6:18" ht="12.75" customHeight="1">
      <c r="F581" s="56"/>
      <c r="G581" s="56"/>
      <c r="H581" s="56"/>
      <c r="I581" s="56"/>
      <c r="J581" s="41"/>
      <c r="K581" s="56"/>
      <c r="L581" s="56"/>
      <c r="M581" s="56"/>
      <c r="O581" s="41"/>
      <c r="R581" s="56"/>
    </row>
    <row r="582" spans="6:18" ht="12.75" customHeight="1">
      <c r="F582" s="56"/>
      <c r="G582" s="56"/>
      <c r="H582" s="56"/>
      <c r="I582" s="56"/>
      <c r="J582" s="41"/>
      <c r="K582" s="56"/>
      <c r="L582" s="56"/>
      <c r="M582" s="56"/>
      <c r="O582" s="41"/>
      <c r="R582" s="56"/>
    </row>
    <row r="583" spans="6:18" ht="12.75" customHeight="1">
      <c r="F583" s="56"/>
      <c r="G583" s="56"/>
      <c r="H583" s="56"/>
      <c r="I583" s="56"/>
      <c r="J583" s="41"/>
      <c r="K583" s="56"/>
      <c r="L583" s="56"/>
      <c r="M583" s="56"/>
      <c r="O583" s="41"/>
      <c r="R583" s="56"/>
    </row>
    <row r="584" spans="6:18" ht="12.75" customHeight="1">
      <c r="F584" s="56"/>
      <c r="G584" s="56"/>
      <c r="H584" s="56"/>
      <c r="I584" s="56"/>
      <c r="J584" s="41"/>
      <c r="K584" s="56"/>
      <c r="L584" s="56"/>
      <c r="M584" s="56"/>
      <c r="O584" s="41"/>
      <c r="R584" s="56"/>
    </row>
  </sheetData>
  <autoFilter ref="R1:R407"/>
  <mergeCells count="6">
    <mergeCell ref="P118:P119"/>
    <mergeCell ref="J118:J119"/>
    <mergeCell ref="A118:A119"/>
    <mergeCell ref="B118:B119"/>
    <mergeCell ref="M118:M119"/>
    <mergeCell ref="O118:O11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2022-03-29T02:37:29Z</dcterms:modified>
</cp:coreProperties>
</file>