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F&amp;O)'!$R$1:$R$392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34" i="7"/>
  <c r="K134"/>
  <c r="K11"/>
  <c r="K175" l="1"/>
  <c r="M175" s="1"/>
  <c r="K174"/>
  <c r="M174" s="1"/>
  <c r="K173"/>
  <c r="M173" s="1"/>
  <c r="K172"/>
  <c r="M172" s="1"/>
  <c r="L22"/>
  <c r="K22"/>
  <c r="L16"/>
  <c r="K16"/>
  <c r="L72"/>
  <c r="K72"/>
  <c r="L70"/>
  <c r="K70"/>
  <c r="L69"/>
  <c r="K69"/>
  <c r="L118"/>
  <c r="K118"/>
  <c r="M166"/>
  <c r="K166"/>
  <c r="K169"/>
  <c r="M169" s="1"/>
  <c r="K171"/>
  <c r="M171" s="1"/>
  <c r="K170"/>
  <c r="M170" s="1"/>
  <c r="L68"/>
  <c r="K68"/>
  <c r="K168"/>
  <c r="M168" s="1"/>
  <c r="K165"/>
  <c r="K164"/>
  <c r="L190"/>
  <c r="K190"/>
  <c r="K163"/>
  <c r="M163" s="1"/>
  <c r="K162"/>
  <c r="M162" s="1"/>
  <c r="L117"/>
  <c r="K117"/>
  <c r="L10"/>
  <c r="K10"/>
  <c r="L19"/>
  <c r="K19"/>
  <c r="L18"/>
  <c r="K18"/>
  <c r="L17"/>
  <c r="K17"/>
  <c r="L63"/>
  <c r="K63"/>
  <c r="L115"/>
  <c r="K115"/>
  <c r="K161"/>
  <c r="M161" s="1"/>
  <c r="K160"/>
  <c r="M160" s="1"/>
  <c r="K158"/>
  <c r="M158" s="1"/>
  <c r="K156"/>
  <c r="M156" s="1"/>
  <c r="K159"/>
  <c r="M159" s="1"/>
  <c r="K157"/>
  <c r="M157" s="1"/>
  <c r="L116"/>
  <c r="K116"/>
  <c r="L66"/>
  <c r="K66"/>
  <c r="L44"/>
  <c r="K44"/>
  <c r="L65"/>
  <c r="K65"/>
  <c r="L62"/>
  <c r="K62"/>
  <c r="L64"/>
  <c r="K64"/>
  <c r="L114"/>
  <c r="K114"/>
  <c r="L110"/>
  <c r="K110"/>
  <c r="K155"/>
  <c r="M155" s="1"/>
  <c r="K154"/>
  <c r="M154" s="1"/>
  <c r="L113"/>
  <c r="K113"/>
  <c r="L112"/>
  <c r="K112"/>
  <c r="L111"/>
  <c r="K111"/>
  <c r="L109"/>
  <c r="K109"/>
  <c r="L108"/>
  <c r="K108"/>
  <c r="K153"/>
  <c r="M153" s="1"/>
  <c r="K152"/>
  <c r="M152" s="1"/>
  <c r="K149"/>
  <c r="M149" s="1"/>
  <c r="K148"/>
  <c r="M148" s="1"/>
  <c r="L107"/>
  <c r="K107"/>
  <c r="K151"/>
  <c r="M151" s="1"/>
  <c r="K150"/>
  <c r="M150" s="1"/>
  <c r="L105"/>
  <c r="K105"/>
  <c r="L189"/>
  <c r="K189"/>
  <c r="L106"/>
  <c r="K106"/>
  <c r="L104"/>
  <c r="K104"/>
  <c r="L102"/>
  <c r="K102"/>
  <c r="L101"/>
  <c r="K101"/>
  <c r="L54"/>
  <c r="K54"/>
  <c r="L60"/>
  <c r="K60"/>
  <c r="K145"/>
  <c r="M145" s="1"/>
  <c r="K147"/>
  <c r="M147" s="1"/>
  <c r="K146"/>
  <c r="M146" s="1"/>
  <c r="L61"/>
  <c r="K61"/>
  <c r="L59"/>
  <c r="K59"/>
  <c r="L57"/>
  <c r="K57"/>
  <c r="L53"/>
  <c r="K53"/>
  <c r="L103"/>
  <c r="K103"/>
  <c r="L58"/>
  <c r="K58"/>
  <c r="K144"/>
  <c r="M144" s="1"/>
  <c r="K143"/>
  <c r="M143" s="1"/>
  <c r="K142"/>
  <c r="M142" s="1"/>
  <c r="L100"/>
  <c r="K100"/>
  <c r="L99"/>
  <c r="K99"/>
  <c r="L56"/>
  <c r="K56"/>
  <c r="L98"/>
  <c r="K98"/>
  <c r="L97"/>
  <c r="K97"/>
  <c r="K141"/>
  <c r="M141" s="1"/>
  <c r="K139"/>
  <c r="M139" s="1"/>
  <c r="K138"/>
  <c r="M138" s="1"/>
  <c r="K140"/>
  <c r="M140" s="1"/>
  <c r="K137"/>
  <c r="M137" s="1"/>
  <c r="K133"/>
  <c r="M133" s="1"/>
  <c r="K136"/>
  <c r="M136" s="1"/>
  <c r="L55"/>
  <c r="K55"/>
  <c r="L96"/>
  <c r="K96"/>
  <c r="L95"/>
  <c r="K95"/>
  <c r="L94"/>
  <c r="K94"/>
  <c r="L49"/>
  <c r="K49"/>
  <c r="K52"/>
  <c r="L52"/>
  <c r="L51"/>
  <c r="K51"/>
  <c r="L50"/>
  <c r="K50"/>
  <c r="L93"/>
  <c r="K93"/>
  <c r="K14"/>
  <c r="L14"/>
  <c r="K130"/>
  <c r="M130" s="1"/>
  <c r="K132"/>
  <c r="M132" s="1"/>
  <c r="K131"/>
  <c r="M131" s="1"/>
  <c r="L48"/>
  <c r="K48"/>
  <c r="L39"/>
  <c r="K39"/>
  <c r="K370"/>
  <c r="L370" s="1"/>
  <c r="L47"/>
  <c r="K47"/>
  <c r="L46"/>
  <c r="K46"/>
  <c r="L45"/>
  <c r="K45"/>
  <c r="L92"/>
  <c r="K92"/>
  <c r="L91"/>
  <c r="K91"/>
  <c r="K129"/>
  <c r="M129" s="1"/>
  <c r="K128"/>
  <c r="M128" s="1"/>
  <c r="L90"/>
  <c r="K90"/>
  <c r="L40"/>
  <c r="K40"/>
  <c r="K127"/>
  <c r="M127" s="1"/>
  <c r="L89"/>
  <c r="K89"/>
  <c r="L88"/>
  <c r="K88"/>
  <c r="L84"/>
  <c r="K85"/>
  <c r="K84"/>
  <c r="L11"/>
  <c r="L12"/>
  <c r="K12"/>
  <c r="L13"/>
  <c r="K13"/>
  <c r="K86"/>
  <c r="L86"/>
  <c r="K87"/>
  <c r="L87"/>
  <c r="K126"/>
  <c r="M126" s="1"/>
  <c r="K125"/>
  <c r="M125" s="1"/>
  <c r="L43"/>
  <c r="K43"/>
  <c r="L42"/>
  <c r="K42"/>
  <c r="L41"/>
  <c r="K41"/>
  <c r="M16" l="1"/>
  <c r="M69"/>
  <c r="M22"/>
  <c r="M70"/>
  <c r="M118"/>
  <c r="M72"/>
  <c r="M68"/>
  <c r="M190"/>
  <c r="M19"/>
  <c r="M117"/>
  <c r="M10"/>
  <c r="M18"/>
  <c r="M17"/>
  <c r="M63"/>
  <c r="M115"/>
  <c r="M114"/>
  <c r="M44"/>
  <c r="M64"/>
  <c r="M62"/>
  <c r="M65"/>
  <c r="M66"/>
  <c r="M110"/>
  <c r="M116"/>
  <c r="M112"/>
  <c r="M113"/>
  <c r="M111"/>
  <c r="M105"/>
  <c r="M189"/>
  <c r="M109"/>
  <c r="M107"/>
  <c r="M108"/>
  <c r="M101"/>
  <c r="M53"/>
  <c r="M54"/>
  <c r="M106"/>
  <c r="M102"/>
  <c r="M104"/>
  <c r="M60"/>
  <c r="M58"/>
  <c r="M61"/>
  <c r="M59"/>
  <c r="M57"/>
  <c r="M103"/>
  <c r="M100"/>
  <c r="M99"/>
  <c r="M56"/>
  <c r="M97"/>
  <c r="M98"/>
  <c r="M95"/>
  <c r="M96"/>
  <c r="M94"/>
  <c r="M55"/>
  <c r="M49"/>
  <c r="M50"/>
  <c r="M52"/>
  <c r="M51"/>
  <c r="M93"/>
  <c r="M14"/>
  <c r="M48"/>
  <c r="M39"/>
  <c r="M46"/>
  <c r="M47"/>
  <c r="M45"/>
  <c r="M92"/>
  <c r="M91"/>
  <c r="M13"/>
  <c r="M11"/>
  <c r="M40"/>
  <c r="M90"/>
  <c r="M89"/>
  <c r="M88"/>
  <c r="M87"/>
  <c r="M12"/>
  <c r="M86"/>
  <c r="M42"/>
  <c r="M41"/>
  <c r="M43"/>
  <c r="L83"/>
  <c r="K83"/>
  <c r="L82"/>
  <c r="K82"/>
  <c r="L188"/>
  <c r="K188"/>
  <c r="K362"/>
  <c r="L362" s="1"/>
  <c r="K342"/>
  <c r="L342" s="1"/>
  <c r="K367"/>
  <c r="L367" s="1"/>
  <c r="K366"/>
  <c r="L366" s="1"/>
  <c r="K369"/>
  <c r="L369" s="1"/>
  <c r="K364"/>
  <c r="L364" s="1"/>
  <c r="M7"/>
  <c r="F352"/>
  <c r="K352" s="1"/>
  <c r="L352" s="1"/>
  <c r="K353"/>
  <c r="L353" s="1"/>
  <c r="K344"/>
  <c r="L344" s="1"/>
  <c r="K347"/>
  <c r="L347" s="1"/>
  <c r="K355"/>
  <c r="L355" s="1"/>
  <c r="F346"/>
  <c r="F345"/>
  <c r="K345" s="1"/>
  <c r="L345" s="1"/>
  <c r="F343"/>
  <c r="K343" s="1"/>
  <c r="L343" s="1"/>
  <c r="F323"/>
  <c r="K323" s="1"/>
  <c r="L323" s="1"/>
  <c r="F275"/>
  <c r="K275" s="1"/>
  <c r="L275" s="1"/>
  <c r="K354"/>
  <c r="L354" s="1"/>
  <c r="K358"/>
  <c r="L358" s="1"/>
  <c r="K359"/>
  <c r="L359" s="1"/>
  <c r="K351"/>
  <c r="L351" s="1"/>
  <c r="K361"/>
  <c r="L361" s="1"/>
  <c r="K357"/>
  <c r="L357" s="1"/>
  <c r="K350"/>
  <c r="L350" s="1"/>
  <c r="K339"/>
  <c r="L339" s="1"/>
  <c r="K341"/>
  <c r="L341" s="1"/>
  <c r="K338"/>
  <c r="L338" s="1"/>
  <c r="K340"/>
  <c r="L340" s="1"/>
  <c r="K269"/>
  <c r="L269" s="1"/>
  <c r="K322"/>
  <c r="L322" s="1"/>
  <c r="K336"/>
  <c r="L336" s="1"/>
  <c r="K337"/>
  <c r="L337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5"/>
  <c r="L325" s="1"/>
  <c r="K324"/>
  <c r="L324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5"/>
  <c r="L295" s="1"/>
  <c r="K293"/>
  <c r="L293" s="1"/>
  <c r="K291"/>
  <c r="L291" s="1"/>
  <c r="K290"/>
  <c r="L290" s="1"/>
  <c r="K289"/>
  <c r="L289" s="1"/>
  <c r="K287"/>
  <c r="L287" s="1"/>
  <c r="K286"/>
  <c r="L286" s="1"/>
  <c r="K285"/>
  <c r="L285" s="1"/>
  <c r="K284"/>
  <c r="K283"/>
  <c r="L283" s="1"/>
  <c r="K282"/>
  <c r="L282" s="1"/>
  <c r="K280"/>
  <c r="L280" s="1"/>
  <c r="K279"/>
  <c r="L279" s="1"/>
  <c r="K278"/>
  <c r="L278" s="1"/>
  <c r="K277"/>
  <c r="L277" s="1"/>
  <c r="K276"/>
  <c r="L276" s="1"/>
  <c r="H274"/>
  <c r="K274" s="1"/>
  <c r="L274" s="1"/>
  <c r="K271"/>
  <c r="L271" s="1"/>
  <c r="K270"/>
  <c r="L270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H240"/>
  <c r="K240" s="1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D7" i="6"/>
  <c r="K6" i="4"/>
  <c r="K6" i="3"/>
  <c r="L6" i="2"/>
  <c r="M83" i="7" l="1"/>
  <c r="M82"/>
  <c r="M188"/>
</calcChain>
</file>

<file path=xl/sharedStrings.xml><?xml version="1.0" encoding="utf-8"?>
<sst xmlns="http://schemas.openxmlformats.org/spreadsheetml/2006/main" count="3344" uniqueCount="1250">
  <si>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</si>
  <si>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</si>
  <si>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</si>
  <si>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</si>
  <si>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</si>
  <si>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</si>
  <si>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</si>
  <si>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</si>
  <si>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</si>
  <si>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</si>
  <si>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</si>
  <si>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</si>
  <si>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</si>
  <si>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</si>
  <si>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</si>
  <si>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</si>
  <si>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</si>
  <si>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</si>
  <si>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</si>
  <si>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</si>
  <si>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</si>
  <si>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</si>
  <si>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</si>
  <si>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</si>
  <si>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</si>
  <si>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</si>
  <si>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</si>
  <si>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</si>
  <si>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</si>
  <si>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</si>
  <si>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</si>
  <si>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</si>
  <si>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</si>
  <si>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</si>
  <si>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</si>
  <si>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</si>
  <si>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</si>
  <si>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</si>
  <si>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</si>
  <si>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</si>
  <si>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</si>
  <si>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</si>
  <si>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</si>
  <si>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</si>
  <si>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</si>
  <si>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</si>
  <si>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</si>
  <si>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</si>
  <si>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</si>
  <si>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</si>
  <si>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</si>
  <si>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</si>
  <si>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</si>
  <si>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</si>
  <si>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</si>
  <si>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</si>
  <si>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</si>
  <si>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</si>
  <si>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</si>
  <si>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</si>
  <si>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</si>
  <si>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</si>
  <si>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</si>
  <si>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</si>
  <si>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</si>
  <si>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</si>
  <si>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</si>
  <si>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</si>
  <si>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</si>
  <si>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</si>
  <si>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</si>
  <si>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</si>
  <si>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</si>
  <si>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</si>
  <si>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</si>
  <si>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</si>
  <si>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</si>
  <si>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</si>
  <si>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</si>
  <si>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</si>
  <si>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</si>
  <si>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</si>
  <si>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</si>
  <si>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</si>
  <si>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</si>
  <si>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</si>
  <si>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</si>
  <si>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</si>
  <si>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</si>
  <si>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</si>
  <si>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</si>
  <si>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</si>
  <si>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</si>
  <si>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</si>
  <si>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</si>
  <si>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</si>
  <si>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</si>
  <si>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</si>
  <si>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</si>
  <si>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</si>
  <si>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</si>
  <si>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</si>
  <si>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</si>
  <si>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</si>
  <si>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</si>
  <si>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</si>
  <si>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</si>
  <si>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</si>
  <si>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</si>
  <si>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</si>
  <si>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</si>
  <si>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</si>
  <si>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</si>
  <si>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</si>
  <si>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</si>
  <si>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</si>
  <si>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</si>
  <si>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</si>
  <si>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</si>
  <si>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</si>
  <si>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</si>
  <si>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</si>
  <si>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</si>
  <si>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</si>
  <si>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</si>
  <si>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</si>
  <si>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</si>
  <si>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</si>
  <si>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</si>
  <si>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</si>
  <si>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</si>
  <si>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</si>
  <si>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</si>
  <si>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</si>
  <si>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</si>
  <si>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</si>
  <si>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</si>
  <si>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</si>
  <si>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</si>
  <si>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</si>
  <si>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</si>
  <si>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</si>
  <si>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</si>
  <si>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</si>
  <si>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</si>
  <si>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</si>
  <si>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</si>
  <si>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</si>
  <si>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</si>
  <si>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</si>
  <si>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</si>
  <si>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</si>
  <si>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</si>
  <si>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</si>
  <si>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</si>
  <si>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</si>
  <si>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</si>
  <si>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</si>
  <si>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</si>
  <si>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</si>
  <si>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</si>
  <si>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</si>
  <si>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</si>
  <si>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</si>
  <si>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</si>
  <si>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</si>
  <si>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</si>
  <si>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</si>
  <si>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</si>
  <si>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</si>
  <si>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</si>
  <si>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</si>
  <si>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</si>
  <si>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</si>
  <si>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</si>
  <si>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</si>
  <si>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</si>
  <si>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</si>
  <si>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</si>
  <si>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</si>
  <si>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</si>
  <si>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</si>
  <si>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</si>
  <si>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</si>
  <si>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</si>
  <si>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</si>
  <si>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</si>
  <si>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</si>
  <si>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</si>
  <si>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</si>
  <si>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</si>
  <si>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</si>
  <si>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</si>
  <si>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</si>
  <si>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</si>
  <si>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</si>
  <si>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</si>
  <si>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</si>
  <si>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</si>
  <si>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</si>
  <si>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</si>
  <si>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</si>
  <si>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</si>
  <si>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</si>
  <si>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</si>
  <si>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</si>
  <si>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</si>
  <si>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</si>
  <si>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</si>
  <si>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</si>
  <si>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</si>
  <si>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</si>
  <si>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</si>
  <si>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</si>
  <si>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</si>
  <si>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</si>
  <si>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</si>
  <si>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</si>
  <si>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</si>
  <si>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</si>
  <si>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</si>
  <si>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</si>
  <si>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</si>
  <si>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</si>
  <si>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</si>
  <si>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</si>
  <si>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</si>
  <si>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</si>
  <si>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</si>
  <si>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</si>
  <si>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</si>
  <si>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</si>
  <si>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</si>
  <si>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</si>
  <si>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</si>
  <si>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</si>
  <si>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</si>
  <si>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</si>
  <si>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</si>
  <si>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</si>
  <si>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</si>
  <si>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</si>
  <si>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</si>
  <si>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</si>
  <si>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</si>
  <si>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</si>
  <si>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</si>
  <si>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</si>
  <si>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</si>
  <si>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</si>
  <si>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</si>
  <si>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</si>
  <si>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</si>
  <si>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</si>
  <si>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</si>
  <si>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</si>
  <si>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</si>
  <si>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</si>
  <si>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</si>
  <si>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</si>
  <si>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</si>
  <si>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</si>
  <si>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</si>
  <si>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</si>
  <si>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</si>
  <si>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</si>
  <si>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</si>
  <si>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</si>
  <si>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</si>
  <si>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</si>
  <si>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</si>
  <si>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</si>
  <si>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</si>
  <si>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</si>
  <si>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</si>
  <si>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</si>
  <si>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</si>
  <si>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</si>
  <si>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</si>
  <si>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</si>
  <si>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</si>
  <si>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</si>
  <si>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</si>
  <si>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</si>
  <si>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</si>
  <si>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</si>
  <si>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</si>
  <si>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</si>
  <si>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</si>
  <si>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</si>
  <si>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</si>
  <si>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</si>
  <si>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</si>
  <si>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</si>
  <si>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</si>
  <si>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</si>
  <si>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</si>
  <si>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</si>
  <si>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</si>
  <si>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</si>
  <si>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</si>
  <si>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</si>
  <si>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</si>
  <si>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</si>
  <si>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</si>
  <si>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</si>
  <si>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</si>
  <si>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</si>
  <si>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</si>
  <si>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</si>
  <si>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</si>
  <si>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</si>
  <si>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</si>
  <si>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</si>
  <si>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</si>
  <si>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</si>
  <si>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</si>
  <si>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</si>
  <si>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</si>
  <si>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</si>
  <si>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</si>
  <si>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</si>
  <si>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</si>
  <si>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</si>
  <si>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</si>
  <si>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</si>
  <si>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</si>
  <si>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</si>
  <si>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</si>
  <si>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</si>
  <si>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</si>
  <si>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</si>
  <si>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</si>
  <si>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</si>
  <si>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</si>
  <si>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</si>
  <si>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</si>
  <si>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</si>
  <si>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</si>
  <si>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</si>
  <si>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</si>
  <si>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</si>
  <si>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</si>
  <si>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</si>
  <si>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</si>
  <si>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</si>
  <si>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</si>
  <si>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</si>
  <si>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</si>
  <si>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</si>
  <si>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</si>
  <si>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</si>
  <si>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</si>
  <si>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</si>
  <si>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</si>
  <si>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</si>
  <si>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</si>
  <si>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</si>
  <si>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</si>
  <si>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</si>
  <si>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</si>
  <si>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</si>
  <si>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</si>
  <si>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</si>
  <si>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</si>
  <si>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</si>
  <si>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</si>
  <si>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</si>
  <si>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</si>
  <si>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</si>
  <si>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</si>
  <si>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</si>
  <si>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</si>
  <si>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</si>
  <si>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</si>
  <si>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</si>
  <si>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</si>
  <si>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</si>
  <si>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</si>
  <si>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</si>
  <si>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</si>
  <si>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</si>
  <si>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</si>
  <si>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</si>
  <si>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</si>
  <si>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</si>
  <si>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</si>
  <si>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</si>
  <si>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</si>
  <si>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</si>
  <si>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</si>
  <si>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</si>
  <si>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</si>
  <si>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</si>
  <si>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</si>
  <si>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</si>
  <si>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</si>
  <si>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</si>
  <si>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</si>
  <si>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</si>
  <si>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</si>
  <si>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</si>
  <si>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</si>
  <si>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</si>
  <si>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</si>
  <si>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</si>
  <si>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</si>
  <si>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</si>
  <si>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</si>
  <si>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</si>
  <si>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</si>
  <si>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</si>
  <si>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</si>
  <si>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</si>
  <si>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</si>
  <si>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</si>
  <si>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</si>
  <si>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</si>
  <si>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</si>
  <si>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</si>
  <si>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</si>
  <si>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</si>
  <si>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</si>
  <si>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</si>
  <si>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</si>
  <si>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</si>
  <si>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</si>
  <si>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</si>
  <si>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</si>
  <si>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</si>
  <si>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</si>
  <si>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</si>
  <si>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</si>
  <si>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</si>
  <si>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</si>
  <si>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</si>
  <si>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</si>
  <si>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</si>
  <si>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</si>
  <si>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</si>
  <si>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</si>
  <si>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</si>
  <si>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</si>
  <si>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</si>
  <si>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</si>
  <si>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</si>
  <si>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</si>
  <si>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</si>
  <si>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</si>
  <si>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</si>
  <si>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</si>
  <si>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</si>
  <si>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</si>
  <si>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</si>
  <si>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</si>
  <si>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</si>
  <si>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</si>
  <si>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</si>
  <si>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</si>
  <si>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</si>
  <si>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</si>
  <si>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</si>
  <si>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</si>
  <si>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</si>
  <si>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</si>
  <si>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</si>
  <si>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</si>
  <si>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</si>
  <si>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</si>
  <si>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</si>
  <si>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</si>
  <si>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</si>
  <si>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</si>
  <si>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</si>
  <si>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</si>
  <si>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</si>
  <si>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</si>
  <si>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</si>
  <si>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</si>
  <si>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</si>
  <si>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</si>
  <si>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</si>
  <si>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</si>
  <si>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</si>
  <si>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</si>
  <si>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</si>
  <si>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</si>
  <si>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</si>
  <si>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</si>
  <si>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</si>
  <si>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</si>
  <si>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</si>
  <si>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</si>
  <si>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</si>
  <si>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</si>
  <si>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</si>
  <si>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</si>
  <si>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</si>
  <si>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</si>
  <si>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</si>
  <si>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</si>
  <si>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</si>
  <si>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</si>
  <si>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</si>
  <si>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</si>
  <si>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</si>
  <si>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</si>
  <si>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</si>
  <si>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</si>
  <si>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</si>
  <si>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</si>
  <si>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</si>
  <si>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</si>
  <si>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</si>
  <si>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</si>
  <si>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</si>
  <si>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</si>
  <si>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</si>
  <si>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</si>
  <si>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</si>
  <si>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</si>
  <si>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</si>
  <si>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</si>
  <si>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</si>
  <si>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</si>
  <si>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</si>
  <si>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</si>
  <si>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</si>
  <si>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</si>
  <si>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</si>
  <si>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</si>
  <si>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</si>
  <si>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</si>
  <si>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</si>
  <si>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</si>
  <si>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</si>
  <si>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</si>
  <si>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</si>
  <si>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</si>
  <si>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</si>
  <si>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</si>
  <si>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</si>
  <si>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</si>
  <si>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</si>
  <si>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</si>
  <si>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</si>
  <si>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</si>
  <si>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</si>
  <si>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</si>
  <si>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</si>
  <si>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</si>
  <si>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</si>
  <si>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</si>
  <si>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</si>
  <si>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</si>
  <si>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</si>
  <si>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</si>
  <si>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</si>
  <si>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</si>
  <si>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</si>
  <si>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</si>
  <si>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</si>
  <si>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</si>
  <si>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</si>
  <si>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</si>
  <si>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</si>
  <si>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</si>
  <si>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</si>
  <si>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</si>
  <si>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</si>
  <si>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</si>
  <si>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</si>
  <si>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</si>
  <si>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</si>
  <si>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</si>
  <si>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</si>
  <si>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</si>
  <si>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</si>
  <si>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</si>
  <si>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</si>
  <si>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</si>
  <si>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</si>
  <si>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</si>
  <si>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</si>
  <si>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</si>
  <si>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</si>
  <si>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</si>
  <si>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</si>
  <si>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</si>
  <si>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</si>
  <si>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</si>
  <si>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</si>
  <si>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</si>
  <si>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</si>
  <si>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</si>
  <si>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</si>
  <si>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</si>
  <si>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</si>
  <si>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</si>
  <si>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</si>
  <si>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</si>
  <si>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</si>
  <si>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</si>
  <si>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</si>
  <si>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</si>
  <si>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</si>
  <si>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</si>
  <si>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</si>
  <si>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</si>
  <si>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</si>
  <si>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</si>
  <si>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</si>
  <si>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</si>
  <si>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</si>
  <si>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</si>
  <si>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</si>
  <si>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</si>
  <si>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</si>
  <si>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</si>
  <si>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</si>
  <si>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</si>
  <si>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</si>
  <si>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</si>
  <si>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</si>
  <si>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</si>
  <si>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</si>
  <si>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</si>
  <si>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</si>
  <si>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</si>
  <si>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</si>
  <si>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</si>
  <si>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</si>
  <si>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</si>
  <si>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</si>
  <si>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</si>
  <si>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</si>
  <si>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</si>
  <si>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</si>
  <si>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</si>
  <si>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</si>
  <si>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</si>
  <si>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</si>
  <si>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</si>
  <si>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</si>
  <si>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</si>
  <si>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</si>
  <si>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</si>
  <si>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</si>
  <si>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</si>
  <si>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</si>
  <si>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</si>
  <si>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</si>
  <si>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</si>
  <si>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</si>
  <si>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</si>
  <si>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</si>
  <si>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</si>
  <si>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</si>
  <si>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</si>
  <si>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</si>
  <si>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</si>
  <si>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</si>
  <si>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</si>
  <si>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</si>
  <si>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</si>
  <si>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</si>
  <si>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</si>
  <si>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</si>
  <si>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</si>
  <si>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</si>
  <si>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</si>
  <si>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</si>
  <si>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</si>
  <si>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</si>
  <si>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</si>
  <si>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</si>
  <si>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</si>
  <si>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</si>
  <si>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</si>
  <si>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</si>
  <si>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</si>
  <si>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</si>
  <si>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</si>
  <si>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</si>
  <si>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</si>
  <si>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</si>
  <si>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</si>
  <si>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</si>
  <si>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</si>
  <si>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</si>
  <si>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</si>
  <si>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</si>
  <si>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</si>
  <si>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</si>
  <si>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</si>
  <si>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</si>
  <si>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</si>
  <si>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</si>
  <si>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</si>
  <si>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</si>
  <si>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</si>
  <si>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</si>
  <si>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</si>
  <si>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</si>
  <si>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</si>
  <si>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</si>
  <si>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</si>
  <si>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</si>
  <si>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</si>
  <si>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</si>
  <si>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</si>
  <si>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</si>
  <si>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</si>
  <si>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</si>
  <si>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</si>
  <si>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</si>
  <si>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</si>
  <si>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</si>
  <si>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</si>
  <si>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</si>
  <si>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</si>
  <si>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</si>
  <si>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</si>
  <si>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</si>
  <si>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</si>
  <si>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</si>
  <si>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</si>
  <si>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</si>
  <si>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</si>
  <si>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</si>
  <si>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</si>
  <si>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</si>
  <si>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</si>
  <si>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</si>
  <si>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</si>
  <si>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</si>
  <si>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</si>
  <si>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</si>
  <si>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</si>
  <si>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</si>
  <si>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</si>
  <si>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</si>
  <si>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</si>
  <si>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</si>
  <si>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</si>
  <si>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</si>
  <si>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</si>
  <si>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</si>
  <si>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</si>
  <si>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</si>
  <si>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</si>
  <si>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</si>
  <si>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</si>
  <si>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</si>
  <si>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</si>
  <si>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</si>
  <si>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</si>
  <si>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</si>
  <si>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</si>
  <si>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</si>
  <si>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</si>
  <si>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</si>
  <si>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</si>
  <si>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</si>
  <si>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</si>
  <si>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</si>
  <si>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</si>
  <si>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</si>
  <si>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</si>
  <si>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</si>
  <si>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</si>
  <si>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</si>
  <si>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</si>
  <si>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</si>
  <si>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</si>
  <si>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</si>
  <si>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</si>
  <si>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</si>
  <si>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</si>
  <si>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</si>
  <si>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</si>
  <si>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</si>
  <si>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</si>
  <si>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</si>
  <si>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</si>
  <si>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</si>
  <si>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</si>
  <si>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</si>
  <si>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</si>
  <si>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</si>
  <si>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</si>
  <si>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</si>
  <si>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</si>
  <si>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</si>
  <si>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</si>
  <si>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</si>
  <si>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</si>
  <si>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</si>
  <si>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</si>
  <si>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</si>
  <si>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</si>
  <si>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</si>
  <si>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</si>
  <si>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</si>
  <si>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</si>
  <si>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</si>
  <si>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</si>
  <si>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</si>
  <si>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</si>
  <si>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</si>
  <si>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</si>
  <si>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</si>
  <si>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</si>
  <si>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</si>
  <si>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</si>
  <si>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</si>
  <si>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</si>
  <si>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</si>
  <si>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</si>
  <si>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</si>
  <si>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</si>
  <si>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</si>
  <si>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</si>
  <si>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</si>
  <si>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</si>
  <si>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</si>
  <si>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</si>
  <si>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</si>
  <si>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</si>
  <si>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</si>
  <si>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</si>
  <si>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</si>
  <si>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</si>
  <si>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</si>
  <si>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</si>
  <si>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</si>
  <si>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</si>
  <si>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</si>
  <si>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</si>
  <si>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</si>
  <si>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</si>
  <si>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</si>
  <si>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</si>
  <si>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</si>
  <si>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</si>
  <si>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</si>
  <si>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</si>
  <si>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</si>
  <si>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</si>
  <si>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</si>
  <si>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</si>
  <si>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</si>
  <si>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</si>
  <si>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</si>
  <si>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</si>
  <si>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</si>
  <si>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</si>
  <si>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</si>
  <si>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</si>
  <si>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</si>
  <si>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</si>
  <si>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</si>
  <si>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</si>
  <si>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</si>
  <si>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</si>
  <si>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</si>
  <si>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</si>
  <si>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</si>
  <si>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</si>
  <si>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</si>
  <si>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</si>
  <si>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</si>
  <si>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</si>
  <si>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</si>
  <si>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</si>
  <si>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</si>
  <si>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</si>
  <si>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</si>
  <si>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</si>
  <si>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</si>
  <si>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</si>
  <si>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</si>
  <si>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</si>
  <si>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</si>
  <si>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</si>
  <si>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</si>
  <si>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</si>
  <si>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</si>
  <si>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</si>
  <si>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</si>
  <si>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</si>
  <si>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</si>
  <si>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</si>
  <si>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</si>
  <si>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</si>
  <si>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</si>
  <si>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</si>
  <si>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</si>
  <si>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</si>
  <si>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</si>
  <si>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</si>
  <si>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</si>
  <si>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</si>
  <si>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</si>
  <si>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</si>
  <si>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</si>
  <si>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</si>
  <si>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</si>
  <si>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</si>
  <si>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</si>
  <si>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COALINDIA 155 CE MAR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</si>
  <si>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</si>
  <si>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</si>
  <si>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</si>
  <si>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</si>
  <si>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</si>
  <si>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</si>
  <si>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</si>
  <si>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</si>
  <si>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</si>
  <si>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</si>
  <si>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</si>
  <si>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</si>
  <si>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</si>
  <si>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</si>
  <si>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</si>
  <si>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</si>
  <si>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</si>
  <si>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</si>
  <si>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</si>
  <si>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</si>
  <si>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</si>
  <si>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</si>
  <si>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</si>
  <si>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</si>
  <si>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</si>
  <si>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</si>
  <si>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</si>
  <si>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</si>
  <si>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</si>
  <si>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</si>
  <si>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</si>
  <si>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</si>
  <si>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</si>
  <si>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</si>
  <si>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</si>
  <si>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</si>
  <si>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</si>
  <si>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</si>
  <si>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</si>
  <si>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INFIBEAM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</si>
  <si>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</si>
  <si>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</si>
  <si>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</si>
  <si>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</si>
  <si>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</si>
  <si>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</si>
  <si>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</si>
  <si>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</si>
  <si>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</si>
  <si>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</si>
  <si>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</si>
  <si>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</si>
  <si>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</si>
  <si>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</si>
  <si>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</si>
  <si>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</si>
  <si>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</si>
  <si>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</si>
  <si>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</si>
  <si>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</si>
  <si>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</si>
  <si>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</si>
  <si>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</si>
  <si>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</si>
  <si>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</si>
  <si>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</si>
  <si>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</si>
  <si>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</si>
  <si>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</si>
  <si>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</si>
  <si>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</si>
  <si>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</si>
  <si>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</si>
  <si>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</si>
  <si>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</si>
  <si>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</si>
  <si>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</si>
  <si>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</si>
  <si>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</si>
  <si>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</si>
  <si>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</si>
  <si>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</si>
  <si>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</si>
  <si>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</si>
  <si>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</si>
  <si>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</si>
  <si>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</si>
  <si>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</si>
  <si>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</si>
  <si>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</si>
  <si>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</si>
  <si>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</si>
  <si>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</si>
  <si>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</si>
  <si>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</si>
  <si>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</si>
  <si>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</si>
  <si>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</si>
  <si>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</si>
  <si>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</si>
  <si>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</si>
  <si>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</si>
  <si>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</si>
  <si>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</si>
  <si>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</si>
  <si>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</si>
  <si>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</si>
  <si>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AGOL</t>
  </si>
  <si>
    <t>RAVI OMPRAKASH AGRAWAL</t>
  </si>
  <si>
    <t>L7 HITECH PRIVATE LIMITED</t>
  </si>
  <si>
    <t>ORION STOCKS LTD</t>
  </si>
  <si>
    <t>TRANWAY</t>
  </si>
  <si>
    <t xml:space="preserve">WHIRLPOOL </t>
  </si>
  <si>
    <t>2500-2600</t>
  </si>
  <si>
    <t xml:space="preserve">HDFCLIFE </t>
  </si>
  <si>
    <t>687-690</t>
  </si>
  <si>
    <t>715-725</t>
  </si>
  <si>
    <t xml:space="preserve">PETRONET </t>
  </si>
  <si>
    <t xml:space="preserve">ICICIBANK 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</si>
  <si>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</si>
  <si>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</si>
  <si>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</si>
  <si>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</si>
  <si>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</si>
  <si>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</si>
  <si>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</si>
  <si>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</si>
  <si>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</si>
  <si>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</si>
  <si>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164-167</t>
  </si>
  <si>
    <t>PARLEIND</t>
  </si>
  <si>
    <t>PIL ENTERPRISE PRIVATE LIMITED</t>
  </si>
  <si>
    <t>RTL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</si>
  <si>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</si>
  <si>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</si>
  <si>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</si>
  <si>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</si>
  <si>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</si>
  <si>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</si>
  <si>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</si>
  <si>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</si>
  <si>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 xml:space="preserve">PIDILITIND 1820 CE 25-MAR </t>
  </si>
  <si>
    <t>20-25</t>
  </si>
  <si>
    <t>BANKNIFTY 33600 PE 25-MAR</t>
  </si>
  <si>
    <t>HINDUNILVR APRIL FUT</t>
  </si>
  <si>
    <t>2420-2440</t>
  </si>
  <si>
    <t>NIDL</t>
  </si>
  <si>
    <t>SVAKS BIOTECH INDIA PRIVATE LIMITED</t>
  </si>
  <si>
    <t>ARYAMAN BROKING LIMITED</t>
  </si>
  <si>
    <t>PIFL</t>
  </si>
  <si>
    <t>PADAMCHAND BHAVARLAL DHOOT</t>
  </si>
  <si>
    <t>PURSHOTTAM</t>
  </si>
  <si>
    <t>SHIRAJ MARKETING PRIVATE LIMITED</t>
  </si>
  <si>
    <t>Profit of Rs.130/-</t>
  </si>
  <si>
    <t>28.1-28.3</t>
  </si>
  <si>
    <t>29-29.5</t>
  </si>
  <si>
    <t>NIFTY 14700 CE 25-MAR</t>
  </si>
  <si>
    <t>100-110</t>
  </si>
  <si>
    <t>CANOPYFIN</t>
  </si>
  <si>
    <t>ZEN ENTERPRISES PRIVATE LIMITED</t>
  </si>
  <si>
    <t>NNM SECURITIES PVT LTD</t>
  </si>
  <si>
    <t>NIKUNJ ANILKUMAR MITTAL</t>
  </si>
  <si>
    <t>JAGSNPHARM</t>
  </si>
  <si>
    <t>KAPILCO</t>
  </si>
  <si>
    <t>PRAKASHCHANDRA MOHANLAL RATHI</t>
  </si>
  <si>
    <t>MAYUKH</t>
  </si>
  <si>
    <t>INDRESH GOYAL HUF</t>
  </si>
  <si>
    <t>LENUS FINVEST PRIVATE LIMITED</t>
  </si>
  <si>
    <t>PRISMMEDI</t>
  </si>
  <si>
    <t>SHAKTI OMPRAKASH CHOUBE</t>
  </si>
  <si>
    <t>DEEPAK KUMAR</t>
  </si>
  <si>
    <t>SCTL</t>
  </si>
  <si>
    <t>RAMA SHIVA LEASE FINANCE PRIVATE LIMITED .</t>
  </si>
  <si>
    <t>SSPNFIN</t>
  </si>
  <si>
    <t>SUMAN PARMANAND SINGH</t>
  </si>
  <si>
    <t>SUBASH RAMASHISH MISHRA</t>
  </si>
  <si>
    <t>ESPS FINSERVE PRIVATE LIMITED</t>
  </si>
  <si>
    <t>VEDANTGOEL</t>
  </si>
  <si>
    <t>VETO</t>
  </si>
  <si>
    <t>107-112</t>
  </si>
  <si>
    <t>Buy&lt;&gt;</t>
  </si>
  <si>
    <t>Loss of Rs.5.6/-</t>
  </si>
  <si>
    <t>25-Mar</t>
  </si>
  <si>
    <t>Loss of Rs.40.5/-</t>
  </si>
  <si>
    <t>Loss of Rs.4.4/-</t>
  </si>
  <si>
    <t>Loss of Rs.19.5/-</t>
  </si>
  <si>
    <t>Loss of Rs.27/-</t>
  </si>
  <si>
    <t>Loss of Rs.31/-</t>
  </si>
  <si>
    <t xml:space="preserve">BANKNIFTY 32000 PE 01-APR </t>
  </si>
  <si>
    <t xml:space="preserve"> BANKNIFTY 32000 PE 01-APR</t>
  </si>
  <si>
    <t xml:space="preserve">BANKNIFTY 32500 PE 01-APR </t>
  </si>
  <si>
    <t>NIFTY 14400 PE 01-APR</t>
  </si>
  <si>
    <t>160-165</t>
  </si>
  <si>
    <t>90-95</t>
  </si>
  <si>
    <t>Part profit of Rs.33/-</t>
  </si>
  <si>
    <t>Part Profit of Rs.10/-</t>
  </si>
  <si>
    <t>Loss of Rs.150/-</t>
  </si>
  <si>
    <t>ABVL</t>
  </si>
  <si>
    <t>NEEDFUL FINANCIAL CONSULTANTS PVT LTD</t>
  </si>
  <si>
    <t>SUNITAMANIKRAOMUNDE</t>
  </si>
  <si>
    <t>ACHINTYA COMMODITIES PRIVATE LIMITED</t>
  </si>
  <si>
    <t>ALPHALOGIC</t>
  </si>
  <si>
    <t>ANUROOP</t>
  </si>
  <si>
    <t>SHERWOOD SECURITIES PVT LTD</t>
  </si>
  <si>
    <t>BHARAT SURESH PARIKH(H U F)</t>
  </si>
  <si>
    <t>JAINAM SHARE CONSULTANTS PVT. LTD.</t>
  </si>
  <si>
    <t>RADHA DEVI GOENKA</t>
  </si>
  <si>
    <t>CAPFIN</t>
  </si>
  <si>
    <t>SARITA MANTRY</t>
  </si>
  <si>
    <t>CATVISION</t>
  </si>
  <si>
    <t>HINA ABBAS</t>
  </si>
  <si>
    <t>GLOBAL IMPEX LIMITED120</t>
  </si>
  <si>
    <t>PALM SHELTER ESTATE DEVELOPMENT LLP</t>
  </si>
  <si>
    <t>GENEXT HARDWARE &amp; PARKS PRIVATE LIMITED</t>
  </si>
  <si>
    <t>HARISH</t>
  </si>
  <si>
    <t>TALIB ZAFAR</t>
  </si>
  <si>
    <t>M/S. PRARTHANA ENTERPRISES</t>
  </si>
  <si>
    <t>MINESH JORMALBHAI MEHTA</t>
  </si>
  <si>
    <t>ICLORGANIC</t>
  </si>
  <si>
    <t>ACME INVESTMENT ADVISORS PRIVATE LIMITED</t>
  </si>
  <si>
    <t>L. J. R. ENTERPRISE PRIVATE LIMITED</t>
  </si>
  <si>
    <t>JINAAM</t>
  </si>
  <si>
    <t>MIKER FINANCIAL CONSULTANTS PRIVATE LIMITED .</t>
  </si>
  <si>
    <t>LAXMIPATI</t>
  </si>
  <si>
    <t>MITSU</t>
  </si>
  <si>
    <t>VALUE DISTRIBUTORS PRIVATE LIMITED</t>
  </si>
  <si>
    <t>MNIL</t>
  </si>
  <si>
    <t>SITA RAM</t>
  </si>
  <si>
    <t>SUSHIL KUMAR</t>
  </si>
  <si>
    <t>BHAVESH DHIRAJLAL TANNA</t>
  </si>
  <si>
    <t>SUNIL KANAIYALAL PAGRANI</t>
  </si>
  <si>
    <t>GANESH SAMPAT MHASKAR</t>
  </si>
  <si>
    <t>NILA</t>
  </si>
  <si>
    <t>FORTUNE GROWON LLP</t>
  </si>
  <si>
    <t>OBCL</t>
  </si>
  <si>
    <t>PREMKUMAR RAM KRISHNA PANDEY</t>
  </si>
  <si>
    <t>OCTAWARE</t>
  </si>
  <si>
    <t>NIRAJ DAMJI GADA</t>
  </si>
  <si>
    <t>JUMMA BEGUM</t>
  </si>
  <si>
    <t>U NAINER RAWTHAR</t>
  </si>
  <si>
    <t>PRIMEFRESH</t>
  </si>
  <si>
    <t>SONU SURJIT VASAN</t>
  </si>
  <si>
    <t>SACHIN VELJIBHAI DAGHA</t>
  </si>
  <si>
    <t>RASANDIK</t>
  </si>
  <si>
    <t>RAJIV KAPOOR</t>
  </si>
  <si>
    <t>SIDDHARTH SUNDAR IYER</t>
  </si>
  <si>
    <t>RAUNAQEPC</t>
  </si>
  <si>
    <t>SOHAM ASHOKKUMAR SHAH</t>
  </si>
  <si>
    <t>BHARTIA BACHAT LTD</t>
  </si>
  <si>
    <t>RAWEDGE</t>
  </si>
  <si>
    <t>KHICHADIA RAMESHBHAI DEVR AJBHAI</t>
  </si>
  <si>
    <t>RCL</t>
  </si>
  <si>
    <t>LEELAMMATHENUMKALJOSEPH</t>
  </si>
  <si>
    <t>BISWAJIT TALUKDAR</t>
  </si>
  <si>
    <t>REMLIFE</t>
  </si>
  <si>
    <t>SIDDHARTH CHIMANLAL SHAH .</t>
  </si>
  <si>
    <t>JITESHKUMAR SHASHIKANTBHAI TIKADIYA</t>
  </si>
  <si>
    <t>ROJL</t>
  </si>
  <si>
    <t>KHUSHALI MUKESH SURANI</t>
  </si>
  <si>
    <t>RINA MUKESH SURANI</t>
  </si>
  <si>
    <t>MITALI MUKESHKUMAR SURANI</t>
  </si>
  <si>
    <t>MUKESH SEVANTILAL SURANI HUF</t>
  </si>
  <si>
    <t>RUPALBEN JAYESHKUMAR SHAH</t>
  </si>
  <si>
    <t>RIKHAV SECURITIES LIMITED</t>
  </si>
  <si>
    <t>FAROOQUE A HAMID HAMDULE</t>
  </si>
  <si>
    <t>SECMARK</t>
  </si>
  <si>
    <t>BABUBHAI PURUSHOTTAMDAS STOCK BROKERS PVT LTD</t>
  </si>
  <si>
    <t>ALPHA LEON ENTERPRISES LLP</t>
  </si>
  <si>
    <t>TRANSPARENT SHARES LLP</t>
  </si>
  <si>
    <t>ANKUR KRISHNAKANT CHOKSI</t>
  </si>
  <si>
    <t>ASHOK KUMAR SINGH</t>
  </si>
  <si>
    <t>SUNRETAIL</t>
  </si>
  <si>
    <t>ANAND KUMAR NATHMAL GADODIA</t>
  </si>
  <si>
    <t>SVPHOUSING</t>
  </si>
  <si>
    <t>ANISHA FINCAP CONSULTANTS LLP</t>
  </si>
  <si>
    <t>SUMIT GUPTA AND SONS HUF</t>
  </si>
  <si>
    <t>DHANANJAYSUBHASHGOEL</t>
  </si>
  <si>
    <t>HARISH D NARWANI</t>
  </si>
  <si>
    <t>ATALREAL</t>
  </si>
  <si>
    <t>Atal Realtech Limited</t>
  </si>
  <si>
    <t>NOPEA CAPITAL SERVICES PRIVATE LIMITED</t>
  </si>
  <si>
    <t>HARITASEAT</t>
  </si>
  <si>
    <t>Harita Seating Systems Li</t>
  </si>
  <si>
    <t>HARITA PREMA LLP</t>
  </si>
  <si>
    <t>HARITA TRADE &amp; SERVICES PVT LTD</t>
  </si>
  <si>
    <t>JISLDVREQS</t>
  </si>
  <si>
    <t>Jain DVR Equity Shares</t>
  </si>
  <si>
    <t>SHELLY AGARWAL</t>
  </si>
  <si>
    <t>KEERTI</t>
  </si>
  <si>
    <t>Keerti Know &amp; Skill Ltd.</t>
  </si>
  <si>
    <t>OLGA TRADING PRIVATE LIMITED</t>
  </si>
  <si>
    <t>KERNEX</t>
  </si>
  <si>
    <t>Kernex Microsystems (Indi</t>
  </si>
  <si>
    <t>VIRENDER SINGH</t>
  </si>
  <si>
    <t>VYOMAN TRADELINK INDIA PRIVATE LTD</t>
  </si>
  <si>
    <t>LXCHEM</t>
  </si>
  <si>
    <t>Laxmi Organic Indus Ltd</t>
  </si>
  <si>
    <t>GOLDMAN SACHS INDIA FUND LIMITED</t>
  </si>
  <si>
    <t>VAIBHAV STOCK AND DERIVATIVES BROKING PRIVATE LIMITED</t>
  </si>
  <si>
    <t>GRAVITON RESEARCH CAPITAL LLP</t>
  </si>
  <si>
    <t>PLUTUS WEALTH MANAGEMENT LLP</t>
  </si>
  <si>
    <t>TWO ROADS TRADING PRIVATE LIMITED</t>
  </si>
  <si>
    <t>ONEPOINT</t>
  </si>
  <si>
    <t>One Point One Sol Ltd</t>
  </si>
  <si>
    <t>SHREEJI CAPITAL AND FINANCE LIMITED</t>
  </si>
  <si>
    <t>CHHABRA AKSHAY</t>
  </si>
  <si>
    <t>PASHUPATI</t>
  </si>
  <si>
    <t>Pashupati Cotspin Limited</t>
  </si>
  <si>
    <t>GUJCOT ENTERPRISES LLP</t>
  </si>
  <si>
    <t>PENINLAND</t>
  </si>
  <si>
    <t>Peninsula Land Limited</t>
  </si>
  <si>
    <t>ASHOK PIRAMAL GROUP REAL ESTATE TRUST</t>
  </si>
  <si>
    <t>SILGO</t>
  </si>
  <si>
    <t>Silgo Retail Limited</t>
  </si>
  <si>
    <t>NK SECURITIES RESEARCH PRIVATE LIMITED</t>
  </si>
  <si>
    <t>SKSTEXTILE</t>
  </si>
  <si>
    <t>S K S Textiles Limited</t>
  </si>
  <si>
    <t>SSINFRA</t>
  </si>
  <si>
    <t>S S Infra Devp Consl Ltd</t>
  </si>
  <si>
    <t>DINESH ENTERPRISES</t>
  </si>
  <si>
    <t>TIA ENTERPRISES PRIVATE LIMITED</t>
  </si>
  <si>
    <t>CENTENKA</t>
  </si>
  <si>
    <t>Century Enka Ltd</t>
  </si>
  <si>
    <t>MUKUL AVANISH VARMA</t>
  </si>
  <si>
    <t>CRAFTSMAN</t>
  </si>
  <si>
    <t>Craftsman Automation Ltd</t>
  </si>
  <si>
    <t>INTEGRATED CORE STRATEGIES ASIA PTE LTD</t>
  </si>
  <si>
    <t>Cyient Limited</t>
  </si>
  <si>
    <t>AMANSA HOLDINGS PRIVATE LIMITED</t>
  </si>
  <si>
    <t>HARITA SHEELA PVT LTD</t>
  </si>
  <si>
    <t>HARITA MALINI PRIVATE LIMITED</t>
  </si>
  <si>
    <t>Indiabulls Hsg Fin Ltd</t>
  </si>
  <si>
    <t>SAURABH MAHESH AGRAWAL</t>
  </si>
  <si>
    <t>ERP INFRASTRUCTURES PROJECT PVT LTD</t>
  </si>
  <si>
    <t>JAYESHKUMAR MANILAL PATEL</t>
  </si>
  <si>
    <t>NEWDEAL MULTITRADE PRIVATE LIMITED</t>
  </si>
  <si>
    <t>PUREVIEW TRADING CO.PVT.LTD</t>
  </si>
  <si>
    <t>SADHNA DOSHI</t>
  </si>
  <si>
    <t>Loss of Rs.1.30/-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</si>
</sst>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3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70" fontId="7" fillId="45" borderId="37" xfId="0" applyNumberFormat="1" applyFont="1" applyFill="1" applyBorder="1" applyAlignment="1">
      <alignment horizontal="center" vertical="center"/>
    </xf>
    <xf numFmtId="49" fontId="7" fillId="45" borderId="36" xfId="0" applyNumberFormat="1" applyFont="1" applyFill="1" applyBorder="1" applyAlignment="1">
      <alignment horizontal="center" vertical="center"/>
    </xf>
    <xf numFmtId="49" fontId="7" fillId="45" borderId="37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45" borderId="36" xfId="0" applyFill="1" applyBorder="1" applyAlignment="1">
      <alignment horizontal="center" vertical="center"/>
    </xf>
    <xf numFmtId="0" fontId="0" fillId="45" borderId="37" xfId="0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44281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44281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2" t="s">
        <v>16</v>
      </c>
      <c r="B9" s="584" t="s">
        <v>17</v>
      </c>
      <c r="C9" s="584" t="s">
        <v>18</v>
      </c>
      <c r="D9" s="584" t="s">
        <v>833</v>
      </c>
      <c r="E9" s="260" t="s">
        <v>19</v>
      </c>
      <c r="F9" s="260" t="s">
        <v>20</v>
      </c>
      <c r="G9" s="579" t="s">
        <v>21</v>
      </c>
      <c r="H9" s="580"/>
      <c r="I9" s="581"/>
      <c r="J9" s="579" t="s">
        <v>22</v>
      </c>
      <c r="K9" s="580"/>
      <c r="L9" s="581"/>
      <c r="M9" s="260"/>
      <c r="N9" s="267"/>
      <c r="O9" s="267"/>
      <c r="P9" s="267"/>
    </row>
    <row r="10" spans="1:16" ht="59.25" customHeight="1">
      <c r="A10" s="583"/>
      <c r="B10" s="585" t="s">
        <v>17</v>
      </c>
      <c r="C10" s="585"/>
      <c r="D10" s="58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44315</v>
      </c>
      <c r="E11" s="284">
        <v>33310.400000000001</v>
      </c>
      <c r="F11" s="284">
        <v>33229.450000000004</v>
      </c>
      <c r="G11" s="296">
        <v>32648.950000000012</v>
      </c>
      <c r="H11" s="296">
        <v>31987.500000000007</v>
      </c>
      <c r="I11" s="296">
        <v>31407.000000000015</v>
      </c>
      <c r="J11" s="296">
        <v>33890.900000000009</v>
      </c>
      <c r="K11" s="296">
        <v>34471.399999999994</v>
      </c>
      <c r="L11" s="296">
        <v>35132.850000000006</v>
      </c>
      <c r="M11" s="283">
        <v>33809.949999999997</v>
      </c>
      <c r="N11" s="283">
        <v>32568</v>
      </c>
      <c r="O11" s="466">
        <v>2953700</v>
      </c>
      <c r="P11" s="467">
        <v>-0.14440686803438363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44315</v>
      </c>
      <c r="E12" s="297">
        <v>14435.55</v>
      </c>
      <c r="F12" s="297">
        <v>14473.85</v>
      </c>
      <c r="G12" s="298">
        <v>14307.95</v>
      </c>
      <c r="H12" s="298">
        <v>14180.35</v>
      </c>
      <c r="I12" s="298">
        <v>14014.45</v>
      </c>
      <c r="J12" s="298">
        <v>14601.45</v>
      </c>
      <c r="K12" s="298">
        <v>14767.349999999999</v>
      </c>
      <c r="L12" s="298">
        <v>14894.95</v>
      </c>
      <c r="M12" s="285">
        <v>14639.75</v>
      </c>
      <c r="N12" s="285">
        <v>14346.25</v>
      </c>
      <c r="O12" s="300">
        <v>9834450</v>
      </c>
      <c r="P12" s="301">
        <v>-0.20606684427222088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44315</v>
      </c>
      <c r="E13" s="425">
        <v>15631.65</v>
      </c>
      <c r="F13" s="425">
        <v>15620.5</v>
      </c>
      <c r="G13" s="426">
        <v>15396.3</v>
      </c>
      <c r="H13" s="426">
        <v>15160.949999999999</v>
      </c>
      <c r="I13" s="426">
        <v>14936.749999999998</v>
      </c>
      <c r="J13" s="426">
        <v>15855.85</v>
      </c>
      <c r="K13" s="426">
        <v>16080.050000000001</v>
      </c>
      <c r="L13" s="426">
        <v>16315.400000000001</v>
      </c>
      <c r="M13" s="427">
        <v>15844.7</v>
      </c>
      <c r="N13" s="427">
        <v>15385.15</v>
      </c>
      <c r="O13" s="428">
        <v>10920</v>
      </c>
      <c r="P13" s="429">
        <v>-0.4935064935064935</v>
      </c>
    </row>
    <row r="14" spans="1:16" ht="15">
      <c r="A14" s="263">
        <v>4</v>
      </c>
      <c r="B14" s="382" t="s">
        <v>852</v>
      </c>
      <c r="C14" s="468" t="s">
        <v>735</v>
      </c>
      <c r="D14" s="469">
        <v>44315</v>
      </c>
      <c r="E14" s="297">
        <v>1325.7</v>
      </c>
      <c r="F14" s="297">
        <v>1328.5333333333335</v>
      </c>
      <c r="G14" s="298">
        <v>1287.2166666666672</v>
      </c>
      <c r="H14" s="298">
        <v>1248.7333333333336</v>
      </c>
      <c r="I14" s="298">
        <v>1207.4166666666672</v>
      </c>
      <c r="J14" s="298">
        <v>1367.0166666666671</v>
      </c>
      <c r="K14" s="298">
        <v>1408.3333333333333</v>
      </c>
      <c r="L14" s="298">
        <v>1446.8166666666671</v>
      </c>
      <c r="M14" s="285">
        <v>1369.85</v>
      </c>
      <c r="N14" s="285">
        <v>1290.05</v>
      </c>
      <c r="O14" s="300">
        <v>412675</v>
      </c>
      <c r="P14" s="301">
        <v>-0.12126696832579185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44315</v>
      </c>
      <c r="E15" s="297">
        <v>1854</v>
      </c>
      <c r="F15" s="297">
        <v>1869.3999999999999</v>
      </c>
      <c r="G15" s="298">
        <v>1832.7999999999997</v>
      </c>
      <c r="H15" s="298">
        <v>1811.6</v>
      </c>
      <c r="I15" s="298">
        <v>1774.9999999999998</v>
      </c>
      <c r="J15" s="298">
        <v>1890.5999999999997</v>
      </c>
      <c r="K15" s="298">
        <v>1927.1999999999996</v>
      </c>
      <c r="L15" s="298">
        <v>1948.3999999999996</v>
      </c>
      <c r="M15" s="285">
        <v>1906</v>
      </c>
      <c r="N15" s="285">
        <v>1848.2</v>
      </c>
      <c r="O15" s="300">
        <v>3028500</v>
      </c>
      <c r="P15" s="301">
        <v>-3.0104083266613291E-2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44315</v>
      </c>
      <c r="E16" s="297">
        <v>990.45</v>
      </c>
      <c r="F16" s="297">
        <v>1007.2666666666668</v>
      </c>
      <c r="G16" s="298">
        <v>969.53333333333353</v>
      </c>
      <c r="H16" s="298">
        <v>948.61666666666679</v>
      </c>
      <c r="I16" s="298">
        <v>910.88333333333355</v>
      </c>
      <c r="J16" s="298">
        <v>1028.1833333333334</v>
      </c>
      <c r="K16" s="298">
        <v>1065.916666666667</v>
      </c>
      <c r="L16" s="298">
        <v>1086.8333333333335</v>
      </c>
      <c r="M16" s="285">
        <v>1045</v>
      </c>
      <c r="N16" s="285">
        <v>986.35</v>
      </c>
      <c r="O16" s="300">
        <v>15326000</v>
      </c>
      <c r="P16" s="301">
        <v>-0.1136941938468656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44315</v>
      </c>
      <c r="E17" s="297">
        <v>693.85</v>
      </c>
      <c r="F17" s="297">
        <v>699.55000000000007</v>
      </c>
      <c r="G17" s="298">
        <v>683.40000000000009</v>
      </c>
      <c r="H17" s="298">
        <v>672.95</v>
      </c>
      <c r="I17" s="298">
        <v>656.80000000000007</v>
      </c>
      <c r="J17" s="298">
        <v>710.00000000000011</v>
      </c>
      <c r="K17" s="298">
        <v>726.15</v>
      </c>
      <c r="L17" s="298">
        <v>736.60000000000014</v>
      </c>
      <c r="M17" s="285">
        <v>715.7</v>
      </c>
      <c r="N17" s="285">
        <v>689.1</v>
      </c>
      <c r="O17" s="300">
        <v>58770000</v>
      </c>
      <c r="P17" s="301">
        <v>-3.0117996534367523E-2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44315</v>
      </c>
      <c r="E18" s="297">
        <v>2663.9</v>
      </c>
      <c r="F18" s="297">
        <v>2645.5</v>
      </c>
      <c r="G18" s="298">
        <v>2612.35</v>
      </c>
      <c r="H18" s="298">
        <v>2560.7999999999997</v>
      </c>
      <c r="I18" s="298">
        <v>2527.6499999999996</v>
      </c>
      <c r="J18" s="298">
        <v>2697.05</v>
      </c>
      <c r="K18" s="298">
        <v>2730.2</v>
      </c>
      <c r="L18" s="298">
        <v>2781.7500000000005</v>
      </c>
      <c r="M18" s="285">
        <v>2678.65</v>
      </c>
      <c r="N18" s="285">
        <v>2593.9499999999998</v>
      </c>
      <c r="O18" s="300">
        <v>234800</v>
      </c>
      <c r="P18" s="301">
        <v>-5.6270096463022508E-2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44315</v>
      </c>
      <c r="E19" s="297">
        <v>850.9</v>
      </c>
      <c r="F19" s="297">
        <v>852.63333333333333</v>
      </c>
      <c r="G19" s="298">
        <v>840.26666666666665</v>
      </c>
      <c r="H19" s="298">
        <v>829.63333333333333</v>
      </c>
      <c r="I19" s="298">
        <v>817.26666666666665</v>
      </c>
      <c r="J19" s="298">
        <v>863.26666666666665</v>
      </c>
      <c r="K19" s="298">
        <v>875.63333333333321</v>
      </c>
      <c r="L19" s="298">
        <v>886.26666666666665</v>
      </c>
      <c r="M19" s="285">
        <v>865</v>
      </c>
      <c r="N19" s="285">
        <v>842</v>
      </c>
      <c r="O19" s="300">
        <v>2211000</v>
      </c>
      <c r="P19" s="301">
        <v>-0.1141826923076923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44315</v>
      </c>
      <c r="E20" s="297">
        <v>296.89999999999998</v>
      </c>
      <c r="F20" s="297">
        <v>300.05</v>
      </c>
      <c r="G20" s="298">
        <v>292.3</v>
      </c>
      <c r="H20" s="298">
        <v>287.7</v>
      </c>
      <c r="I20" s="298">
        <v>279.95</v>
      </c>
      <c r="J20" s="298">
        <v>304.65000000000003</v>
      </c>
      <c r="K20" s="298">
        <v>312.40000000000003</v>
      </c>
      <c r="L20" s="298">
        <v>317.00000000000006</v>
      </c>
      <c r="M20" s="285">
        <v>307.8</v>
      </c>
      <c r="N20" s="285">
        <v>295.45</v>
      </c>
      <c r="O20" s="300">
        <v>14796000</v>
      </c>
      <c r="P20" s="301">
        <v>-2.9897718332022032E-2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44315</v>
      </c>
      <c r="E21" s="297">
        <v>932.75</v>
      </c>
      <c r="F21" s="297">
        <v>930.69999999999993</v>
      </c>
      <c r="G21" s="298">
        <v>919.79999999999984</v>
      </c>
      <c r="H21" s="298">
        <v>906.84999999999991</v>
      </c>
      <c r="I21" s="298">
        <v>895.94999999999982</v>
      </c>
      <c r="J21" s="298">
        <v>943.64999999999986</v>
      </c>
      <c r="K21" s="298">
        <v>954.55</v>
      </c>
      <c r="L21" s="298">
        <v>967.49999999999989</v>
      </c>
      <c r="M21" s="285">
        <v>941.6</v>
      </c>
      <c r="N21" s="285">
        <v>917.75</v>
      </c>
      <c r="O21" s="300">
        <v>510950</v>
      </c>
      <c r="P21" s="301">
        <v>-5.3971486761710798E-2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44315</v>
      </c>
      <c r="E22" s="297">
        <v>2831.25</v>
      </c>
      <c r="F22" s="297">
        <v>2881.0499999999997</v>
      </c>
      <c r="G22" s="298">
        <v>2755.1999999999994</v>
      </c>
      <c r="H22" s="298">
        <v>2679.1499999999996</v>
      </c>
      <c r="I22" s="298">
        <v>2553.2999999999993</v>
      </c>
      <c r="J22" s="298">
        <v>2957.0999999999995</v>
      </c>
      <c r="K22" s="298">
        <v>3082.95</v>
      </c>
      <c r="L22" s="298">
        <v>3158.9999999999995</v>
      </c>
      <c r="M22" s="285">
        <v>3006.9</v>
      </c>
      <c r="N22" s="285">
        <v>2805</v>
      </c>
      <c r="O22" s="300">
        <v>1501500</v>
      </c>
      <c r="P22" s="301">
        <v>-5.5957246149009744E-2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44315</v>
      </c>
      <c r="E23" s="297">
        <v>220.25</v>
      </c>
      <c r="F23" s="297">
        <v>219.28333333333333</v>
      </c>
      <c r="G23" s="298">
        <v>214.31666666666666</v>
      </c>
      <c r="H23" s="298">
        <v>208.38333333333333</v>
      </c>
      <c r="I23" s="298">
        <v>203.41666666666666</v>
      </c>
      <c r="J23" s="298">
        <v>225.21666666666667</v>
      </c>
      <c r="K23" s="298">
        <v>230.18333333333331</v>
      </c>
      <c r="L23" s="298">
        <v>236.11666666666667</v>
      </c>
      <c r="M23" s="285">
        <v>224.25</v>
      </c>
      <c r="N23" s="285">
        <v>213.35</v>
      </c>
      <c r="O23" s="300">
        <v>9395000</v>
      </c>
      <c r="P23" s="301">
        <v>-0.15054249547920434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44315</v>
      </c>
      <c r="E24" s="297">
        <v>110.65</v>
      </c>
      <c r="F24" s="297">
        <v>110.68333333333334</v>
      </c>
      <c r="G24" s="298">
        <v>107.96666666666667</v>
      </c>
      <c r="H24" s="298">
        <v>105.28333333333333</v>
      </c>
      <c r="I24" s="298">
        <v>102.56666666666666</v>
      </c>
      <c r="J24" s="298">
        <v>113.36666666666667</v>
      </c>
      <c r="K24" s="298">
        <v>116.08333333333334</v>
      </c>
      <c r="L24" s="298">
        <v>118.76666666666668</v>
      </c>
      <c r="M24" s="285">
        <v>113.4</v>
      </c>
      <c r="N24" s="285">
        <v>108</v>
      </c>
      <c r="O24" s="300">
        <v>41337000</v>
      </c>
      <c r="P24" s="301">
        <v>-9.4261486886215731E-2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44315</v>
      </c>
      <c r="E25" s="297">
        <v>2418.35</v>
      </c>
      <c r="F25" s="297">
        <v>2436.9</v>
      </c>
      <c r="G25" s="298">
        <v>2394.25</v>
      </c>
      <c r="H25" s="298">
        <v>2370.15</v>
      </c>
      <c r="I25" s="298">
        <v>2327.5</v>
      </c>
      <c r="J25" s="298">
        <v>2461</v>
      </c>
      <c r="K25" s="298">
        <v>2503.6500000000005</v>
      </c>
      <c r="L25" s="298">
        <v>2527.75</v>
      </c>
      <c r="M25" s="285">
        <v>2479.5500000000002</v>
      </c>
      <c r="N25" s="285">
        <v>2412.8000000000002</v>
      </c>
      <c r="O25" s="300">
        <v>5478900</v>
      </c>
      <c r="P25" s="301">
        <v>-4.2468410842552297E-2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44315</v>
      </c>
      <c r="E26" s="297">
        <v>1160.8499999999999</v>
      </c>
      <c r="F26" s="297">
        <v>1175.3666666666668</v>
      </c>
      <c r="G26" s="298">
        <v>1120.7833333333335</v>
      </c>
      <c r="H26" s="298">
        <v>1080.7166666666667</v>
      </c>
      <c r="I26" s="298">
        <v>1026.1333333333334</v>
      </c>
      <c r="J26" s="298">
        <v>1215.4333333333336</v>
      </c>
      <c r="K26" s="298">
        <v>1270.0166666666667</v>
      </c>
      <c r="L26" s="298">
        <v>1310.0833333333337</v>
      </c>
      <c r="M26" s="285">
        <v>1229.95</v>
      </c>
      <c r="N26" s="285">
        <v>1135.3</v>
      </c>
      <c r="O26" s="300">
        <v>690000</v>
      </c>
      <c r="P26" s="301">
        <v>1.9202363367799114E-2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44315</v>
      </c>
      <c r="E27" s="297">
        <v>844.6</v>
      </c>
      <c r="F27" s="297">
        <v>847.69999999999993</v>
      </c>
      <c r="G27" s="298">
        <v>827.14999999999986</v>
      </c>
      <c r="H27" s="298">
        <v>809.69999999999993</v>
      </c>
      <c r="I27" s="298">
        <v>789.14999999999986</v>
      </c>
      <c r="J27" s="298">
        <v>865.14999999999986</v>
      </c>
      <c r="K27" s="298">
        <v>885.69999999999982</v>
      </c>
      <c r="L27" s="298">
        <v>903.14999999999986</v>
      </c>
      <c r="M27" s="285">
        <v>868.25</v>
      </c>
      <c r="N27" s="285">
        <v>830.25</v>
      </c>
      <c r="O27" s="300">
        <v>8495500</v>
      </c>
      <c r="P27" s="301">
        <v>-3.904124696713477E-2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44315</v>
      </c>
      <c r="E28" s="297">
        <v>700.55</v>
      </c>
      <c r="F28" s="297">
        <v>700.4</v>
      </c>
      <c r="G28" s="298">
        <v>685.69999999999993</v>
      </c>
      <c r="H28" s="298">
        <v>670.84999999999991</v>
      </c>
      <c r="I28" s="298">
        <v>656.14999999999986</v>
      </c>
      <c r="J28" s="298">
        <v>715.25</v>
      </c>
      <c r="K28" s="298">
        <v>729.95</v>
      </c>
      <c r="L28" s="298">
        <v>744.80000000000007</v>
      </c>
      <c r="M28" s="285">
        <v>715.1</v>
      </c>
      <c r="N28" s="285">
        <v>685.55</v>
      </c>
      <c r="O28" s="300">
        <v>33850800</v>
      </c>
      <c r="P28" s="301">
        <v>-1.2877488889666515E-2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44315</v>
      </c>
      <c r="E29" s="297">
        <v>3533.8</v>
      </c>
      <c r="F29" s="297">
        <v>3566.2833333333328</v>
      </c>
      <c r="G29" s="298">
        <v>3495.4666666666658</v>
      </c>
      <c r="H29" s="298">
        <v>3457.1333333333328</v>
      </c>
      <c r="I29" s="298">
        <v>3386.3166666666657</v>
      </c>
      <c r="J29" s="298">
        <v>3604.6166666666659</v>
      </c>
      <c r="K29" s="298">
        <v>3675.4333333333334</v>
      </c>
      <c r="L29" s="298">
        <v>3713.766666666666</v>
      </c>
      <c r="M29" s="285">
        <v>3637.1</v>
      </c>
      <c r="N29" s="285">
        <v>3527.95</v>
      </c>
      <c r="O29" s="300">
        <v>2132750</v>
      </c>
      <c r="P29" s="301">
        <v>-4.1137462065864897E-2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44315</v>
      </c>
      <c r="E30" s="297">
        <v>9129.5</v>
      </c>
      <c r="F30" s="297">
        <v>9152.0499999999993</v>
      </c>
      <c r="G30" s="298">
        <v>8989.2499999999982</v>
      </c>
      <c r="H30" s="298">
        <v>8848.9999999999982</v>
      </c>
      <c r="I30" s="298">
        <v>8686.1999999999971</v>
      </c>
      <c r="J30" s="298">
        <v>9292.2999999999993</v>
      </c>
      <c r="K30" s="298">
        <v>9455.1000000000022</v>
      </c>
      <c r="L30" s="298">
        <v>9595.35</v>
      </c>
      <c r="M30" s="285">
        <v>9314.85</v>
      </c>
      <c r="N30" s="285">
        <v>9011.7999999999993</v>
      </c>
      <c r="O30" s="300">
        <v>562500</v>
      </c>
      <c r="P30" s="301">
        <v>-3.3505154639175257E-2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44315</v>
      </c>
      <c r="E31" s="297">
        <v>5163.05</v>
      </c>
      <c r="F31" s="297">
        <v>5203.0166666666664</v>
      </c>
      <c r="G31" s="298">
        <v>5083.0333333333328</v>
      </c>
      <c r="H31" s="298">
        <v>5003.0166666666664</v>
      </c>
      <c r="I31" s="298">
        <v>4883.0333333333328</v>
      </c>
      <c r="J31" s="298">
        <v>5283.0333333333328</v>
      </c>
      <c r="K31" s="298">
        <v>5403.0166666666664</v>
      </c>
      <c r="L31" s="298">
        <v>5483.0333333333328</v>
      </c>
      <c r="M31" s="285">
        <v>5323</v>
      </c>
      <c r="N31" s="285">
        <v>5123</v>
      </c>
      <c r="O31" s="300">
        <v>3529750</v>
      </c>
      <c r="P31" s="301">
        <v>-3.7231503579952266E-2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44315</v>
      </c>
      <c r="E32" s="297">
        <v>1612.2</v>
      </c>
      <c r="F32" s="297">
        <v>1610.5166666666667</v>
      </c>
      <c r="G32" s="298">
        <v>1596.7333333333333</v>
      </c>
      <c r="H32" s="298">
        <v>1581.2666666666667</v>
      </c>
      <c r="I32" s="298">
        <v>1567.4833333333333</v>
      </c>
      <c r="J32" s="298">
        <v>1625.9833333333333</v>
      </c>
      <c r="K32" s="298">
        <v>1639.7666666666667</v>
      </c>
      <c r="L32" s="298">
        <v>1655.2333333333333</v>
      </c>
      <c r="M32" s="285">
        <v>1624.3</v>
      </c>
      <c r="N32" s="285">
        <v>1595.05</v>
      </c>
      <c r="O32" s="300">
        <v>1711600</v>
      </c>
      <c r="P32" s="301">
        <v>-4.4866071428571429E-2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44315</v>
      </c>
      <c r="E33" s="297">
        <v>353.1</v>
      </c>
      <c r="F33" s="297">
        <v>354.45</v>
      </c>
      <c r="G33" s="298">
        <v>344.95</v>
      </c>
      <c r="H33" s="298">
        <v>336.8</v>
      </c>
      <c r="I33" s="298">
        <v>327.3</v>
      </c>
      <c r="J33" s="298">
        <v>362.59999999999997</v>
      </c>
      <c r="K33" s="298">
        <v>372.09999999999997</v>
      </c>
      <c r="L33" s="298">
        <v>380.24999999999994</v>
      </c>
      <c r="M33" s="285">
        <v>363.95</v>
      </c>
      <c r="N33" s="285">
        <v>346.3</v>
      </c>
      <c r="O33" s="300">
        <v>14905800</v>
      </c>
      <c r="P33" s="301">
        <v>-0.12675313719287146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44315</v>
      </c>
      <c r="E34" s="297">
        <v>70.650000000000006</v>
      </c>
      <c r="F34" s="297">
        <v>70.55</v>
      </c>
      <c r="G34" s="298">
        <v>68.5</v>
      </c>
      <c r="H34" s="298">
        <v>66.350000000000009</v>
      </c>
      <c r="I34" s="298">
        <v>64.300000000000011</v>
      </c>
      <c r="J34" s="298">
        <v>72.699999999999989</v>
      </c>
      <c r="K34" s="298">
        <v>74.749999999999972</v>
      </c>
      <c r="L34" s="298">
        <v>76.899999999999977</v>
      </c>
      <c r="M34" s="285">
        <v>72.599999999999994</v>
      </c>
      <c r="N34" s="285">
        <v>68.400000000000006</v>
      </c>
      <c r="O34" s="300">
        <v>110541600</v>
      </c>
      <c r="P34" s="301">
        <v>-9.916094584286804E-2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44315</v>
      </c>
      <c r="E35" s="297">
        <v>1435.6</v>
      </c>
      <c r="F35" s="297">
        <v>1436.8999999999999</v>
      </c>
      <c r="G35" s="298">
        <v>1410.6999999999998</v>
      </c>
      <c r="H35" s="298">
        <v>1385.8</v>
      </c>
      <c r="I35" s="298">
        <v>1359.6</v>
      </c>
      <c r="J35" s="298">
        <v>1461.7999999999997</v>
      </c>
      <c r="K35" s="298">
        <v>1488</v>
      </c>
      <c r="L35" s="298">
        <v>1512.8999999999996</v>
      </c>
      <c r="M35" s="285">
        <v>1463.1</v>
      </c>
      <c r="N35" s="285">
        <v>1412</v>
      </c>
      <c r="O35" s="300">
        <v>1110450</v>
      </c>
      <c r="P35" s="301">
        <v>-7.4702108157653532E-2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44315</v>
      </c>
      <c r="E36" s="297">
        <v>119.55</v>
      </c>
      <c r="F36" s="297">
        <v>120.15000000000002</v>
      </c>
      <c r="G36" s="298">
        <v>116.30000000000004</v>
      </c>
      <c r="H36" s="298">
        <v>113.05000000000003</v>
      </c>
      <c r="I36" s="298">
        <v>109.20000000000005</v>
      </c>
      <c r="J36" s="298">
        <v>123.40000000000003</v>
      </c>
      <c r="K36" s="298">
        <v>127.25000000000003</v>
      </c>
      <c r="L36" s="298">
        <v>130.50000000000003</v>
      </c>
      <c r="M36" s="285">
        <v>124</v>
      </c>
      <c r="N36" s="285">
        <v>116.9</v>
      </c>
      <c r="O36" s="300">
        <v>41344000</v>
      </c>
      <c r="P36" s="301">
        <v>-4.9781659388646288E-2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44315</v>
      </c>
      <c r="E37" s="297">
        <v>738.65</v>
      </c>
      <c r="F37" s="297">
        <v>740.83333333333337</v>
      </c>
      <c r="G37" s="298">
        <v>732.2166666666667</v>
      </c>
      <c r="H37" s="298">
        <v>725.7833333333333</v>
      </c>
      <c r="I37" s="298">
        <v>717.16666666666663</v>
      </c>
      <c r="J37" s="298">
        <v>747.26666666666677</v>
      </c>
      <c r="K37" s="298">
        <v>755.88333333333333</v>
      </c>
      <c r="L37" s="298">
        <v>762.31666666666683</v>
      </c>
      <c r="M37" s="285">
        <v>749.45</v>
      </c>
      <c r="N37" s="285">
        <v>734.4</v>
      </c>
      <c r="O37" s="300">
        <v>2968900</v>
      </c>
      <c r="P37" s="301">
        <v>-3.9501779359430604E-2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44315</v>
      </c>
      <c r="E38" s="297">
        <v>574.04999999999995</v>
      </c>
      <c r="F38" s="297">
        <v>578.85</v>
      </c>
      <c r="G38" s="298">
        <v>567.20000000000005</v>
      </c>
      <c r="H38" s="298">
        <v>560.35</v>
      </c>
      <c r="I38" s="298">
        <v>548.70000000000005</v>
      </c>
      <c r="J38" s="298">
        <v>585.70000000000005</v>
      </c>
      <c r="K38" s="298">
        <v>597.34999999999991</v>
      </c>
      <c r="L38" s="298">
        <v>604.20000000000005</v>
      </c>
      <c r="M38" s="285">
        <v>590.5</v>
      </c>
      <c r="N38" s="285">
        <v>572</v>
      </c>
      <c r="O38" s="300">
        <v>5122500</v>
      </c>
      <c r="P38" s="301">
        <v>2.001194743130227E-2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44315</v>
      </c>
      <c r="E39" s="297">
        <v>512.04999999999995</v>
      </c>
      <c r="F39" s="297">
        <v>514.18333333333328</v>
      </c>
      <c r="G39" s="298">
        <v>501.11666666666656</v>
      </c>
      <c r="H39" s="298">
        <v>490.18333333333328</v>
      </c>
      <c r="I39" s="298">
        <v>477.11666666666656</v>
      </c>
      <c r="J39" s="298">
        <v>525.11666666666656</v>
      </c>
      <c r="K39" s="298">
        <v>538.18333333333339</v>
      </c>
      <c r="L39" s="298">
        <v>549.11666666666656</v>
      </c>
      <c r="M39" s="285">
        <v>527.25</v>
      </c>
      <c r="N39" s="285">
        <v>503.25</v>
      </c>
      <c r="O39" s="300">
        <v>98845251</v>
      </c>
      <c r="P39" s="301">
        <v>-1.699064870039025E-2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44315</v>
      </c>
      <c r="E40" s="297">
        <v>48.6</v>
      </c>
      <c r="F40" s="297">
        <v>48.65</v>
      </c>
      <c r="G40" s="298">
        <v>47.15</v>
      </c>
      <c r="H40" s="298">
        <v>45.7</v>
      </c>
      <c r="I40" s="298">
        <v>44.2</v>
      </c>
      <c r="J40" s="298">
        <v>50.099999999999994</v>
      </c>
      <c r="K40" s="298">
        <v>51.599999999999994</v>
      </c>
      <c r="L40" s="298">
        <v>53.04999999999999</v>
      </c>
      <c r="M40" s="285">
        <v>50.15</v>
      </c>
      <c r="N40" s="285">
        <v>47.2</v>
      </c>
      <c r="O40" s="300">
        <v>90573000</v>
      </c>
      <c r="P40" s="301">
        <v>-0.12974172719935431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44315</v>
      </c>
      <c r="E41" s="297">
        <v>400</v>
      </c>
      <c r="F41" s="297">
        <v>401.93333333333334</v>
      </c>
      <c r="G41" s="298">
        <v>396.4666666666667</v>
      </c>
      <c r="H41" s="298">
        <v>392.93333333333334</v>
      </c>
      <c r="I41" s="298">
        <v>387.4666666666667</v>
      </c>
      <c r="J41" s="298">
        <v>405.4666666666667</v>
      </c>
      <c r="K41" s="298">
        <v>410.93333333333328</v>
      </c>
      <c r="L41" s="298">
        <v>414.4666666666667</v>
      </c>
      <c r="M41" s="285">
        <v>407.4</v>
      </c>
      <c r="N41" s="285">
        <v>398.4</v>
      </c>
      <c r="O41" s="300">
        <v>12686800</v>
      </c>
      <c r="P41" s="301">
        <v>-8.2501663339986694E-2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44315</v>
      </c>
      <c r="E42" s="297">
        <v>13789.5</v>
      </c>
      <c r="F42" s="297">
        <v>13823.85</v>
      </c>
      <c r="G42" s="298">
        <v>13616.650000000001</v>
      </c>
      <c r="H42" s="298">
        <v>13443.800000000001</v>
      </c>
      <c r="I42" s="298">
        <v>13236.600000000002</v>
      </c>
      <c r="J42" s="298">
        <v>13996.7</v>
      </c>
      <c r="K42" s="298">
        <v>14203.900000000001</v>
      </c>
      <c r="L42" s="298">
        <v>14376.75</v>
      </c>
      <c r="M42" s="285">
        <v>14031.05</v>
      </c>
      <c r="N42" s="285">
        <v>13651</v>
      </c>
      <c r="O42" s="300">
        <v>85750</v>
      </c>
      <c r="P42" s="301">
        <v>-6.4885496183206104E-2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44315</v>
      </c>
      <c r="E43" s="297">
        <v>422.65</v>
      </c>
      <c r="F43" s="297">
        <v>423.55</v>
      </c>
      <c r="G43" s="298">
        <v>417.6</v>
      </c>
      <c r="H43" s="298">
        <v>412.55</v>
      </c>
      <c r="I43" s="298">
        <v>406.6</v>
      </c>
      <c r="J43" s="298">
        <v>428.6</v>
      </c>
      <c r="K43" s="298">
        <v>434.54999999999995</v>
      </c>
      <c r="L43" s="298">
        <v>439.6</v>
      </c>
      <c r="M43" s="285">
        <v>429.5</v>
      </c>
      <c r="N43" s="285">
        <v>418.5</v>
      </c>
      <c r="O43" s="300">
        <v>45961200</v>
      </c>
      <c r="P43" s="301">
        <v>-7.7195518612215394E-2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44315</v>
      </c>
      <c r="E44" s="297">
        <v>3460.35</v>
      </c>
      <c r="F44" s="297">
        <v>3493.3999999999996</v>
      </c>
      <c r="G44" s="298">
        <v>3418.3499999999995</v>
      </c>
      <c r="H44" s="298">
        <v>3376.35</v>
      </c>
      <c r="I44" s="298">
        <v>3301.2999999999997</v>
      </c>
      <c r="J44" s="298">
        <v>3535.3999999999992</v>
      </c>
      <c r="K44" s="298">
        <v>3610.4499999999994</v>
      </c>
      <c r="L44" s="298">
        <v>3652.4499999999989</v>
      </c>
      <c r="M44" s="285">
        <v>3568.45</v>
      </c>
      <c r="N44" s="285">
        <v>3451.4</v>
      </c>
      <c r="O44" s="300">
        <v>1839400</v>
      </c>
      <c r="P44" s="301">
        <v>-0.12808115282518012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44315</v>
      </c>
      <c r="E45" s="297">
        <v>423.7</v>
      </c>
      <c r="F45" s="297">
        <v>426.2166666666667</v>
      </c>
      <c r="G45" s="298">
        <v>418.48333333333341</v>
      </c>
      <c r="H45" s="298">
        <v>413.26666666666671</v>
      </c>
      <c r="I45" s="298">
        <v>405.53333333333342</v>
      </c>
      <c r="J45" s="298">
        <v>431.43333333333339</v>
      </c>
      <c r="K45" s="298">
        <v>439.16666666666674</v>
      </c>
      <c r="L45" s="298">
        <v>444.38333333333338</v>
      </c>
      <c r="M45" s="285">
        <v>433.95</v>
      </c>
      <c r="N45" s="285">
        <v>421</v>
      </c>
      <c r="O45" s="300">
        <v>9702000</v>
      </c>
      <c r="P45" s="301">
        <v>-6.150244732921898E-2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44315</v>
      </c>
      <c r="E46" s="297">
        <v>144.75</v>
      </c>
      <c r="F46" s="297">
        <v>144.88333333333333</v>
      </c>
      <c r="G46" s="298">
        <v>138.01666666666665</v>
      </c>
      <c r="H46" s="298">
        <v>131.28333333333333</v>
      </c>
      <c r="I46" s="298">
        <v>124.41666666666666</v>
      </c>
      <c r="J46" s="298">
        <v>151.61666666666665</v>
      </c>
      <c r="K46" s="298">
        <v>158.48333333333332</v>
      </c>
      <c r="L46" s="298">
        <v>165.21666666666664</v>
      </c>
      <c r="M46" s="285">
        <v>151.75</v>
      </c>
      <c r="N46" s="285">
        <v>138.15</v>
      </c>
      <c r="O46" s="300">
        <v>54896400</v>
      </c>
      <c r="P46" s="301">
        <v>0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44315</v>
      </c>
      <c r="E47" s="297">
        <v>541.75</v>
      </c>
      <c r="F47" s="297">
        <v>539.04999999999995</v>
      </c>
      <c r="G47" s="298">
        <v>527.99999999999989</v>
      </c>
      <c r="H47" s="298">
        <v>514.24999999999989</v>
      </c>
      <c r="I47" s="298">
        <v>503.19999999999982</v>
      </c>
      <c r="J47" s="298">
        <v>552.79999999999995</v>
      </c>
      <c r="K47" s="298">
        <v>563.85000000000014</v>
      </c>
      <c r="L47" s="298">
        <v>577.6</v>
      </c>
      <c r="M47" s="285">
        <v>550.1</v>
      </c>
      <c r="N47" s="285">
        <v>525.29999999999995</v>
      </c>
      <c r="O47" s="300">
        <v>4452500</v>
      </c>
      <c r="P47" s="301">
        <v>-5.2155401809473124E-2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44315</v>
      </c>
      <c r="E48" s="297">
        <v>790.05</v>
      </c>
      <c r="F48" s="297">
        <v>793.76666666666677</v>
      </c>
      <c r="G48" s="298">
        <v>783.03333333333353</v>
      </c>
      <c r="H48" s="298">
        <v>776.01666666666677</v>
      </c>
      <c r="I48" s="298">
        <v>765.28333333333353</v>
      </c>
      <c r="J48" s="298">
        <v>800.78333333333353</v>
      </c>
      <c r="K48" s="298">
        <v>811.51666666666688</v>
      </c>
      <c r="L48" s="298">
        <v>818.53333333333353</v>
      </c>
      <c r="M48" s="285">
        <v>804.5</v>
      </c>
      <c r="N48" s="285">
        <v>786.75</v>
      </c>
      <c r="O48" s="300">
        <v>10721100</v>
      </c>
      <c r="P48" s="301">
        <v>-5.2068965517241377E-2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44315</v>
      </c>
      <c r="E49" s="297">
        <v>129.19999999999999</v>
      </c>
      <c r="F49" s="297">
        <v>130.36666666666665</v>
      </c>
      <c r="G49" s="298">
        <v>126.8833333333333</v>
      </c>
      <c r="H49" s="298">
        <v>124.56666666666666</v>
      </c>
      <c r="I49" s="298">
        <v>121.08333333333331</v>
      </c>
      <c r="J49" s="298">
        <v>132.68333333333328</v>
      </c>
      <c r="K49" s="298">
        <v>136.16666666666663</v>
      </c>
      <c r="L49" s="298">
        <v>138.48333333333326</v>
      </c>
      <c r="M49" s="285">
        <v>133.85</v>
      </c>
      <c r="N49" s="285">
        <v>128.05000000000001</v>
      </c>
      <c r="O49" s="300">
        <v>40618200</v>
      </c>
      <c r="P49" s="301">
        <v>-0.1025426874536006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44315</v>
      </c>
      <c r="E50" s="297">
        <v>2777.85</v>
      </c>
      <c r="F50" s="297">
        <v>2794.9500000000003</v>
      </c>
      <c r="G50" s="298">
        <v>2734.6500000000005</v>
      </c>
      <c r="H50" s="298">
        <v>2691.4500000000003</v>
      </c>
      <c r="I50" s="298">
        <v>2631.1500000000005</v>
      </c>
      <c r="J50" s="298">
        <v>2838.1500000000005</v>
      </c>
      <c r="K50" s="298">
        <v>2898.4500000000007</v>
      </c>
      <c r="L50" s="298">
        <v>2941.6500000000005</v>
      </c>
      <c r="M50" s="285">
        <v>2855.25</v>
      </c>
      <c r="N50" s="285">
        <v>2751.75</v>
      </c>
      <c r="O50" s="300">
        <v>456750</v>
      </c>
      <c r="P50" s="301">
        <v>-0.13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44315</v>
      </c>
      <c r="E51" s="297">
        <v>1523.35</v>
      </c>
      <c r="F51" s="297">
        <v>1532.8333333333333</v>
      </c>
      <c r="G51" s="298">
        <v>1510.6666666666665</v>
      </c>
      <c r="H51" s="298">
        <v>1497.9833333333333</v>
      </c>
      <c r="I51" s="298">
        <v>1475.8166666666666</v>
      </c>
      <c r="J51" s="298">
        <v>1545.5166666666664</v>
      </c>
      <c r="K51" s="298">
        <v>1567.6833333333329</v>
      </c>
      <c r="L51" s="298">
        <v>1580.3666666666663</v>
      </c>
      <c r="M51" s="285">
        <v>1555</v>
      </c>
      <c r="N51" s="285">
        <v>1520.15</v>
      </c>
      <c r="O51" s="300">
        <v>3277400</v>
      </c>
      <c r="P51" s="301">
        <v>-4.4879640962872294E-2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44315</v>
      </c>
      <c r="E52" s="297">
        <v>553.85</v>
      </c>
      <c r="F52" s="297">
        <v>557.00000000000011</v>
      </c>
      <c r="G52" s="298">
        <v>546.80000000000018</v>
      </c>
      <c r="H52" s="298">
        <v>539.75000000000011</v>
      </c>
      <c r="I52" s="298">
        <v>529.55000000000018</v>
      </c>
      <c r="J52" s="298">
        <v>564.05000000000018</v>
      </c>
      <c r="K52" s="298">
        <v>574.25000000000023</v>
      </c>
      <c r="L52" s="298">
        <v>581.30000000000018</v>
      </c>
      <c r="M52" s="285">
        <v>567.20000000000005</v>
      </c>
      <c r="N52" s="285">
        <v>549.95000000000005</v>
      </c>
      <c r="O52" s="300">
        <v>5531457</v>
      </c>
      <c r="P52" s="301">
        <v>-8.6238058352698169E-2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44315</v>
      </c>
      <c r="E53" s="297">
        <v>162.05000000000001</v>
      </c>
      <c r="F53" s="297">
        <v>161.53333333333333</v>
      </c>
      <c r="G53" s="298">
        <v>157.41666666666666</v>
      </c>
      <c r="H53" s="298">
        <v>152.78333333333333</v>
      </c>
      <c r="I53" s="298">
        <v>148.66666666666666</v>
      </c>
      <c r="J53" s="298">
        <v>166.16666666666666</v>
      </c>
      <c r="K53" s="298">
        <v>170.28333333333333</v>
      </c>
      <c r="L53" s="298">
        <v>174.91666666666666</v>
      </c>
      <c r="M53" s="285">
        <v>165.65</v>
      </c>
      <c r="N53" s="285">
        <v>156.9</v>
      </c>
      <c r="O53" s="300">
        <v>7074200</v>
      </c>
      <c r="P53" s="301">
        <v>-8.1320450885668277E-2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44315</v>
      </c>
      <c r="E54" s="297">
        <v>844.55</v>
      </c>
      <c r="F54" s="297">
        <v>843</v>
      </c>
      <c r="G54" s="298">
        <v>825.05</v>
      </c>
      <c r="H54" s="298">
        <v>805.55</v>
      </c>
      <c r="I54" s="298">
        <v>787.59999999999991</v>
      </c>
      <c r="J54" s="298">
        <v>862.5</v>
      </c>
      <c r="K54" s="298">
        <v>880.45</v>
      </c>
      <c r="L54" s="298">
        <v>899.95</v>
      </c>
      <c r="M54" s="285">
        <v>860.95</v>
      </c>
      <c r="N54" s="285">
        <v>823.5</v>
      </c>
      <c r="O54" s="300">
        <v>1533600</v>
      </c>
      <c r="P54" s="301">
        <v>-0.2884187082405345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44315</v>
      </c>
      <c r="E55" s="297">
        <v>521.25</v>
      </c>
      <c r="F55" s="297">
        <v>524.63333333333333</v>
      </c>
      <c r="G55" s="298">
        <v>516.06666666666661</v>
      </c>
      <c r="H55" s="298">
        <v>510.88333333333333</v>
      </c>
      <c r="I55" s="298">
        <v>502.31666666666661</v>
      </c>
      <c r="J55" s="298">
        <v>529.81666666666661</v>
      </c>
      <c r="K55" s="298">
        <v>538.38333333333344</v>
      </c>
      <c r="L55" s="298">
        <v>543.56666666666661</v>
      </c>
      <c r="M55" s="285">
        <v>533.20000000000005</v>
      </c>
      <c r="N55" s="285">
        <v>519.45000000000005</v>
      </c>
      <c r="O55" s="300">
        <v>8237500</v>
      </c>
      <c r="P55" s="301">
        <v>-3.963858933255611E-2</v>
      </c>
    </row>
    <row r="56" spans="1:16" ht="15">
      <c r="A56" s="263">
        <v>46</v>
      </c>
      <c r="B56" s="362" t="s">
        <v>852</v>
      </c>
      <c r="C56" s="468" t="s">
        <v>342</v>
      </c>
      <c r="D56" s="469">
        <v>44315</v>
      </c>
      <c r="E56" s="297">
        <v>1543.1</v>
      </c>
      <c r="F56" s="297">
        <v>1532.8333333333333</v>
      </c>
      <c r="G56" s="298">
        <v>1503.7166666666665</v>
      </c>
      <c r="H56" s="298">
        <v>1464.3333333333333</v>
      </c>
      <c r="I56" s="298">
        <v>1435.2166666666665</v>
      </c>
      <c r="J56" s="298">
        <v>1572.2166666666665</v>
      </c>
      <c r="K56" s="298">
        <v>1601.3333333333333</v>
      </c>
      <c r="L56" s="298">
        <v>1640.7166666666665</v>
      </c>
      <c r="M56" s="285">
        <v>1561.95</v>
      </c>
      <c r="N56" s="285">
        <v>1493.45</v>
      </c>
      <c r="O56" s="300">
        <v>706000</v>
      </c>
      <c r="P56" s="301">
        <v>-0.14059646987218502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44315</v>
      </c>
      <c r="E57" s="297">
        <v>3468.05</v>
      </c>
      <c r="F57" s="297">
        <v>3469.0333333333333</v>
      </c>
      <c r="G57" s="298">
        <v>3418.0666666666666</v>
      </c>
      <c r="H57" s="298">
        <v>3368.0833333333335</v>
      </c>
      <c r="I57" s="298">
        <v>3317.1166666666668</v>
      </c>
      <c r="J57" s="298">
        <v>3519.0166666666664</v>
      </c>
      <c r="K57" s="298">
        <v>3569.9833333333327</v>
      </c>
      <c r="L57" s="298">
        <v>3619.9666666666662</v>
      </c>
      <c r="M57" s="285">
        <v>3520</v>
      </c>
      <c r="N57" s="285">
        <v>3419.05</v>
      </c>
      <c r="O57" s="300">
        <v>2528400</v>
      </c>
      <c r="P57" s="301">
        <v>-2.6265115920819534E-2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44315</v>
      </c>
      <c r="E58" s="297">
        <v>279.45</v>
      </c>
      <c r="F58" s="297">
        <v>278.95</v>
      </c>
      <c r="G58" s="298">
        <v>271.89999999999998</v>
      </c>
      <c r="H58" s="298">
        <v>264.34999999999997</v>
      </c>
      <c r="I58" s="298">
        <v>257.29999999999995</v>
      </c>
      <c r="J58" s="298">
        <v>286.5</v>
      </c>
      <c r="K58" s="298">
        <v>293.55000000000007</v>
      </c>
      <c r="L58" s="298">
        <v>301.10000000000002</v>
      </c>
      <c r="M58" s="285">
        <v>286</v>
      </c>
      <c r="N58" s="285">
        <v>271.39999999999998</v>
      </c>
      <c r="O58" s="300">
        <v>23205600</v>
      </c>
      <c r="P58" s="301">
        <v>-9.9269885999743818E-2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44315</v>
      </c>
      <c r="E59" s="297">
        <v>4405</v>
      </c>
      <c r="F59" s="297">
        <v>4380.7</v>
      </c>
      <c r="G59" s="298">
        <v>4336.3999999999996</v>
      </c>
      <c r="H59" s="298">
        <v>4267.8</v>
      </c>
      <c r="I59" s="298">
        <v>4223.5</v>
      </c>
      <c r="J59" s="298">
        <v>4449.2999999999993</v>
      </c>
      <c r="K59" s="298">
        <v>4493.6000000000004</v>
      </c>
      <c r="L59" s="298">
        <v>4562.1999999999989</v>
      </c>
      <c r="M59" s="285">
        <v>4425</v>
      </c>
      <c r="N59" s="285">
        <v>4312.1000000000004</v>
      </c>
      <c r="O59" s="300">
        <v>3245500</v>
      </c>
      <c r="P59" s="301">
        <v>-4.1069581917565372E-2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44315</v>
      </c>
      <c r="E60" s="297">
        <v>2603.75</v>
      </c>
      <c r="F60" s="297">
        <v>2611.7166666666667</v>
      </c>
      <c r="G60" s="298">
        <v>2555.4833333333336</v>
      </c>
      <c r="H60" s="298">
        <v>2507.2166666666667</v>
      </c>
      <c r="I60" s="298">
        <v>2450.9833333333336</v>
      </c>
      <c r="J60" s="298">
        <v>2659.9833333333336</v>
      </c>
      <c r="K60" s="298">
        <v>2716.2166666666662</v>
      </c>
      <c r="L60" s="298">
        <v>2764.4833333333336</v>
      </c>
      <c r="M60" s="285">
        <v>2667.95</v>
      </c>
      <c r="N60" s="285">
        <v>2563.4499999999998</v>
      </c>
      <c r="O60" s="300">
        <v>2309650</v>
      </c>
      <c r="P60" s="301">
        <v>4.1508838383838384E-2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44315</v>
      </c>
      <c r="E61" s="297">
        <v>1277.0999999999999</v>
      </c>
      <c r="F61" s="297">
        <v>1293.7</v>
      </c>
      <c r="G61" s="298">
        <v>1255.4000000000001</v>
      </c>
      <c r="H61" s="298">
        <v>1233.7</v>
      </c>
      <c r="I61" s="298">
        <v>1195.4000000000001</v>
      </c>
      <c r="J61" s="298">
        <v>1315.4</v>
      </c>
      <c r="K61" s="298">
        <v>1353.6999999999998</v>
      </c>
      <c r="L61" s="298">
        <v>1375.4</v>
      </c>
      <c r="M61" s="285">
        <v>1332</v>
      </c>
      <c r="N61" s="285">
        <v>1272</v>
      </c>
      <c r="O61" s="300">
        <v>1736350</v>
      </c>
      <c r="P61" s="301">
        <v>-2.0173805090006207E-2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44315</v>
      </c>
      <c r="E62" s="297">
        <v>181.8</v>
      </c>
      <c r="F62" s="297">
        <v>183.16666666666666</v>
      </c>
      <c r="G62" s="298">
        <v>179.63333333333333</v>
      </c>
      <c r="H62" s="298">
        <v>177.46666666666667</v>
      </c>
      <c r="I62" s="298">
        <v>173.93333333333334</v>
      </c>
      <c r="J62" s="298">
        <v>185.33333333333331</v>
      </c>
      <c r="K62" s="298">
        <v>188.86666666666667</v>
      </c>
      <c r="L62" s="298">
        <v>191.0333333333333</v>
      </c>
      <c r="M62" s="285">
        <v>186.7</v>
      </c>
      <c r="N62" s="285">
        <v>181</v>
      </c>
      <c r="O62" s="300">
        <v>12880800</v>
      </c>
      <c r="P62" s="301">
        <v>-0.10972878825578503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44315</v>
      </c>
      <c r="E63" s="297">
        <v>76.849999999999994</v>
      </c>
      <c r="F63" s="297">
        <v>76</v>
      </c>
      <c r="G63" s="298">
        <v>74</v>
      </c>
      <c r="H63" s="298">
        <v>71.150000000000006</v>
      </c>
      <c r="I63" s="298">
        <v>69.150000000000006</v>
      </c>
      <c r="J63" s="298">
        <v>78.849999999999994</v>
      </c>
      <c r="K63" s="298">
        <v>80.849999999999994</v>
      </c>
      <c r="L63" s="298">
        <v>83.699999999999989</v>
      </c>
      <c r="M63" s="285">
        <v>78</v>
      </c>
      <c r="N63" s="285">
        <v>73.150000000000006</v>
      </c>
      <c r="O63" s="300">
        <v>68850000</v>
      </c>
      <c r="P63" s="301">
        <v>-4.1486843937073643E-2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44315</v>
      </c>
      <c r="E64" s="297">
        <v>129.05000000000001</v>
      </c>
      <c r="F64" s="297">
        <v>130.46666666666667</v>
      </c>
      <c r="G64" s="298">
        <v>127.18333333333334</v>
      </c>
      <c r="H64" s="298">
        <v>125.31666666666666</v>
      </c>
      <c r="I64" s="298">
        <v>122.03333333333333</v>
      </c>
      <c r="J64" s="298">
        <v>132.33333333333334</v>
      </c>
      <c r="K64" s="298">
        <v>135.6166666666667</v>
      </c>
      <c r="L64" s="298">
        <v>137.48333333333335</v>
      </c>
      <c r="M64" s="285">
        <v>133.75</v>
      </c>
      <c r="N64" s="285">
        <v>128.6</v>
      </c>
      <c r="O64" s="300">
        <v>24625700</v>
      </c>
      <c r="P64" s="301">
        <v>-0.16000832292967124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44315</v>
      </c>
      <c r="E65" s="297">
        <v>448.1</v>
      </c>
      <c r="F65" s="297">
        <v>452.7833333333333</v>
      </c>
      <c r="G65" s="298">
        <v>440.46666666666658</v>
      </c>
      <c r="H65" s="298">
        <v>432.83333333333326</v>
      </c>
      <c r="I65" s="298">
        <v>420.51666666666654</v>
      </c>
      <c r="J65" s="298">
        <v>460.41666666666663</v>
      </c>
      <c r="K65" s="298">
        <v>472.73333333333335</v>
      </c>
      <c r="L65" s="298">
        <v>480.36666666666667</v>
      </c>
      <c r="M65" s="285">
        <v>465.1</v>
      </c>
      <c r="N65" s="285">
        <v>445.15</v>
      </c>
      <c r="O65" s="300">
        <v>5464800</v>
      </c>
      <c r="P65" s="301">
        <v>-6.3276167947959788E-2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44315</v>
      </c>
      <c r="E66" s="297">
        <v>24.05</v>
      </c>
      <c r="F66" s="297">
        <v>24.166666666666668</v>
      </c>
      <c r="G66" s="298">
        <v>23.483333333333334</v>
      </c>
      <c r="H66" s="298">
        <v>22.916666666666668</v>
      </c>
      <c r="I66" s="298">
        <v>22.233333333333334</v>
      </c>
      <c r="J66" s="298">
        <v>24.733333333333334</v>
      </c>
      <c r="K66" s="298">
        <v>25.416666666666664</v>
      </c>
      <c r="L66" s="298">
        <v>25.983333333333334</v>
      </c>
      <c r="M66" s="285">
        <v>24.85</v>
      </c>
      <c r="N66" s="285">
        <v>23.6</v>
      </c>
      <c r="O66" s="300">
        <v>148522500</v>
      </c>
      <c r="P66" s="301">
        <v>-0.11951447245564893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44315</v>
      </c>
      <c r="E67" s="425">
        <v>683.9</v>
      </c>
      <c r="F67" s="425">
        <v>687.0333333333333</v>
      </c>
      <c r="G67" s="426">
        <v>677.86666666666656</v>
      </c>
      <c r="H67" s="426">
        <v>671.83333333333326</v>
      </c>
      <c r="I67" s="426">
        <v>662.66666666666652</v>
      </c>
      <c r="J67" s="426">
        <v>693.06666666666661</v>
      </c>
      <c r="K67" s="426">
        <v>702.23333333333335</v>
      </c>
      <c r="L67" s="426">
        <v>708.26666666666665</v>
      </c>
      <c r="M67" s="427">
        <v>696.2</v>
      </c>
      <c r="N67" s="427">
        <v>681</v>
      </c>
      <c r="O67" s="428">
        <v>5256000</v>
      </c>
      <c r="P67" s="429">
        <v>-0.13238692637834268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44315</v>
      </c>
      <c r="E68" s="297">
        <v>1343.55</v>
      </c>
      <c r="F68" s="297">
        <v>1361.8333333333333</v>
      </c>
      <c r="G68" s="298">
        <v>1316.7166666666665</v>
      </c>
      <c r="H68" s="298">
        <v>1289.8833333333332</v>
      </c>
      <c r="I68" s="298">
        <v>1244.7666666666664</v>
      </c>
      <c r="J68" s="298">
        <v>1388.6666666666665</v>
      </c>
      <c r="K68" s="298">
        <v>1433.7833333333333</v>
      </c>
      <c r="L68" s="298">
        <v>1460.6166666666666</v>
      </c>
      <c r="M68" s="285">
        <v>1406.95</v>
      </c>
      <c r="N68" s="285">
        <v>1335</v>
      </c>
      <c r="O68" s="300">
        <v>1474200</v>
      </c>
      <c r="P68" s="301">
        <v>-0.27586206896551724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44315</v>
      </c>
      <c r="E69" s="297">
        <v>307.7</v>
      </c>
      <c r="F69" s="297">
        <v>312.43333333333334</v>
      </c>
      <c r="G69" s="298">
        <v>301.56666666666666</v>
      </c>
      <c r="H69" s="298">
        <v>295.43333333333334</v>
      </c>
      <c r="I69" s="298">
        <v>284.56666666666666</v>
      </c>
      <c r="J69" s="298">
        <v>318.56666666666666</v>
      </c>
      <c r="K69" s="298">
        <v>329.43333333333334</v>
      </c>
      <c r="L69" s="298">
        <v>335.56666666666666</v>
      </c>
      <c r="M69" s="285">
        <v>323.3</v>
      </c>
      <c r="N69" s="285">
        <v>306.3</v>
      </c>
      <c r="O69" s="300">
        <v>5229700</v>
      </c>
      <c r="P69" s="301">
        <v>-8.3650190114068435E-2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44315</v>
      </c>
      <c r="E70" s="297">
        <v>1385.15</v>
      </c>
      <c r="F70" s="297">
        <v>1385.6833333333334</v>
      </c>
      <c r="G70" s="298">
        <v>1362.5166666666669</v>
      </c>
      <c r="H70" s="298">
        <v>1339.8833333333334</v>
      </c>
      <c r="I70" s="298">
        <v>1316.7166666666669</v>
      </c>
      <c r="J70" s="298">
        <v>1408.3166666666668</v>
      </c>
      <c r="K70" s="298">
        <v>1431.4833333333333</v>
      </c>
      <c r="L70" s="298">
        <v>1454.1166666666668</v>
      </c>
      <c r="M70" s="285">
        <v>1408.85</v>
      </c>
      <c r="N70" s="285">
        <v>1363.05</v>
      </c>
      <c r="O70" s="300">
        <v>15308300</v>
      </c>
      <c r="P70" s="301">
        <v>-0.13388873958613276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44315</v>
      </c>
      <c r="E71" s="297">
        <v>516.25</v>
      </c>
      <c r="F71" s="297">
        <v>511.7166666666667</v>
      </c>
      <c r="G71" s="298">
        <v>503.63333333333344</v>
      </c>
      <c r="H71" s="298">
        <v>491.01666666666677</v>
      </c>
      <c r="I71" s="298">
        <v>482.93333333333351</v>
      </c>
      <c r="J71" s="298">
        <v>524.33333333333337</v>
      </c>
      <c r="K71" s="298">
        <v>532.41666666666663</v>
      </c>
      <c r="L71" s="298">
        <v>545.0333333333333</v>
      </c>
      <c r="M71" s="285">
        <v>519.79999999999995</v>
      </c>
      <c r="N71" s="285">
        <v>499.1</v>
      </c>
      <c r="O71" s="300">
        <v>1077500</v>
      </c>
      <c r="P71" s="301">
        <v>-4.2222222222222223E-2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44315</v>
      </c>
      <c r="E72" s="297">
        <v>1032.45</v>
      </c>
      <c r="F72" s="297">
        <v>1032.1499999999999</v>
      </c>
      <c r="G72" s="298">
        <v>1022.7999999999997</v>
      </c>
      <c r="H72" s="298">
        <v>1013.1499999999999</v>
      </c>
      <c r="I72" s="298">
        <v>1003.7999999999997</v>
      </c>
      <c r="J72" s="298">
        <v>1041.7999999999997</v>
      </c>
      <c r="K72" s="298">
        <v>1051.1499999999996</v>
      </c>
      <c r="L72" s="298">
        <v>1060.7999999999997</v>
      </c>
      <c r="M72" s="285">
        <v>1041.5</v>
      </c>
      <c r="N72" s="285">
        <v>1022.5</v>
      </c>
      <c r="O72" s="300">
        <v>4763000</v>
      </c>
      <c r="P72" s="301">
        <v>-4.7209441888377675E-2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44315</v>
      </c>
      <c r="E73" s="297">
        <v>963.05</v>
      </c>
      <c r="F73" s="297">
        <v>967.15</v>
      </c>
      <c r="G73" s="298">
        <v>954.4</v>
      </c>
      <c r="H73" s="298">
        <v>945.75</v>
      </c>
      <c r="I73" s="298">
        <v>933</v>
      </c>
      <c r="J73" s="298">
        <v>975.8</v>
      </c>
      <c r="K73" s="298">
        <v>988.55</v>
      </c>
      <c r="L73" s="298">
        <v>997.19999999999993</v>
      </c>
      <c r="M73" s="285">
        <v>979.9</v>
      </c>
      <c r="N73" s="285">
        <v>958.5</v>
      </c>
      <c r="O73" s="300">
        <v>16171400</v>
      </c>
      <c r="P73" s="301">
        <v>-6.2304663717173359E-2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44315</v>
      </c>
      <c r="E74" s="297">
        <v>2489.0500000000002</v>
      </c>
      <c r="F74" s="297">
        <v>2482.8166666666671</v>
      </c>
      <c r="G74" s="298">
        <v>2457.3333333333339</v>
      </c>
      <c r="H74" s="298">
        <v>2425.6166666666668</v>
      </c>
      <c r="I74" s="298">
        <v>2400.1333333333337</v>
      </c>
      <c r="J74" s="298">
        <v>2514.5333333333342</v>
      </c>
      <c r="K74" s="298">
        <v>2540.0166666666669</v>
      </c>
      <c r="L74" s="298">
        <v>2571.7333333333345</v>
      </c>
      <c r="M74" s="285">
        <v>2508.3000000000002</v>
      </c>
      <c r="N74" s="285">
        <v>2451.1</v>
      </c>
      <c r="O74" s="300">
        <v>13932600</v>
      </c>
      <c r="P74" s="301">
        <v>-4.7714736820521235E-2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44315</v>
      </c>
      <c r="E75" s="297">
        <v>2826.7</v>
      </c>
      <c r="F75" s="297">
        <v>2838.1499999999996</v>
      </c>
      <c r="G75" s="298">
        <v>2790.4499999999994</v>
      </c>
      <c r="H75" s="298">
        <v>2754.2</v>
      </c>
      <c r="I75" s="298">
        <v>2706.4999999999995</v>
      </c>
      <c r="J75" s="298">
        <v>2874.3999999999992</v>
      </c>
      <c r="K75" s="298">
        <v>2922.1</v>
      </c>
      <c r="L75" s="298">
        <v>2958.349999999999</v>
      </c>
      <c r="M75" s="285">
        <v>2885.85</v>
      </c>
      <c r="N75" s="285">
        <v>2801.9</v>
      </c>
      <c r="O75" s="300">
        <v>473400</v>
      </c>
      <c r="P75" s="301">
        <v>-9.9315068493150679E-2</v>
      </c>
    </row>
    <row r="76" spans="1:16" ht="15">
      <c r="A76" s="263">
        <v>66</v>
      </c>
      <c r="B76" s="362" t="s">
        <v>53</v>
      </c>
      <c r="C76" t="s">
        <v>109</v>
      </c>
      <c r="D76" s="469">
        <v>44315</v>
      </c>
      <c r="E76" s="425">
        <v>1476.15</v>
      </c>
      <c r="F76" s="425">
        <v>1478.3999999999999</v>
      </c>
      <c r="G76" s="426">
        <v>1452.9999999999998</v>
      </c>
      <c r="H76" s="426">
        <v>1429.85</v>
      </c>
      <c r="I76" s="426">
        <v>1404.4499999999998</v>
      </c>
      <c r="J76" s="426">
        <v>1501.5499999999997</v>
      </c>
      <c r="K76" s="426">
        <v>1526.9499999999998</v>
      </c>
      <c r="L76" s="426">
        <v>1550.0999999999997</v>
      </c>
      <c r="M76" s="427">
        <v>1503.8</v>
      </c>
      <c r="N76" s="427">
        <v>1455.25</v>
      </c>
      <c r="O76" s="428">
        <v>23051050</v>
      </c>
      <c r="P76" s="429">
        <v>-6.6070951065157327E-2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44315</v>
      </c>
      <c r="E77" s="297">
        <v>671.6</v>
      </c>
      <c r="F77" s="297">
        <v>675.4</v>
      </c>
      <c r="G77" s="298">
        <v>663.94999999999993</v>
      </c>
      <c r="H77" s="298">
        <v>656.3</v>
      </c>
      <c r="I77" s="298">
        <v>644.84999999999991</v>
      </c>
      <c r="J77" s="298">
        <v>683.05</v>
      </c>
      <c r="K77" s="298">
        <v>694.5</v>
      </c>
      <c r="L77" s="298">
        <v>702.15</v>
      </c>
      <c r="M77" s="285">
        <v>686.85</v>
      </c>
      <c r="N77" s="285">
        <v>667.75</v>
      </c>
      <c r="O77" s="300">
        <v>7902400</v>
      </c>
      <c r="P77" s="301">
        <v>-0.12422284530049982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44315</v>
      </c>
      <c r="E78" s="297">
        <v>2953.8</v>
      </c>
      <c r="F78" s="297">
        <v>2981.2833333333333</v>
      </c>
      <c r="G78" s="298">
        <v>2914.5666666666666</v>
      </c>
      <c r="H78" s="298">
        <v>2875.3333333333335</v>
      </c>
      <c r="I78" s="298">
        <v>2808.6166666666668</v>
      </c>
      <c r="J78" s="298">
        <v>3020.5166666666664</v>
      </c>
      <c r="K78" s="298">
        <v>3087.2333333333327</v>
      </c>
      <c r="L78" s="298">
        <v>3126.4666666666662</v>
      </c>
      <c r="M78" s="285">
        <v>3048</v>
      </c>
      <c r="N78" s="285">
        <v>2942.05</v>
      </c>
      <c r="O78" s="300">
        <v>3450000</v>
      </c>
      <c r="P78" s="301">
        <v>-0.12594056395834916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44315</v>
      </c>
      <c r="E79" s="297">
        <v>316.5</v>
      </c>
      <c r="F79" s="297">
        <v>315.55</v>
      </c>
      <c r="G79" s="298">
        <v>308.90000000000003</v>
      </c>
      <c r="H79" s="298">
        <v>301.3</v>
      </c>
      <c r="I79" s="298">
        <v>294.65000000000003</v>
      </c>
      <c r="J79" s="298">
        <v>323.15000000000003</v>
      </c>
      <c r="K79" s="298">
        <v>329.8</v>
      </c>
      <c r="L79" s="298">
        <v>337.40000000000003</v>
      </c>
      <c r="M79" s="285">
        <v>322.2</v>
      </c>
      <c r="N79" s="285">
        <v>307.95</v>
      </c>
      <c r="O79" s="300">
        <v>27674800</v>
      </c>
      <c r="P79" s="301">
        <v>-3.8254632396891808E-2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44315</v>
      </c>
      <c r="E80" s="297">
        <v>229.05</v>
      </c>
      <c r="F80" s="297">
        <v>231.1</v>
      </c>
      <c r="G80" s="298">
        <v>226.1</v>
      </c>
      <c r="H80" s="298">
        <v>223.15</v>
      </c>
      <c r="I80" s="298">
        <v>218.15</v>
      </c>
      <c r="J80" s="298">
        <v>234.04999999999998</v>
      </c>
      <c r="K80" s="298">
        <v>239.04999999999998</v>
      </c>
      <c r="L80" s="298">
        <v>241.99999999999997</v>
      </c>
      <c r="M80" s="285">
        <v>236.1</v>
      </c>
      <c r="N80" s="285">
        <v>228.15</v>
      </c>
      <c r="O80" s="300">
        <v>26605800</v>
      </c>
      <c r="P80" s="301">
        <v>-0.10847733646973673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44315</v>
      </c>
      <c r="E81" s="297">
        <v>2256.8000000000002</v>
      </c>
      <c r="F81" s="297">
        <v>2282.6333333333332</v>
      </c>
      <c r="G81" s="298">
        <v>2225.4166666666665</v>
      </c>
      <c r="H81" s="298">
        <v>2194.0333333333333</v>
      </c>
      <c r="I81" s="298">
        <v>2136.8166666666666</v>
      </c>
      <c r="J81" s="298">
        <v>2314.0166666666664</v>
      </c>
      <c r="K81" s="298">
        <v>2371.2333333333336</v>
      </c>
      <c r="L81" s="298">
        <v>2402.6166666666663</v>
      </c>
      <c r="M81" s="285">
        <v>2339.85</v>
      </c>
      <c r="N81" s="285">
        <v>2251.25</v>
      </c>
      <c r="O81" s="300">
        <v>5230500</v>
      </c>
      <c r="P81" s="301">
        <v>-9.8919840818646965E-2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44315</v>
      </c>
      <c r="E82" s="297">
        <v>197.3</v>
      </c>
      <c r="F82" s="297">
        <v>199.18333333333331</v>
      </c>
      <c r="G82" s="298">
        <v>193.11666666666662</v>
      </c>
      <c r="H82" s="298">
        <v>188.93333333333331</v>
      </c>
      <c r="I82" s="298">
        <v>182.86666666666662</v>
      </c>
      <c r="J82" s="298">
        <v>203.36666666666662</v>
      </c>
      <c r="K82" s="298">
        <v>209.43333333333328</v>
      </c>
      <c r="L82" s="298">
        <v>213.61666666666662</v>
      </c>
      <c r="M82" s="285">
        <v>205.25</v>
      </c>
      <c r="N82" s="285">
        <v>195</v>
      </c>
      <c r="O82" s="300">
        <v>29211300</v>
      </c>
      <c r="P82" s="301">
        <v>-0.10163027934026123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44315</v>
      </c>
      <c r="E83" s="297">
        <v>576.29999999999995</v>
      </c>
      <c r="F83" s="297">
        <v>573.2833333333333</v>
      </c>
      <c r="G83" s="298">
        <v>563.31666666666661</v>
      </c>
      <c r="H83" s="298">
        <v>550.33333333333326</v>
      </c>
      <c r="I83" s="298">
        <v>540.36666666666656</v>
      </c>
      <c r="J83" s="298">
        <v>586.26666666666665</v>
      </c>
      <c r="K83" s="298">
        <v>596.23333333333335</v>
      </c>
      <c r="L83" s="298">
        <v>609.2166666666667</v>
      </c>
      <c r="M83" s="285">
        <v>583.25</v>
      </c>
      <c r="N83" s="285">
        <v>560.29999999999995</v>
      </c>
      <c r="O83" s="300">
        <v>90872375</v>
      </c>
      <c r="P83" s="301">
        <v>-1.8562794220288392E-2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44315</v>
      </c>
      <c r="E84" s="297">
        <v>1397</v>
      </c>
      <c r="F84" s="297">
        <v>1402.8166666666666</v>
      </c>
      <c r="G84" s="298">
        <v>1383.1833333333332</v>
      </c>
      <c r="H84" s="298">
        <v>1369.3666666666666</v>
      </c>
      <c r="I84" s="298">
        <v>1349.7333333333331</v>
      </c>
      <c r="J84" s="298">
        <v>1416.6333333333332</v>
      </c>
      <c r="K84" s="298">
        <v>1436.2666666666664</v>
      </c>
      <c r="L84" s="298">
        <v>1450.0833333333333</v>
      </c>
      <c r="M84" s="285">
        <v>1422.45</v>
      </c>
      <c r="N84" s="285">
        <v>1389</v>
      </c>
      <c r="O84" s="300">
        <v>986000</v>
      </c>
      <c r="P84" s="301">
        <v>-6.5646395489327422E-2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44315</v>
      </c>
      <c r="E85" s="297">
        <v>431.7</v>
      </c>
      <c r="F85" s="297">
        <v>433.3</v>
      </c>
      <c r="G85" s="298">
        <v>426.5</v>
      </c>
      <c r="H85" s="298">
        <v>421.3</v>
      </c>
      <c r="I85" s="298">
        <v>414.5</v>
      </c>
      <c r="J85" s="298">
        <v>438.5</v>
      </c>
      <c r="K85" s="298">
        <v>445.30000000000007</v>
      </c>
      <c r="L85" s="298">
        <v>450.5</v>
      </c>
      <c r="M85" s="285">
        <v>440.1</v>
      </c>
      <c r="N85" s="285">
        <v>428.1</v>
      </c>
      <c r="O85" s="300">
        <v>7021500</v>
      </c>
      <c r="P85" s="301">
        <v>-0.11193321950294062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44315</v>
      </c>
      <c r="E86" s="297">
        <v>9.15</v>
      </c>
      <c r="F86" s="297">
        <v>9.2666666666666657</v>
      </c>
      <c r="G86" s="298">
        <v>8.7833333333333314</v>
      </c>
      <c r="H86" s="298">
        <v>8.4166666666666661</v>
      </c>
      <c r="I86" s="298">
        <v>7.9333333333333318</v>
      </c>
      <c r="J86" s="298">
        <v>9.6333333333333311</v>
      </c>
      <c r="K86" s="298">
        <v>10.116666666666665</v>
      </c>
      <c r="L86" s="298">
        <v>10.483333333333331</v>
      </c>
      <c r="M86" s="285">
        <v>9.75</v>
      </c>
      <c r="N86" s="285">
        <v>8.9</v>
      </c>
      <c r="O86" s="300">
        <v>329910000</v>
      </c>
      <c r="P86" s="301">
        <v>-0.61930533117932152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44315</v>
      </c>
      <c r="E87" s="297">
        <v>57.3</v>
      </c>
      <c r="F87" s="297">
        <v>57.199999999999996</v>
      </c>
      <c r="G87" s="298">
        <v>55.849999999999994</v>
      </c>
      <c r="H87" s="298">
        <v>54.4</v>
      </c>
      <c r="I87" s="298">
        <v>53.05</v>
      </c>
      <c r="J87" s="298">
        <v>58.649999999999991</v>
      </c>
      <c r="K87" s="298">
        <v>60</v>
      </c>
      <c r="L87" s="298">
        <v>61.449999999999989</v>
      </c>
      <c r="M87" s="285">
        <v>58.55</v>
      </c>
      <c r="N87" s="285">
        <v>55.75</v>
      </c>
      <c r="O87" s="300">
        <v>154128000</v>
      </c>
      <c r="P87" s="301">
        <v>-7.3761132678693761E-2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44315</v>
      </c>
      <c r="E88" s="297">
        <v>506.15</v>
      </c>
      <c r="F88" s="297">
        <v>509.93333333333334</v>
      </c>
      <c r="G88" s="298">
        <v>500.9666666666667</v>
      </c>
      <c r="H88" s="298">
        <v>495.78333333333336</v>
      </c>
      <c r="I88" s="298">
        <v>486.81666666666672</v>
      </c>
      <c r="J88" s="298">
        <v>515.11666666666667</v>
      </c>
      <c r="K88" s="298">
        <v>524.08333333333326</v>
      </c>
      <c r="L88" s="298">
        <v>529.26666666666665</v>
      </c>
      <c r="M88" s="285">
        <v>518.9</v>
      </c>
      <c r="N88" s="285">
        <v>504.75</v>
      </c>
      <c r="O88" s="300">
        <v>5178250</v>
      </c>
      <c r="P88" s="301">
        <v>-1.4652014652014652E-2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44315</v>
      </c>
      <c r="E89" s="297">
        <v>1661.85</v>
      </c>
      <c r="F89" s="297">
        <v>1681.8333333333333</v>
      </c>
      <c r="G89" s="298">
        <v>1621.9166666666665</v>
      </c>
      <c r="H89" s="298">
        <v>1581.9833333333333</v>
      </c>
      <c r="I89" s="298">
        <v>1522.0666666666666</v>
      </c>
      <c r="J89" s="298">
        <v>1721.7666666666664</v>
      </c>
      <c r="K89" s="298">
        <v>1781.6833333333329</v>
      </c>
      <c r="L89" s="298">
        <v>1821.6166666666663</v>
      </c>
      <c r="M89" s="285">
        <v>1741.75</v>
      </c>
      <c r="N89" s="285">
        <v>1641.9</v>
      </c>
      <c r="O89" s="300">
        <v>3410000</v>
      </c>
      <c r="P89" s="301">
        <v>2.0347097546379412E-2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44315</v>
      </c>
      <c r="E90" s="297">
        <v>965.95</v>
      </c>
      <c r="F90" s="297">
        <v>958.6</v>
      </c>
      <c r="G90" s="298">
        <v>941.65000000000009</v>
      </c>
      <c r="H90" s="298">
        <v>917.35</v>
      </c>
      <c r="I90" s="298">
        <v>900.40000000000009</v>
      </c>
      <c r="J90" s="298">
        <v>982.90000000000009</v>
      </c>
      <c r="K90" s="298">
        <v>999.85000000000014</v>
      </c>
      <c r="L90" s="298">
        <v>1024.1500000000001</v>
      </c>
      <c r="M90" s="285">
        <v>975.55</v>
      </c>
      <c r="N90" s="285">
        <v>934.3</v>
      </c>
      <c r="O90" s="300">
        <v>21854700</v>
      </c>
      <c r="P90" s="301">
        <v>-8.4178766735809915E-2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44315</v>
      </c>
      <c r="E91" s="297">
        <v>242.45</v>
      </c>
      <c r="F91" s="297">
        <v>244.68333333333331</v>
      </c>
      <c r="G91" s="298">
        <v>239.36666666666662</v>
      </c>
      <c r="H91" s="298">
        <v>236.2833333333333</v>
      </c>
      <c r="I91" s="298">
        <v>230.96666666666661</v>
      </c>
      <c r="J91" s="298">
        <v>247.76666666666662</v>
      </c>
      <c r="K91" s="298">
        <v>253.08333333333329</v>
      </c>
      <c r="L91" s="298">
        <v>256.16666666666663</v>
      </c>
      <c r="M91" s="285">
        <v>250</v>
      </c>
      <c r="N91" s="285">
        <v>241.6</v>
      </c>
      <c r="O91" s="300">
        <v>10094000</v>
      </c>
      <c r="P91" s="301">
        <v>-0.14431521481129836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44315</v>
      </c>
      <c r="E92" s="425">
        <v>1345.7</v>
      </c>
      <c r="F92" s="425">
        <v>1335.9833333333333</v>
      </c>
      <c r="G92" s="426">
        <v>1309.7166666666667</v>
      </c>
      <c r="H92" s="426">
        <v>1273.7333333333333</v>
      </c>
      <c r="I92" s="426">
        <v>1247.4666666666667</v>
      </c>
      <c r="J92" s="426">
        <v>1371.9666666666667</v>
      </c>
      <c r="K92" s="426">
        <v>1398.2333333333336</v>
      </c>
      <c r="L92" s="426">
        <v>1434.2166666666667</v>
      </c>
      <c r="M92" s="427">
        <v>1362.25</v>
      </c>
      <c r="N92" s="427">
        <v>1300</v>
      </c>
      <c r="O92" s="428">
        <v>27843000</v>
      </c>
      <c r="P92" s="429">
        <v>-8.3900898233145796E-2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44315</v>
      </c>
      <c r="E93" s="297">
        <v>91.7</v>
      </c>
      <c r="F93" s="297">
        <v>92.666666666666671</v>
      </c>
      <c r="G93" s="298">
        <v>90.283333333333346</v>
      </c>
      <c r="H93" s="298">
        <v>88.866666666666674</v>
      </c>
      <c r="I93" s="298">
        <v>86.483333333333348</v>
      </c>
      <c r="J93" s="298">
        <v>94.083333333333343</v>
      </c>
      <c r="K93" s="298">
        <v>96.466666666666669</v>
      </c>
      <c r="L93" s="298">
        <v>97.88333333333334</v>
      </c>
      <c r="M93" s="285">
        <v>95.05</v>
      </c>
      <c r="N93" s="285">
        <v>91.25</v>
      </c>
      <c r="O93" s="300">
        <v>62803000</v>
      </c>
      <c r="P93" s="301">
        <v>-4.6481792164215927E-2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44315</v>
      </c>
      <c r="E94" s="297">
        <v>1731.9</v>
      </c>
      <c r="F94" s="297">
        <v>1742.5</v>
      </c>
      <c r="G94" s="298">
        <v>1704.4</v>
      </c>
      <c r="H94" s="298">
        <v>1676.9</v>
      </c>
      <c r="I94" s="298">
        <v>1638.8000000000002</v>
      </c>
      <c r="J94" s="298">
        <v>1770</v>
      </c>
      <c r="K94" s="298">
        <v>1808.1</v>
      </c>
      <c r="L94" s="298">
        <v>1835.6</v>
      </c>
      <c r="M94" s="285">
        <v>1780.6</v>
      </c>
      <c r="N94" s="285">
        <v>1715</v>
      </c>
      <c r="O94" s="300">
        <v>1737450</v>
      </c>
      <c r="P94" s="301">
        <v>-9.1897401053168001E-2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44315</v>
      </c>
      <c r="E95" s="297">
        <v>212.7</v>
      </c>
      <c r="F95" s="297">
        <v>213.58333333333334</v>
      </c>
      <c r="G95" s="298">
        <v>210.01666666666668</v>
      </c>
      <c r="H95" s="298">
        <v>207.33333333333334</v>
      </c>
      <c r="I95" s="298">
        <v>203.76666666666668</v>
      </c>
      <c r="J95" s="298">
        <v>216.26666666666668</v>
      </c>
      <c r="K95" s="298">
        <v>219.83333333333334</v>
      </c>
      <c r="L95" s="298">
        <v>222.51666666666668</v>
      </c>
      <c r="M95" s="285">
        <v>217.15</v>
      </c>
      <c r="N95" s="285">
        <v>210.9</v>
      </c>
      <c r="O95" s="300">
        <v>105545600</v>
      </c>
      <c r="P95" s="301">
        <v>-2.1275964391691396E-2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44315</v>
      </c>
      <c r="E96" s="297">
        <v>311.85000000000002</v>
      </c>
      <c r="F96" s="297">
        <v>308.98333333333335</v>
      </c>
      <c r="G96" s="298">
        <v>301.66666666666669</v>
      </c>
      <c r="H96" s="298">
        <v>291.48333333333335</v>
      </c>
      <c r="I96" s="298">
        <v>284.16666666666669</v>
      </c>
      <c r="J96" s="298">
        <v>319.16666666666669</v>
      </c>
      <c r="K96" s="298">
        <v>326.48333333333329</v>
      </c>
      <c r="L96" s="298">
        <v>336.66666666666669</v>
      </c>
      <c r="M96" s="285">
        <v>316.3</v>
      </c>
      <c r="N96" s="285">
        <v>298.8</v>
      </c>
      <c r="O96" s="300">
        <v>28640000</v>
      </c>
      <c r="P96" s="301">
        <v>-2.7855153203342618E-3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44315</v>
      </c>
      <c r="E97" s="297">
        <v>442</v>
      </c>
      <c r="F97" s="297">
        <v>440.0333333333333</v>
      </c>
      <c r="G97" s="298">
        <v>433.61666666666662</v>
      </c>
      <c r="H97" s="298">
        <v>425.23333333333329</v>
      </c>
      <c r="I97" s="298">
        <v>418.81666666666661</v>
      </c>
      <c r="J97" s="298">
        <v>448.41666666666663</v>
      </c>
      <c r="K97" s="298">
        <v>454.83333333333337</v>
      </c>
      <c r="L97" s="298">
        <v>463.21666666666664</v>
      </c>
      <c r="M97" s="285">
        <v>446.45</v>
      </c>
      <c r="N97" s="285">
        <v>431.65</v>
      </c>
      <c r="O97" s="300">
        <v>33004800</v>
      </c>
      <c r="P97" s="301">
        <v>3.2170902642911427E-2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44315</v>
      </c>
      <c r="E98" s="297">
        <v>2850.95</v>
      </c>
      <c r="F98" s="297">
        <v>2896.1166666666668</v>
      </c>
      <c r="G98" s="298">
        <v>2791.8333333333335</v>
      </c>
      <c r="H98" s="298">
        <v>2732.7166666666667</v>
      </c>
      <c r="I98" s="298">
        <v>2628.4333333333334</v>
      </c>
      <c r="J98" s="298">
        <v>2955.2333333333336</v>
      </c>
      <c r="K98" s="298">
        <v>3059.5166666666664</v>
      </c>
      <c r="L98" s="298">
        <v>3118.6333333333337</v>
      </c>
      <c r="M98" s="285">
        <v>3000.4</v>
      </c>
      <c r="N98" s="285">
        <v>2837</v>
      </c>
      <c r="O98" s="300">
        <v>1225500</v>
      </c>
      <c r="P98" s="301">
        <v>8.1665986116782364E-4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44315</v>
      </c>
      <c r="E99" s="297">
        <v>1777.05</v>
      </c>
      <c r="F99" s="297">
        <v>1780.4833333333333</v>
      </c>
      <c r="G99" s="298">
        <v>1751.4166666666667</v>
      </c>
      <c r="H99" s="298">
        <v>1725.7833333333333</v>
      </c>
      <c r="I99" s="298">
        <v>1696.7166666666667</v>
      </c>
      <c r="J99" s="298">
        <v>1806.1166666666668</v>
      </c>
      <c r="K99" s="298">
        <v>1835.1833333333334</v>
      </c>
      <c r="L99" s="298">
        <v>1860.8166666666668</v>
      </c>
      <c r="M99" s="285">
        <v>1809.55</v>
      </c>
      <c r="N99" s="285">
        <v>1754.85</v>
      </c>
      <c r="O99" s="300">
        <v>11308000</v>
      </c>
      <c r="P99" s="301">
        <v>-0.12112168127836846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44315</v>
      </c>
      <c r="E100" s="297">
        <v>94.65</v>
      </c>
      <c r="F100" s="297">
        <v>95.100000000000009</v>
      </c>
      <c r="G100" s="298">
        <v>91.800000000000011</v>
      </c>
      <c r="H100" s="298">
        <v>88.95</v>
      </c>
      <c r="I100" s="298">
        <v>85.65</v>
      </c>
      <c r="J100" s="298">
        <v>97.950000000000017</v>
      </c>
      <c r="K100" s="298">
        <v>101.25</v>
      </c>
      <c r="L100" s="298">
        <v>104.10000000000002</v>
      </c>
      <c r="M100" s="285">
        <v>98.4</v>
      </c>
      <c r="N100" s="285">
        <v>92.25</v>
      </c>
      <c r="O100" s="300">
        <v>27182504</v>
      </c>
      <c r="P100" s="301">
        <v>-0.11091652072387624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44315</v>
      </c>
      <c r="E101" s="297">
        <v>2472.35</v>
      </c>
      <c r="F101" s="297">
        <v>2477.8333333333335</v>
      </c>
      <c r="G101" s="298">
        <v>2435.666666666667</v>
      </c>
      <c r="H101" s="298">
        <v>2398.9833333333336</v>
      </c>
      <c r="I101" s="298">
        <v>2356.8166666666671</v>
      </c>
      <c r="J101" s="298">
        <v>2514.5166666666669</v>
      </c>
      <c r="K101" s="298">
        <v>2556.6833333333338</v>
      </c>
      <c r="L101" s="298">
        <v>2593.3666666666668</v>
      </c>
      <c r="M101" s="285">
        <v>2520</v>
      </c>
      <c r="N101" s="285">
        <v>2441.15</v>
      </c>
      <c r="O101" s="300">
        <v>124500</v>
      </c>
      <c r="P101" s="301">
        <v>-0.41134751773049644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44315</v>
      </c>
      <c r="E102" s="297">
        <v>415.25</v>
      </c>
      <c r="F102" s="297">
        <v>412.84999999999997</v>
      </c>
      <c r="G102" s="298">
        <v>405.69999999999993</v>
      </c>
      <c r="H102" s="298">
        <v>396.15</v>
      </c>
      <c r="I102" s="298">
        <v>388.99999999999994</v>
      </c>
      <c r="J102" s="298">
        <v>422.39999999999992</v>
      </c>
      <c r="K102" s="298">
        <v>429.5499999999999</v>
      </c>
      <c r="L102" s="298">
        <v>439.09999999999991</v>
      </c>
      <c r="M102" s="285">
        <v>420</v>
      </c>
      <c r="N102" s="285">
        <v>403.3</v>
      </c>
      <c r="O102" s="300">
        <v>5918000</v>
      </c>
      <c r="P102" s="301">
        <v>-0.1332747510251904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44315</v>
      </c>
      <c r="E103" s="297">
        <v>1383</v>
      </c>
      <c r="F103" s="297">
        <v>1384.9166666666667</v>
      </c>
      <c r="G103" s="298">
        <v>1370.0833333333335</v>
      </c>
      <c r="H103" s="298">
        <v>1357.1666666666667</v>
      </c>
      <c r="I103" s="298">
        <v>1342.3333333333335</v>
      </c>
      <c r="J103" s="298">
        <v>1397.8333333333335</v>
      </c>
      <c r="K103" s="298">
        <v>1412.666666666667</v>
      </c>
      <c r="L103" s="298">
        <v>1425.5833333333335</v>
      </c>
      <c r="M103" s="285">
        <v>1399.75</v>
      </c>
      <c r="N103" s="285">
        <v>1372</v>
      </c>
      <c r="O103" s="300">
        <v>12694275</v>
      </c>
      <c r="P103" s="301">
        <v>-6.7497360084477293E-2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44315</v>
      </c>
      <c r="E104" s="297">
        <v>3861.45</v>
      </c>
      <c r="F104" s="297">
        <v>3883.6</v>
      </c>
      <c r="G104" s="298">
        <v>3788.3999999999996</v>
      </c>
      <c r="H104" s="298">
        <v>3715.35</v>
      </c>
      <c r="I104" s="298">
        <v>3620.1499999999996</v>
      </c>
      <c r="J104" s="298">
        <v>3956.6499999999996</v>
      </c>
      <c r="K104" s="298">
        <v>4051.8499999999995</v>
      </c>
      <c r="L104" s="298">
        <v>4124.8999999999996</v>
      </c>
      <c r="M104" s="285">
        <v>3978.8</v>
      </c>
      <c r="N104" s="285">
        <v>3810.55</v>
      </c>
      <c r="O104" s="300">
        <v>233400</v>
      </c>
      <c r="P104" s="301">
        <v>-8.2005899705014748E-2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44315</v>
      </c>
      <c r="E105" s="297">
        <v>2507.4499999999998</v>
      </c>
      <c r="F105" s="297">
        <v>2521.1</v>
      </c>
      <c r="G105" s="298">
        <v>2482.25</v>
      </c>
      <c r="H105" s="298">
        <v>2457.0500000000002</v>
      </c>
      <c r="I105" s="298">
        <v>2418.2000000000003</v>
      </c>
      <c r="J105" s="298">
        <v>2546.2999999999997</v>
      </c>
      <c r="K105" s="298">
        <v>2585.1499999999992</v>
      </c>
      <c r="L105" s="298">
        <v>2610.3499999999995</v>
      </c>
      <c r="M105" s="285">
        <v>2559.9499999999998</v>
      </c>
      <c r="N105" s="285">
        <v>2495.9</v>
      </c>
      <c r="O105" s="300">
        <v>450200</v>
      </c>
      <c r="P105" s="301">
        <v>-0.11447678992918961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44315</v>
      </c>
      <c r="E106" s="297">
        <v>997.9</v>
      </c>
      <c r="F106" s="297">
        <v>1004.8333333333334</v>
      </c>
      <c r="G106" s="298">
        <v>982.81666666666683</v>
      </c>
      <c r="H106" s="298">
        <v>967.73333333333346</v>
      </c>
      <c r="I106" s="298">
        <v>945.71666666666692</v>
      </c>
      <c r="J106" s="298">
        <v>1019.9166666666667</v>
      </c>
      <c r="K106" s="298">
        <v>1041.9333333333334</v>
      </c>
      <c r="L106" s="298">
        <v>1057.0166666666667</v>
      </c>
      <c r="M106" s="285">
        <v>1026.8499999999999</v>
      </c>
      <c r="N106" s="285">
        <v>989.75</v>
      </c>
      <c r="O106" s="300">
        <v>5413650</v>
      </c>
      <c r="P106" s="301">
        <v>-0.15136575616255829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44315</v>
      </c>
      <c r="E107" s="297">
        <v>799</v>
      </c>
      <c r="F107" s="297">
        <v>804.35</v>
      </c>
      <c r="G107" s="298">
        <v>788.85</v>
      </c>
      <c r="H107" s="298">
        <v>778.7</v>
      </c>
      <c r="I107" s="298">
        <v>763.2</v>
      </c>
      <c r="J107" s="298">
        <v>814.5</v>
      </c>
      <c r="K107" s="298">
        <v>830</v>
      </c>
      <c r="L107" s="298">
        <v>840.15</v>
      </c>
      <c r="M107" s="285">
        <v>819.85</v>
      </c>
      <c r="N107" s="285">
        <v>794.2</v>
      </c>
      <c r="O107" s="300">
        <v>7662200</v>
      </c>
      <c r="P107" s="301">
        <v>-5.7192075796726957E-2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44315</v>
      </c>
      <c r="E108" s="297">
        <v>194.35</v>
      </c>
      <c r="F108" s="297">
        <v>195.01666666666665</v>
      </c>
      <c r="G108" s="298">
        <v>188.33333333333331</v>
      </c>
      <c r="H108" s="298">
        <v>182.31666666666666</v>
      </c>
      <c r="I108" s="298">
        <v>175.63333333333333</v>
      </c>
      <c r="J108" s="298">
        <v>201.0333333333333</v>
      </c>
      <c r="K108" s="298">
        <v>207.71666666666664</v>
      </c>
      <c r="L108" s="298">
        <v>213.73333333333329</v>
      </c>
      <c r="M108" s="285">
        <v>201.7</v>
      </c>
      <c r="N108" s="285">
        <v>189</v>
      </c>
      <c r="O108" s="300">
        <v>13428000</v>
      </c>
      <c r="P108" s="301">
        <v>-4.6577676796364667E-2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44315</v>
      </c>
      <c r="E109" s="297">
        <v>149.65</v>
      </c>
      <c r="F109" s="297">
        <v>150.81666666666666</v>
      </c>
      <c r="G109" s="298">
        <v>146.63333333333333</v>
      </c>
      <c r="H109" s="298">
        <v>143.61666666666667</v>
      </c>
      <c r="I109" s="298">
        <v>139.43333333333334</v>
      </c>
      <c r="J109" s="298">
        <v>153.83333333333331</v>
      </c>
      <c r="K109" s="298">
        <v>158.01666666666665</v>
      </c>
      <c r="L109" s="298">
        <v>161.0333333333333</v>
      </c>
      <c r="M109" s="285">
        <v>155</v>
      </c>
      <c r="N109" s="285">
        <v>147.80000000000001</v>
      </c>
      <c r="O109" s="300">
        <v>19998000</v>
      </c>
      <c r="P109" s="301">
        <v>-7.9536039768019887E-2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44315</v>
      </c>
      <c r="E110" s="297">
        <v>400.25</v>
      </c>
      <c r="F110" s="297">
        <v>400.63333333333338</v>
      </c>
      <c r="G110" s="298">
        <v>395.86666666666679</v>
      </c>
      <c r="H110" s="298">
        <v>391.48333333333341</v>
      </c>
      <c r="I110" s="298">
        <v>386.71666666666681</v>
      </c>
      <c r="J110" s="298">
        <v>405.01666666666677</v>
      </c>
      <c r="K110" s="298">
        <v>409.7833333333333</v>
      </c>
      <c r="L110" s="298">
        <v>414.16666666666674</v>
      </c>
      <c r="M110" s="285">
        <v>405.4</v>
      </c>
      <c r="N110" s="285">
        <v>396.25</v>
      </c>
      <c r="O110" s="300">
        <v>6810000</v>
      </c>
      <c r="P110" s="301">
        <v>-7.0941336971350619E-2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44315</v>
      </c>
      <c r="E111" s="297">
        <v>6839.65</v>
      </c>
      <c r="F111" s="297">
        <v>6918.2166666666672</v>
      </c>
      <c r="G111" s="298">
        <v>6727.4333333333343</v>
      </c>
      <c r="H111" s="298">
        <v>6615.2166666666672</v>
      </c>
      <c r="I111" s="298">
        <v>6424.4333333333343</v>
      </c>
      <c r="J111" s="298">
        <v>7030.4333333333343</v>
      </c>
      <c r="K111" s="298">
        <v>7221.2166666666672</v>
      </c>
      <c r="L111" s="298">
        <v>7333.4333333333343</v>
      </c>
      <c r="M111" s="285">
        <v>7109</v>
      </c>
      <c r="N111" s="285">
        <v>6806</v>
      </c>
      <c r="O111" s="300">
        <v>2271500</v>
      </c>
      <c r="P111" s="301">
        <v>5.5627846454131422E-2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44315</v>
      </c>
      <c r="E112" s="297">
        <v>549.70000000000005</v>
      </c>
      <c r="F112" s="297">
        <v>551.75</v>
      </c>
      <c r="G112" s="298">
        <v>541.70000000000005</v>
      </c>
      <c r="H112" s="298">
        <v>533.70000000000005</v>
      </c>
      <c r="I112" s="298">
        <v>523.65000000000009</v>
      </c>
      <c r="J112" s="298">
        <v>559.75</v>
      </c>
      <c r="K112" s="298">
        <v>569.79999999999995</v>
      </c>
      <c r="L112" s="298">
        <v>577.79999999999995</v>
      </c>
      <c r="M112" s="285">
        <v>561.79999999999995</v>
      </c>
      <c r="N112" s="285">
        <v>543.75</v>
      </c>
      <c r="O112" s="300">
        <v>13398750</v>
      </c>
      <c r="P112" s="301">
        <v>-2.6342083749659368E-2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44315</v>
      </c>
      <c r="E113" s="297">
        <v>852.95</v>
      </c>
      <c r="F113" s="297">
        <v>850.45000000000016</v>
      </c>
      <c r="G113" s="298">
        <v>839.5500000000003</v>
      </c>
      <c r="H113" s="298">
        <v>826.15000000000009</v>
      </c>
      <c r="I113" s="298">
        <v>815.25000000000023</v>
      </c>
      <c r="J113" s="298">
        <v>863.85000000000036</v>
      </c>
      <c r="K113" s="298">
        <v>874.75000000000023</v>
      </c>
      <c r="L113" s="298">
        <v>888.15000000000043</v>
      </c>
      <c r="M113" s="285">
        <v>861.35</v>
      </c>
      <c r="N113" s="285">
        <v>837.05</v>
      </c>
      <c r="O113" s="300">
        <v>2072200</v>
      </c>
      <c r="P113" s="301">
        <v>-0.12030905077262694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44315</v>
      </c>
      <c r="E114" s="297">
        <v>1142.2</v>
      </c>
      <c r="F114" s="297">
        <v>1150.4166666666667</v>
      </c>
      <c r="G114" s="298">
        <v>1126.8333333333335</v>
      </c>
      <c r="H114" s="298">
        <v>1111.4666666666667</v>
      </c>
      <c r="I114" s="298">
        <v>1087.8833333333334</v>
      </c>
      <c r="J114" s="298">
        <v>1165.7833333333335</v>
      </c>
      <c r="K114" s="298">
        <v>1189.366666666667</v>
      </c>
      <c r="L114" s="298">
        <v>1204.7333333333336</v>
      </c>
      <c r="M114" s="285">
        <v>1174</v>
      </c>
      <c r="N114" s="285">
        <v>1135.05</v>
      </c>
      <c r="O114" s="300">
        <v>1020000</v>
      </c>
      <c r="P114" s="301">
        <v>-0.13705583756345177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44315</v>
      </c>
      <c r="E115" s="297">
        <v>1986.65</v>
      </c>
      <c r="F115" s="297">
        <v>1988.5833333333333</v>
      </c>
      <c r="G115" s="298">
        <v>1960.5666666666666</v>
      </c>
      <c r="H115" s="298">
        <v>1934.4833333333333</v>
      </c>
      <c r="I115" s="298">
        <v>1906.4666666666667</v>
      </c>
      <c r="J115" s="298">
        <v>2014.6666666666665</v>
      </c>
      <c r="K115" s="298">
        <v>2042.6833333333334</v>
      </c>
      <c r="L115" s="298">
        <v>2068.7666666666664</v>
      </c>
      <c r="M115" s="285">
        <v>2016.6</v>
      </c>
      <c r="N115" s="285">
        <v>1962.5</v>
      </c>
      <c r="O115" s="300">
        <v>1436000</v>
      </c>
      <c r="P115" s="301">
        <v>-6.1683220073183484E-2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44315</v>
      </c>
      <c r="E116" s="297">
        <v>197.05</v>
      </c>
      <c r="F116" s="297">
        <v>198.5</v>
      </c>
      <c r="G116" s="298">
        <v>187</v>
      </c>
      <c r="H116" s="298">
        <v>176.95</v>
      </c>
      <c r="I116" s="298">
        <v>165.45</v>
      </c>
      <c r="J116" s="298">
        <v>208.55</v>
      </c>
      <c r="K116" s="298">
        <v>220.05</v>
      </c>
      <c r="L116" s="298">
        <v>230.10000000000002</v>
      </c>
      <c r="M116" s="285">
        <v>210</v>
      </c>
      <c r="N116" s="285">
        <v>188.45</v>
      </c>
      <c r="O116" s="300">
        <v>28385000</v>
      </c>
      <c r="P116" s="301">
        <v>-5.4117098203872172E-2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44315</v>
      </c>
      <c r="E117" s="297">
        <v>1681.2</v>
      </c>
      <c r="F117" s="297">
        <v>1662.0333333333335</v>
      </c>
      <c r="G117" s="298">
        <v>1631.666666666667</v>
      </c>
      <c r="H117" s="298">
        <v>1582.1333333333334</v>
      </c>
      <c r="I117" s="298">
        <v>1551.7666666666669</v>
      </c>
      <c r="J117" s="298">
        <v>1711.5666666666671</v>
      </c>
      <c r="K117" s="298">
        <v>1741.9333333333334</v>
      </c>
      <c r="L117" s="298">
        <v>1791.4666666666672</v>
      </c>
      <c r="M117" s="285">
        <v>1692.4</v>
      </c>
      <c r="N117" s="285">
        <v>1612.5</v>
      </c>
      <c r="O117" s="300">
        <v>327275</v>
      </c>
      <c r="P117" s="301">
        <v>-0.1064773735581189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44315</v>
      </c>
      <c r="E118" s="297">
        <v>82412.2</v>
      </c>
      <c r="F118" s="297">
        <v>82440.099999999991</v>
      </c>
      <c r="G118" s="298">
        <v>81280.249999999985</v>
      </c>
      <c r="H118" s="298">
        <v>80148.299999999988</v>
      </c>
      <c r="I118" s="298">
        <v>78988.449999999983</v>
      </c>
      <c r="J118" s="298">
        <v>83572.049999999988</v>
      </c>
      <c r="K118" s="298">
        <v>84731.9</v>
      </c>
      <c r="L118" s="298">
        <v>85863.849999999991</v>
      </c>
      <c r="M118" s="285">
        <v>83599.95</v>
      </c>
      <c r="N118" s="285">
        <v>81308.149999999994</v>
      </c>
      <c r="O118" s="300">
        <v>41710</v>
      </c>
      <c r="P118" s="301">
        <v>-0.12263357172907026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44315</v>
      </c>
      <c r="E119" s="297">
        <v>1190.25</v>
      </c>
      <c r="F119" s="297">
        <v>1193.3833333333334</v>
      </c>
      <c r="G119" s="298">
        <v>1164.2666666666669</v>
      </c>
      <c r="H119" s="298">
        <v>1138.2833333333335</v>
      </c>
      <c r="I119" s="298">
        <v>1109.166666666667</v>
      </c>
      <c r="J119" s="298">
        <v>1219.3666666666668</v>
      </c>
      <c r="K119" s="298">
        <v>1248.4833333333331</v>
      </c>
      <c r="L119" s="298">
        <v>1274.4666666666667</v>
      </c>
      <c r="M119" s="285">
        <v>1222.5</v>
      </c>
      <c r="N119" s="285">
        <v>1167.4000000000001</v>
      </c>
      <c r="O119" s="300">
        <v>2592000</v>
      </c>
      <c r="P119" s="301">
        <v>-0.19870159981451427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44315</v>
      </c>
      <c r="E120" s="297">
        <v>327.64999999999998</v>
      </c>
      <c r="F120" s="297">
        <v>327.73333333333335</v>
      </c>
      <c r="G120" s="298">
        <v>320.91666666666669</v>
      </c>
      <c r="H120" s="298">
        <v>314.18333333333334</v>
      </c>
      <c r="I120" s="298">
        <v>307.36666666666667</v>
      </c>
      <c r="J120" s="298">
        <v>334.4666666666667</v>
      </c>
      <c r="K120" s="298">
        <v>341.2833333333333</v>
      </c>
      <c r="L120" s="298">
        <v>348.01666666666671</v>
      </c>
      <c r="M120" s="285">
        <v>334.55</v>
      </c>
      <c r="N120" s="285">
        <v>321</v>
      </c>
      <c r="O120" s="300">
        <v>744000</v>
      </c>
      <c r="P120" s="301">
        <v>-0.38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44315</v>
      </c>
      <c r="E121" s="297">
        <v>52.55</v>
      </c>
      <c r="F121" s="297">
        <v>52.5</v>
      </c>
      <c r="G121" s="298">
        <v>51.3</v>
      </c>
      <c r="H121" s="298">
        <v>50.05</v>
      </c>
      <c r="I121" s="298">
        <v>48.849999999999994</v>
      </c>
      <c r="J121" s="298">
        <v>53.75</v>
      </c>
      <c r="K121" s="298">
        <v>54.95</v>
      </c>
      <c r="L121" s="298">
        <v>56.2</v>
      </c>
      <c r="M121" s="285">
        <v>53.7</v>
      </c>
      <c r="N121" s="285">
        <v>51.25</v>
      </c>
      <c r="O121" s="300">
        <v>61557000</v>
      </c>
      <c r="P121" s="301">
        <v>-0.15555037313432835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44315</v>
      </c>
      <c r="E122" s="297">
        <v>4445.2</v>
      </c>
      <c r="F122" s="297">
        <v>4521.083333333333</v>
      </c>
      <c r="G122" s="298">
        <v>4343.4666666666662</v>
      </c>
      <c r="H122" s="298">
        <v>4241.7333333333336</v>
      </c>
      <c r="I122" s="298">
        <v>4064.1166666666668</v>
      </c>
      <c r="J122" s="298">
        <v>4622.8166666666657</v>
      </c>
      <c r="K122" s="298">
        <v>4800.4333333333325</v>
      </c>
      <c r="L122" s="298">
        <v>4902.1666666666652</v>
      </c>
      <c r="M122" s="285">
        <v>4698.7</v>
      </c>
      <c r="N122" s="285">
        <v>4419.3500000000004</v>
      </c>
      <c r="O122" s="300">
        <v>953000</v>
      </c>
      <c r="P122" s="301">
        <v>0.14992458521870286</v>
      </c>
    </row>
    <row r="123" spans="1:16" ht="15">
      <c r="A123" s="263">
        <v>113</v>
      </c>
      <c r="B123" s="362" t="s">
        <v>852</v>
      </c>
      <c r="C123" s="468" t="s">
        <v>450</v>
      </c>
      <c r="D123" s="469">
        <v>44315</v>
      </c>
      <c r="E123" s="297">
        <v>2462.1</v>
      </c>
      <c r="F123" s="297">
        <v>2475.2000000000003</v>
      </c>
      <c r="G123" s="298">
        <v>2430.4000000000005</v>
      </c>
      <c r="H123" s="298">
        <v>2398.7000000000003</v>
      </c>
      <c r="I123" s="298">
        <v>2353.9000000000005</v>
      </c>
      <c r="J123" s="298">
        <v>2506.9000000000005</v>
      </c>
      <c r="K123" s="298">
        <v>2551.7000000000007</v>
      </c>
      <c r="L123" s="298">
        <v>2583.4000000000005</v>
      </c>
      <c r="M123" s="285">
        <v>2520</v>
      </c>
      <c r="N123" s="285">
        <v>2443.5</v>
      </c>
      <c r="O123" s="300">
        <v>153900</v>
      </c>
      <c r="P123" s="301">
        <v>-0.11741935483870967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44315</v>
      </c>
      <c r="E124" s="297">
        <v>16235.85</v>
      </c>
      <c r="F124" s="297">
        <v>16359.5</v>
      </c>
      <c r="G124" s="298">
        <v>16058.5</v>
      </c>
      <c r="H124" s="298">
        <v>15881.15</v>
      </c>
      <c r="I124" s="298">
        <v>15580.15</v>
      </c>
      <c r="J124" s="298">
        <v>16536.849999999999</v>
      </c>
      <c r="K124" s="298">
        <v>16837.849999999999</v>
      </c>
      <c r="L124" s="298">
        <v>17015.2</v>
      </c>
      <c r="M124" s="285">
        <v>16660.5</v>
      </c>
      <c r="N124" s="285">
        <v>16182.15</v>
      </c>
      <c r="O124" s="300">
        <v>288800</v>
      </c>
      <c r="P124" s="301">
        <v>-0.10822911841902115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44315</v>
      </c>
      <c r="E125" s="297">
        <v>125.35</v>
      </c>
      <c r="F125" s="297">
        <v>125.86666666666667</v>
      </c>
      <c r="G125" s="298">
        <v>122.33333333333334</v>
      </c>
      <c r="H125" s="298">
        <v>119.31666666666666</v>
      </c>
      <c r="I125" s="298">
        <v>115.78333333333333</v>
      </c>
      <c r="J125" s="298">
        <v>128.88333333333335</v>
      </c>
      <c r="K125" s="298">
        <v>132.41666666666669</v>
      </c>
      <c r="L125" s="298">
        <v>135.43333333333337</v>
      </c>
      <c r="M125" s="285">
        <v>129.4</v>
      </c>
      <c r="N125" s="285">
        <v>122.85</v>
      </c>
      <c r="O125" s="300">
        <v>39623800</v>
      </c>
      <c r="P125" s="301">
        <v>-2.6341784655910437E-2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44315</v>
      </c>
      <c r="E126" s="297">
        <v>103.95</v>
      </c>
      <c r="F126" s="297">
        <v>104.88333333333334</v>
      </c>
      <c r="G126" s="298">
        <v>102.61666666666667</v>
      </c>
      <c r="H126" s="298">
        <v>101.28333333333333</v>
      </c>
      <c r="I126" s="298">
        <v>99.016666666666666</v>
      </c>
      <c r="J126" s="298">
        <v>106.21666666666668</v>
      </c>
      <c r="K126" s="298">
        <v>108.48333333333336</v>
      </c>
      <c r="L126" s="298">
        <v>109.81666666666669</v>
      </c>
      <c r="M126" s="285">
        <v>107.15</v>
      </c>
      <c r="N126" s="285">
        <v>103.55</v>
      </c>
      <c r="O126" s="300">
        <v>74755500</v>
      </c>
      <c r="P126" s="301">
        <v>-0.1080658324265506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44315</v>
      </c>
      <c r="E127" s="297">
        <v>102.9</v>
      </c>
      <c r="F127" s="297">
        <v>104.43333333333334</v>
      </c>
      <c r="G127" s="298">
        <v>100.76666666666668</v>
      </c>
      <c r="H127" s="298">
        <v>98.63333333333334</v>
      </c>
      <c r="I127" s="298">
        <v>94.966666666666683</v>
      </c>
      <c r="J127" s="298">
        <v>106.56666666666668</v>
      </c>
      <c r="K127" s="298">
        <v>110.23333333333333</v>
      </c>
      <c r="L127" s="298">
        <v>112.36666666666667</v>
      </c>
      <c r="M127" s="285">
        <v>108.1</v>
      </c>
      <c r="N127" s="285">
        <v>102.3</v>
      </c>
      <c r="O127" s="300">
        <v>38269000</v>
      </c>
      <c r="P127" s="301">
        <v>-0.1297496060234635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44315</v>
      </c>
      <c r="E128" s="297">
        <v>29451.65</v>
      </c>
      <c r="F128" s="297">
        <v>29509.133333333331</v>
      </c>
      <c r="G128" s="298">
        <v>28967.516666666663</v>
      </c>
      <c r="H128" s="298">
        <v>28483.383333333331</v>
      </c>
      <c r="I128" s="298">
        <v>27941.766666666663</v>
      </c>
      <c r="J128" s="298">
        <v>29993.266666666663</v>
      </c>
      <c r="K128" s="298">
        <v>30534.883333333331</v>
      </c>
      <c r="L128" s="298">
        <v>31019.016666666663</v>
      </c>
      <c r="M128" s="285">
        <v>30050.75</v>
      </c>
      <c r="N128" s="285">
        <v>29025</v>
      </c>
      <c r="O128" s="300">
        <v>52950</v>
      </c>
      <c r="P128" s="301">
        <v>7.9954311821816108E-3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44315</v>
      </c>
      <c r="E129" s="297">
        <v>1807.1</v>
      </c>
      <c r="F129" s="297">
        <v>1809.1999999999998</v>
      </c>
      <c r="G129" s="298">
        <v>1761.8499999999997</v>
      </c>
      <c r="H129" s="298">
        <v>1716.6</v>
      </c>
      <c r="I129" s="298">
        <v>1669.2499999999998</v>
      </c>
      <c r="J129" s="298">
        <v>1854.4499999999996</v>
      </c>
      <c r="K129" s="298">
        <v>1901.8</v>
      </c>
      <c r="L129" s="298">
        <v>1947.0499999999995</v>
      </c>
      <c r="M129" s="285">
        <v>1856.55</v>
      </c>
      <c r="N129" s="285">
        <v>1763.95</v>
      </c>
      <c r="O129" s="300">
        <v>2833600</v>
      </c>
      <c r="P129" s="301">
        <v>-4.6102573597481947E-2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44315</v>
      </c>
      <c r="E130" s="297">
        <v>222.2</v>
      </c>
      <c r="F130" s="297">
        <v>223.83333333333334</v>
      </c>
      <c r="G130" s="298">
        <v>219.91666666666669</v>
      </c>
      <c r="H130" s="298">
        <v>217.63333333333335</v>
      </c>
      <c r="I130" s="298">
        <v>213.7166666666667</v>
      </c>
      <c r="J130" s="298">
        <v>226.11666666666667</v>
      </c>
      <c r="K130" s="298">
        <v>230.03333333333336</v>
      </c>
      <c r="L130" s="298">
        <v>232.31666666666666</v>
      </c>
      <c r="M130" s="285">
        <v>227.75</v>
      </c>
      <c r="N130" s="285">
        <v>221.55</v>
      </c>
      <c r="O130" s="300">
        <v>18006000</v>
      </c>
      <c r="P130" s="301">
        <v>-4.3048469387755105E-2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44315</v>
      </c>
      <c r="E131" s="297">
        <v>114.4</v>
      </c>
      <c r="F131" s="297">
        <v>115.25</v>
      </c>
      <c r="G131" s="298">
        <v>112.75</v>
      </c>
      <c r="H131" s="298">
        <v>111.1</v>
      </c>
      <c r="I131" s="298">
        <v>108.6</v>
      </c>
      <c r="J131" s="298">
        <v>116.9</v>
      </c>
      <c r="K131" s="298">
        <v>119.4</v>
      </c>
      <c r="L131" s="298">
        <v>121.05000000000001</v>
      </c>
      <c r="M131" s="285">
        <v>117.75</v>
      </c>
      <c r="N131" s="285">
        <v>113.6</v>
      </c>
      <c r="O131" s="300">
        <v>32122200</v>
      </c>
      <c r="P131" s="301">
        <v>-7.167174341515857E-2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44315</v>
      </c>
      <c r="E132" s="297">
        <v>4444.7</v>
      </c>
      <c r="F132" s="297">
        <v>4460.0666666666666</v>
      </c>
      <c r="G132" s="298">
        <v>4408.9333333333334</v>
      </c>
      <c r="H132" s="298">
        <v>4373.166666666667</v>
      </c>
      <c r="I132" s="298">
        <v>4322.0333333333338</v>
      </c>
      <c r="J132" s="298">
        <v>4495.833333333333</v>
      </c>
      <c r="K132" s="298">
        <v>4546.9666666666662</v>
      </c>
      <c r="L132" s="298">
        <v>4582.7333333333327</v>
      </c>
      <c r="M132" s="285">
        <v>4511.2</v>
      </c>
      <c r="N132" s="285">
        <v>4424.3</v>
      </c>
      <c r="O132" s="300">
        <v>52750</v>
      </c>
      <c r="P132" s="301">
        <v>3.4313725490196081E-2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44315</v>
      </c>
      <c r="E133" s="297">
        <v>1774.35</v>
      </c>
      <c r="F133" s="297">
        <v>1787.6833333333334</v>
      </c>
      <c r="G133" s="298">
        <v>1755.6666666666667</v>
      </c>
      <c r="H133" s="298">
        <v>1736.9833333333333</v>
      </c>
      <c r="I133" s="298">
        <v>1704.9666666666667</v>
      </c>
      <c r="J133" s="298">
        <v>1806.3666666666668</v>
      </c>
      <c r="K133" s="298">
        <v>1838.3833333333332</v>
      </c>
      <c r="L133" s="298">
        <v>1857.0666666666668</v>
      </c>
      <c r="M133" s="285">
        <v>1819.7</v>
      </c>
      <c r="N133" s="285">
        <v>1769</v>
      </c>
      <c r="O133" s="300">
        <v>1839500</v>
      </c>
      <c r="P133" s="301">
        <v>-2.2322614934892373E-2</v>
      </c>
    </row>
    <row r="134" spans="1:16" ht="15">
      <c r="A134" s="263">
        <v>124</v>
      </c>
      <c r="B134" s="362" t="s">
        <v>852</v>
      </c>
      <c r="C134" s="468" t="s">
        <v>267</v>
      </c>
      <c r="D134" s="469">
        <v>44315</v>
      </c>
      <c r="E134" s="297">
        <v>2306.3000000000002</v>
      </c>
      <c r="F134" s="297">
        <v>2299.6833333333329</v>
      </c>
      <c r="G134" s="298">
        <v>2278.266666666666</v>
      </c>
      <c r="H134" s="298">
        <v>2250.2333333333331</v>
      </c>
      <c r="I134" s="298">
        <v>2228.8166666666662</v>
      </c>
      <c r="J134" s="298">
        <v>2327.7166666666658</v>
      </c>
      <c r="K134" s="298">
        <v>2349.1333333333328</v>
      </c>
      <c r="L134" s="298">
        <v>2377.1666666666656</v>
      </c>
      <c r="M134" s="285">
        <v>2321.1</v>
      </c>
      <c r="N134" s="285">
        <v>2271.65</v>
      </c>
      <c r="O134" s="300">
        <v>275000</v>
      </c>
      <c r="P134" s="301">
        <v>-9.3157460840890355E-2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44315</v>
      </c>
      <c r="E135" s="297">
        <v>35.700000000000003</v>
      </c>
      <c r="F135" s="297">
        <v>35.81666666666667</v>
      </c>
      <c r="G135" s="298">
        <v>34.533333333333339</v>
      </c>
      <c r="H135" s="298">
        <v>33.366666666666667</v>
      </c>
      <c r="I135" s="298">
        <v>32.083333333333336</v>
      </c>
      <c r="J135" s="298">
        <v>36.983333333333341</v>
      </c>
      <c r="K135" s="298">
        <v>38.266666666666673</v>
      </c>
      <c r="L135" s="298">
        <v>39.433333333333344</v>
      </c>
      <c r="M135" s="285">
        <v>37.1</v>
      </c>
      <c r="N135" s="285">
        <v>34.65</v>
      </c>
      <c r="O135" s="300">
        <v>198688000</v>
      </c>
      <c r="P135" s="301">
        <v>-7.617914000892724E-2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44315</v>
      </c>
      <c r="E136" s="297">
        <v>218.3</v>
      </c>
      <c r="F136" s="297">
        <v>220.04999999999998</v>
      </c>
      <c r="G136" s="298">
        <v>215.59999999999997</v>
      </c>
      <c r="H136" s="298">
        <v>212.89999999999998</v>
      </c>
      <c r="I136" s="298">
        <v>208.44999999999996</v>
      </c>
      <c r="J136" s="298">
        <v>222.74999999999997</v>
      </c>
      <c r="K136" s="298">
        <v>227.19999999999996</v>
      </c>
      <c r="L136" s="298">
        <v>229.89999999999998</v>
      </c>
      <c r="M136" s="285">
        <v>224.5</v>
      </c>
      <c r="N136" s="285">
        <v>217.35</v>
      </c>
      <c r="O136" s="300">
        <v>11828000</v>
      </c>
      <c r="P136" s="301">
        <v>-0.2139819245082403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44315</v>
      </c>
      <c r="E137" s="297">
        <v>1239.4000000000001</v>
      </c>
      <c r="F137" s="297">
        <v>1246.6000000000001</v>
      </c>
      <c r="G137" s="298">
        <v>1213.2000000000003</v>
      </c>
      <c r="H137" s="298">
        <v>1187.0000000000002</v>
      </c>
      <c r="I137" s="298">
        <v>1153.6000000000004</v>
      </c>
      <c r="J137" s="298">
        <v>1272.8000000000002</v>
      </c>
      <c r="K137" s="298">
        <v>1306.2000000000003</v>
      </c>
      <c r="L137" s="298">
        <v>1332.4</v>
      </c>
      <c r="M137" s="285">
        <v>1280</v>
      </c>
      <c r="N137" s="285">
        <v>1220.4000000000001</v>
      </c>
      <c r="O137" s="300">
        <v>1405371</v>
      </c>
      <c r="P137" s="301">
        <v>-0.10474462017111745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44315</v>
      </c>
      <c r="E138" s="297">
        <v>955.3</v>
      </c>
      <c r="F138" s="297">
        <v>958.69999999999993</v>
      </c>
      <c r="G138" s="298">
        <v>940.59999999999991</v>
      </c>
      <c r="H138" s="298">
        <v>925.9</v>
      </c>
      <c r="I138" s="298">
        <v>907.8</v>
      </c>
      <c r="J138" s="298">
        <v>973.39999999999986</v>
      </c>
      <c r="K138" s="298">
        <v>991.5</v>
      </c>
      <c r="L138" s="298">
        <v>1006.1999999999998</v>
      </c>
      <c r="M138" s="285">
        <v>976.8</v>
      </c>
      <c r="N138" s="285">
        <v>944</v>
      </c>
      <c r="O138" s="300">
        <v>1716150</v>
      </c>
      <c r="P138" s="301">
        <v>-3.9942938659058486E-2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44315</v>
      </c>
      <c r="E139" s="297">
        <v>211.4</v>
      </c>
      <c r="F139" s="297">
        <v>211.4</v>
      </c>
      <c r="G139" s="298">
        <v>205.25</v>
      </c>
      <c r="H139" s="298">
        <v>199.1</v>
      </c>
      <c r="I139" s="298">
        <v>192.95</v>
      </c>
      <c r="J139" s="298">
        <v>217.55</v>
      </c>
      <c r="K139" s="298">
        <v>223.70000000000005</v>
      </c>
      <c r="L139" s="298">
        <v>229.85000000000002</v>
      </c>
      <c r="M139" s="285">
        <v>217.55</v>
      </c>
      <c r="N139" s="285">
        <v>205.25</v>
      </c>
      <c r="O139" s="300">
        <v>19398100</v>
      </c>
      <c r="P139" s="301">
        <v>-0.10706180750233614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44315</v>
      </c>
      <c r="E140" s="297">
        <v>131.75</v>
      </c>
      <c r="F140" s="297">
        <v>132.79999999999998</v>
      </c>
      <c r="G140" s="298">
        <v>129.14999999999998</v>
      </c>
      <c r="H140" s="298">
        <v>126.54999999999998</v>
      </c>
      <c r="I140" s="298">
        <v>122.89999999999998</v>
      </c>
      <c r="J140" s="298">
        <v>135.39999999999998</v>
      </c>
      <c r="K140" s="298">
        <v>139.05000000000001</v>
      </c>
      <c r="L140" s="298">
        <v>141.64999999999998</v>
      </c>
      <c r="M140" s="285">
        <v>136.44999999999999</v>
      </c>
      <c r="N140" s="285">
        <v>130.19999999999999</v>
      </c>
      <c r="O140" s="300">
        <v>15102000</v>
      </c>
      <c r="P140" s="301">
        <v>-0.11560084328882643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44315</v>
      </c>
      <c r="E141" s="297">
        <v>2008.9</v>
      </c>
      <c r="F141" s="297">
        <v>2026.05</v>
      </c>
      <c r="G141" s="298">
        <v>1984.85</v>
      </c>
      <c r="H141" s="298">
        <v>1960.8</v>
      </c>
      <c r="I141" s="298">
        <v>1919.6</v>
      </c>
      <c r="J141" s="298">
        <v>2050.1</v>
      </c>
      <c r="K141" s="298">
        <v>2091.3000000000002</v>
      </c>
      <c r="L141" s="298">
        <v>2115.35</v>
      </c>
      <c r="M141" s="285">
        <v>2067.25</v>
      </c>
      <c r="N141" s="285">
        <v>2002</v>
      </c>
      <c r="O141" s="300">
        <v>26297500</v>
      </c>
      <c r="P141" s="301">
        <v>-1.9436028897692845E-2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44315</v>
      </c>
      <c r="E142" s="297">
        <v>73</v>
      </c>
      <c r="F142" s="297">
        <v>71.666666666666671</v>
      </c>
      <c r="G142" s="298">
        <v>69.683333333333337</v>
      </c>
      <c r="H142" s="298">
        <v>66.36666666666666</v>
      </c>
      <c r="I142" s="298">
        <v>64.383333333333326</v>
      </c>
      <c r="J142" s="298">
        <v>74.983333333333348</v>
      </c>
      <c r="K142" s="298">
        <v>76.966666666666669</v>
      </c>
      <c r="L142" s="298">
        <v>80.28333333333336</v>
      </c>
      <c r="M142" s="285">
        <v>73.650000000000006</v>
      </c>
      <c r="N142" s="285">
        <v>68.349999999999994</v>
      </c>
      <c r="O142" s="300">
        <v>125628000</v>
      </c>
      <c r="P142" s="301">
        <v>9.7245270494523736E-2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44315</v>
      </c>
      <c r="E143" s="297">
        <v>870.1</v>
      </c>
      <c r="F143" s="297">
        <v>874.36666666666667</v>
      </c>
      <c r="G143" s="298">
        <v>861.73333333333335</v>
      </c>
      <c r="H143" s="298">
        <v>853.36666666666667</v>
      </c>
      <c r="I143" s="298">
        <v>840.73333333333335</v>
      </c>
      <c r="J143" s="298">
        <v>882.73333333333335</v>
      </c>
      <c r="K143" s="298">
        <v>895.36666666666679</v>
      </c>
      <c r="L143" s="298">
        <v>903.73333333333335</v>
      </c>
      <c r="M143" s="285">
        <v>887</v>
      </c>
      <c r="N143" s="285">
        <v>866</v>
      </c>
      <c r="O143" s="300">
        <v>4903500</v>
      </c>
      <c r="P143" s="301">
        <v>-0.21540861634465377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44315</v>
      </c>
      <c r="E144" s="297">
        <v>358.35</v>
      </c>
      <c r="F144" s="297">
        <v>356.98333333333335</v>
      </c>
      <c r="G144" s="298">
        <v>348.9666666666667</v>
      </c>
      <c r="H144" s="298">
        <v>339.58333333333337</v>
      </c>
      <c r="I144" s="298">
        <v>331.56666666666672</v>
      </c>
      <c r="J144" s="298">
        <v>366.36666666666667</v>
      </c>
      <c r="K144" s="298">
        <v>374.38333333333333</v>
      </c>
      <c r="L144" s="298">
        <v>383.76666666666665</v>
      </c>
      <c r="M144" s="285">
        <v>365</v>
      </c>
      <c r="N144" s="285">
        <v>347.6</v>
      </c>
      <c r="O144" s="300">
        <v>87375000</v>
      </c>
      <c r="P144" s="301">
        <v>-2.7058627025221313E-2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44315</v>
      </c>
      <c r="E145" s="297">
        <v>27736</v>
      </c>
      <c r="F145" s="297">
        <v>27818.466666666664</v>
      </c>
      <c r="G145" s="298">
        <v>27356.983333333326</v>
      </c>
      <c r="H145" s="298">
        <v>26977.966666666664</v>
      </c>
      <c r="I145" s="298">
        <v>26516.483333333326</v>
      </c>
      <c r="J145" s="298">
        <v>28197.483333333326</v>
      </c>
      <c r="K145" s="298">
        <v>28658.966666666664</v>
      </c>
      <c r="L145" s="298">
        <v>29037.983333333326</v>
      </c>
      <c r="M145" s="285">
        <v>28279.95</v>
      </c>
      <c r="N145" s="285">
        <v>27439.45</v>
      </c>
      <c r="O145" s="300">
        <v>125050</v>
      </c>
      <c r="P145" s="301">
        <v>-4.2129452317119877E-2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44315</v>
      </c>
      <c r="E146" s="297">
        <v>1812.35</v>
      </c>
      <c r="F146" s="297">
        <v>1810.3</v>
      </c>
      <c r="G146" s="298">
        <v>1792.6</v>
      </c>
      <c r="H146" s="298">
        <v>1772.85</v>
      </c>
      <c r="I146" s="298">
        <v>1755.1499999999999</v>
      </c>
      <c r="J146" s="298">
        <v>1830.05</v>
      </c>
      <c r="K146" s="298">
        <v>1847.7500000000002</v>
      </c>
      <c r="L146" s="298">
        <v>1867.5</v>
      </c>
      <c r="M146" s="285">
        <v>1828</v>
      </c>
      <c r="N146" s="285">
        <v>1790.55</v>
      </c>
      <c r="O146" s="300">
        <v>598950</v>
      </c>
      <c r="P146" s="301">
        <v>-6.6838046272493568E-2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44315</v>
      </c>
      <c r="E147" s="297">
        <v>5286.25</v>
      </c>
      <c r="F147" s="297">
        <v>5303.4000000000005</v>
      </c>
      <c r="G147" s="298">
        <v>5254.8500000000013</v>
      </c>
      <c r="H147" s="298">
        <v>5223.4500000000007</v>
      </c>
      <c r="I147" s="298">
        <v>5174.9000000000015</v>
      </c>
      <c r="J147" s="298">
        <v>5334.8000000000011</v>
      </c>
      <c r="K147" s="298">
        <v>5383.35</v>
      </c>
      <c r="L147" s="298">
        <v>5414.7500000000009</v>
      </c>
      <c r="M147" s="285">
        <v>5351.95</v>
      </c>
      <c r="N147" s="285">
        <v>5272</v>
      </c>
      <c r="O147" s="300">
        <v>302625</v>
      </c>
      <c r="P147" s="301">
        <v>-7.6659038901601834E-2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44315</v>
      </c>
      <c r="E148" s="297">
        <v>1376.65</v>
      </c>
      <c r="F148" s="297">
        <v>1378.7166666666665</v>
      </c>
      <c r="G148" s="298">
        <v>1349.9333333333329</v>
      </c>
      <c r="H148" s="298">
        <v>1323.2166666666665</v>
      </c>
      <c r="I148" s="298">
        <v>1294.4333333333329</v>
      </c>
      <c r="J148" s="298">
        <v>1405.4333333333329</v>
      </c>
      <c r="K148" s="298">
        <v>1434.2166666666662</v>
      </c>
      <c r="L148" s="298">
        <v>1460.9333333333329</v>
      </c>
      <c r="M148" s="285">
        <v>1407.5</v>
      </c>
      <c r="N148" s="285">
        <v>1352</v>
      </c>
      <c r="O148" s="300">
        <v>3174400</v>
      </c>
      <c r="P148" s="301">
        <v>-0.13757878722016953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44315</v>
      </c>
      <c r="E149" s="297">
        <v>580.15</v>
      </c>
      <c r="F149" s="297">
        <v>582.63333333333333</v>
      </c>
      <c r="G149" s="298">
        <v>573.76666666666665</v>
      </c>
      <c r="H149" s="298">
        <v>567.38333333333333</v>
      </c>
      <c r="I149" s="298">
        <v>558.51666666666665</v>
      </c>
      <c r="J149" s="298">
        <v>589.01666666666665</v>
      </c>
      <c r="K149" s="298">
        <v>597.88333333333321</v>
      </c>
      <c r="L149" s="298">
        <v>604.26666666666665</v>
      </c>
      <c r="M149" s="285">
        <v>591.5</v>
      </c>
      <c r="N149" s="285">
        <v>576.25</v>
      </c>
      <c r="O149" s="300">
        <v>41245400</v>
      </c>
      <c r="P149" s="301">
        <v>-2.1034093174719212E-2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44315</v>
      </c>
      <c r="E150" s="297">
        <v>455.8</v>
      </c>
      <c r="F150" s="297">
        <v>461.06666666666666</v>
      </c>
      <c r="G150" s="298">
        <v>449.18333333333334</v>
      </c>
      <c r="H150" s="298">
        <v>442.56666666666666</v>
      </c>
      <c r="I150" s="298">
        <v>430.68333333333334</v>
      </c>
      <c r="J150" s="298">
        <v>467.68333333333334</v>
      </c>
      <c r="K150" s="298">
        <v>479.56666666666666</v>
      </c>
      <c r="L150" s="298">
        <v>486.18333333333334</v>
      </c>
      <c r="M150" s="285">
        <v>472.95</v>
      </c>
      <c r="N150" s="285">
        <v>454.45</v>
      </c>
      <c r="O150" s="300">
        <v>11760000</v>
      </c>
      <c r="P150" s="301">
        <v>-2.5965958504162008E-2</v>
      </c>
    </row>
    <row r="151" spans="1:16" ht="15">
      <c r="A151" s="263">
        <v>141</v>
      </c>
      <c r="B151" s="362" t="s">
        <v>852</v>
      </c>
      <c r="C151" s="468" t="s">
        <v>177</v>
      </c>
      <c r="D151" s="469">
        <v>44315</v>
      </c>
      <c r="E151" s="297">
        <v>737.5</v>
      </c>
      <c r="F151" s="297">
        <v>734.55000000000007</v>
      </c>
      <c r="G151" s="298">
        <v>719.35000000000014</v>
      </c>
      <c r="H151" s="298">
        <v>701.2</v>
      </c>
      <c r="I151" s="298">
        <v>686.00000000000011</v>
      </c>
      <c r="J151" s="298">
        <v>752.70000000000016</v>
      </c>
      <c r="K151" s="298">
        <v>767.9000000000002</v>
      </c>
      <c r="L151" s="298">
        <v>786.05000000000018</v>
      </c>
      <c r="M151" s="285">
        <v>749.75</v>
      </c>
      <c r="N151" s="285">
        <v>716.4</v>
      </c>
      <c r="O151" s="300">
        <v>8754000</v>
      </c>
      <c r="P151" s="301">
        <v>-6.5143101238786846E-2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44315</v>
      </c>
      <c r="E152" s="297">
        <v>618.20000000000005</v>
      </c>
      <c r="F152" s="297">
        <v>624.01666666666665</v>
      </c>
      <c r="G152" s="298">
        <v>610.13333333333333</v>
      </c>
      <c r="H152" s="298">
        <v>602.06666666666672</v>
      </c>
      <c r="I152" s="298">
        <v>588.18333333333339</v>
      </c>
      <c r="J152" s="298">
        <v>632.08333333333326</v>
      </c>
      <c r="K152" s="298">
        <v>645.96666666666647</v>
      </c>
      <c r="L152" s="298">
        <v>654.03333333333319</v>
      </c>
      <c r="M152" s="285">
        <v>637.9</v>
      </c>
      <c r="N152" s="285">
        <v>615.95000000000005</v>
      </c>
      <c r="O152" s="300">
        <v>11115900</v>
      </c>
      <c r="P152" s="301">
        <v>-3.1749764816556912E-2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44315</v>
      </c>
      <c r="E153" s="297">
        <v>288.05</v>
      </c>
      <c r="F153" s="297">
        <v>289.09999999999997</v>
      </c>
      <c r="G153" s="298">
        <v>283.24999999999994</v>
      </c>
      <c r="H153" s="298">
        <v>278.45</v>
      </c>
      <c r="I153" s="298">
        <v>272.59999999999997</v>
      </c>
      <c r="J153" s="298">
        <v>293.89999999999992</v>
      </c>
      <c r="K153" s="298">
        <v>299.74999999999994</v>
      </c>
      <c r="L153" s="298">
        <v>304.5499999999999</v>
      </c>
      <c r="M153" s="285">
        <v>294.95</v>
      </c>
      <c r="N153" s="285">
        <v>284.3</v>
      </c>
      <c r="O153" s="300">
        <v>91262700</v>
      </c>
      <c r="P153" s="301">
        <v>-5.7788501147531333E-2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44315</v>
      </c>
      <c r="E154" s="297">
        <v>99.4</v>
      </c>
      <c r="F154" s="297">
        <v>99.783333333333346</v>
      </c>
      <c r="G154" s="298">
        <v>96.916666666666686</v>
      </c>
      <c r="H154" s="298">
        <v>94.433333333333337</v>
      </c>
      <c r="I154" s="298">
        <v>91.566666666666677</v>
      </c>
      <c r="J154" s="298">
        <v>102.26666666666669</v>
      </c>
      <c r="K154" s="298">
        <v>105.13333333333334</v>
      </c>
      <c r="L154" s="298">
        <v>107.6166666666667</v>
      </c>
      <c r="M154" s="285">
        <v>102.65</v>
      </c>
      <c r="N154" s="285">
        <v>97.3</v>
      </c>
      <c r="O154" s="300">
        <v>134419500</v>
      </c>
      <c r="P154" s="301">
        <v>-4.1120955315870573E-2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44315</v>
      </c>
      <c r="E155" s="297">
        <v>728.9</v>
      </c>
      <c r="F155" s="297">
        <v>719.36666666666667</v>
      </c>
      <c r="G155" s="298">
        <v>702.0333333333333</v>
      </c>
      <c r="H155" s="298">
        <v>675.16666666666663</v>
      </c>
      <c r="I155" s="298">
        <v>657.83333333333326</v>
      </c>
      <c r="J155" s="298">
        <v>746.23333333333335</v>
      </c>
      <c r="K155" s="298">
        <v>763.56666666666661</v>
      </c>
      <c r="L155" s="298">
        <v>790.43333333333339</v>
      </c>
      <c r="M155" s="285">
        <v>736.7</v>
      </c>
      <c r="N155" s="285">
        <v>692.5</v>
      </c>
      <c r="O155" s="300">
        <v>40108100</v>
      </c>
      <c r="P155" s="301">
        <v>5.6692242114237002E-3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44315</v>
      </c>
      <c r="E156" s="297">
        <v>3091.9</v>
      </c>
      <c r="F156" s="297">
        <v>3107.35</v>
      </c>
      <c r="G156" s="298">
        <v>3062.95</v>
      </c>
      <c r="H156" s="298">
        <v>3034</v>
      </c>
      <c r="I156" s="298">
        <v>2989.6</v>
      </c>
      <c r="J156" s="298">
        <v>3136.2999999999997</v>
      </c>
      <c r="K156" s="298">
        <v>3180.7000000000003</v>
      </c>
      <c r="L156" s="298">
        <v>3209.6499999999996</v>
      </c>
      <c r="M156" s="285">
        <v>3151.75</v>
      </c>
      <c r="N156" s="285">
        <v>3078.4</v>
      </c>
      <c r="O156" s="300">
        <v>6890400</v>
      </c>
      <c r="P156" s="301">
        <v>-6.5011194789334426E-2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44315</v>
      </c>
      <c r="E157" s="297">
        <v>977</v>
      </c>
      <c r="F157" s="297">
        <v>983.75</v>
      </c>
      <c r="G157" s="298">
        <v>966.35</v>
      </c>
      <c r="H157" s="298">
        <v>955.7</v>
      </c>
      <c r="I157" s="298">
        <v>938.30000000000007</v>
      </c>
      <c r="J157" s="298">
        <v>994.4</v>
      </c>
      <c r="K157" s="298">
        <v>1011.8000000000001</v>
      </c>
      <c r="L157" s="298">
        <v>1022.4499999999999</v>
      </c>
      <c r="M157" s="285">
        <v>1001.15</v>
      </c>
      <c r="N157" s="285">
        <v>973.1</v>
      </c>
      <c r="O157" s="300">
        <v>10735200</v>
      </c>
      <c r="P157" s="301">
        <v>-3.7961071082912141E-2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44315</v>
      </c>
      <c r="E158" s="297">
        <v>1463.75</v>
      </c>
      <c r="F158" s="297">
        <v>1476.75</v>
      </c>
      <c r="G158" s="298">
        <v>1447.5</v>
      </c>
      <c r="H158" s="298">
        <v>1431.25</v>
      </c>
      <c r="I158" s="298">
        <v>1402</v>
      </c>
      <c r="J158" s="298">
        <v>1493</v>
      </c>
      <c r="K158" s="298">
        <v>1522.25</v>
      </c>
      <c r="L158" s="298">
        <v>1538.5</v>
      </c>
      <c r="M158" s="285">
        <v>1506</v>
      </c>
      <c r="N158" s="285">
        <v>1460.5</v>
      </c>
      <c r="O158" s="300">
        <v>5707500</v>
      </c>
      <c r="P158" s="301">
        <v>-6.1381742196682772E-3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44315</v>
      </c>
      <c r="E159" s="297">
        <v>2457.75</v>
      </c>
      <c r="F159" s="297">
        <v>2466.65</v>
      </c>
      <c r="G159" s="298">
        <v>2428.3000000000002</v>
      </c>
      <c r="H159" s="298">
        <v>2398.85</v>
      </c>
      <c r="I159" s="298">
        <v>2360.5</v>
      </c>
      <c r="J159" s="298">
        <v>2496.1000000000004</v>
      </c>
      <c r="K159" s="298">
        <v>2534.4499999999998</v>
      </c>
      <c r="L159" s="298">
        <v>2563.9000000000005</v>
      </c>
      <c r="M159" s="285">
        <v>2505</v>
      </c>
      <c r="N159" s="285">
        <v>2437.1999999999998</v>
      </c>
      <c r="O159" s="300">
        <v>855250</v>
      </c>
      <c r="P159" s="301">
        <v>-5.4711246200607903E-2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44315</v>
      </c>
      <c r="E160" s="297">
        <v>413.15</v>
      </c>
      <c r="F160" s="297">
        <v>415.5333333333333</v>
      </c>
      <c r="G160" s="298">
        <v>410.06666666666661</v>
      </c>
      <c r="H160" s="298">
        <v>406.98333333333329</v>
      </c>
      <c r="I160" s="298">
        <v>401.51666666666659</v>
      </c>
      <c r="J160" s="298">
        <v>418.61666666666662</v>
      </c>
      <c r="K160" s="298">
        <v>424.08333333333331</v>
      </c>
      <c r="L160" s="298">
        <v>427.16666666666663</v>
      </c>
      <c r="M160" s="285">
        <v>421</v>
      </c>
      <c r="N160" s="285">
        <v>412.45</v>
      </c>
      <c r="O160" s="300">
        <v>2226000</v>
      </c>
      <c r="P160" s="301">
        <v>-0.1372093023255814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44315</v>
      </c>
      <c r="E161" s="297">
        <v>763.6</v>
      </c>
      <c r="F161" s="297">
        <v>773.19999999999993</v>
      </c>
      <c r="G161" s="298">
        <v>741.39999999999986</v>
      </c>
      <c r="H161" s="298">
        <v>719.19999999999993</v>
      </c>
      <c r="I161" s="298">
        <v>687.39999999999986</v>
      </c>
      <c r="J161" s="298">
        <v>795.39999999999986</v>
      </c>
      <c r="K161" s="298">
        <v>827.19999999999982</v>
      </c>
      <c r="L161" s="298">
        <v>849.39999999999986</v>
      </c>
      <c r="M161" s="285">
        <v>805</v>
      </c>
      <c r="N161" s="285">
        <v>751</v>
      </c>
      <c r="O161" s="300">
        <v>693100</v>
      </c>
      <c r="P161" s="301">
        <v>4.2529989094874592E-2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44315</v>
      </c>
      <c r="E162" s="297">
        <v>556.79999999999995</v>
      </c>
      <c r="F162" s="297">
        <v>554.76666666666665</v>
      </c>
      <c r="G162" s="298">
        <v>544.5333333333333</v>
      </c>
      <c r="H162" s="298">
        <v>532.26666666666665</v>
      </c>
      <c r="I162" s="298">
        <v>522.0333333333333</v>
      </c>
      <c r="J162" s="298">
        <v>567.0333333333333</v>
      </c>
      <c r="K162" s="298">
        <v>577.26666666666665</v>
      </c>
      <c r="L162" s="298">
        <v>589.5333333333333</v>
      </c>
      <c r="M162" s="285">
        <v>565</v>
      </c>
      <c r="N162" s="285">
        <v>542.5</v>
      </c>
      <c r="O162" s="300">
        <v>2846200</v>
      </c>
      <c r="P162" s="301">
        <v>-0.15608136156081362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44315</v>
      </c>
      <c r="E163" s="297">
        <v>1217.8499999999999</v>
      </c>
      <c r="F163" s="297">
        <v>1225.6166666666666</v>
      </c>
      <c r="G163" s="298">
        <v>1198.7333333333331</v>
      </c>
      <c r="H163" s="298">
        <v>1179.6166666666666</v>
      </c>
      <c r="I163" s="298">
        <v>1152.7333333333331</v>
      </c>
      <c r="J163" s="298">
        <v>1244.7333333333331</v>
      </c>
      <c r="K163" s="298">
        <v>1271.6166666666668</v>
      </c>
      <c r="L163" s="298">
        <v>1290.7333333333331</v>
      </c>
      <c r="M163" s="285">
        <v>1252.5</v>
      </c>
      <c r="N163" s="285">
        <v>1206.5</v>
      </c>
      <c r="O163" s="300">
        <v>945700</v>
      </c>
      <c r="P163" s="301">
        <v>-0.27869727709556863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44315</v>
      </c>
      <c r="E164" s="297">
        <v>6728.4</v>
      </c>
      <c r="F164" s="297">
        <v>6774.4333333333334</v>
      </c>
      <c r="G164" s="298">
        <v>6626.666666666667</v>
      </c>
      <c r="H164" s="298">
        <v>6524.9333333333334</v>
      </c>
      <c r="I164" s="298">
        <v>6377.166666666667</v>
      </c>
      <c r="J164" s="298">
        <v>6876.166666666667</v>
      </c>
      <c r="K164" s="298">
        <v>7023.9333333333334</v>
      </c>
      <c r="L164" s="298">
        <v>7125.666666666667</v>
      </c>
      <c r="M164" s="285">
        <v>6922.2</v>
      </c>
      <c r="N164" s="285">
        <v>6672.7</v>
      </c>
      <c r="O164" s="300">
        <v>1574200</v>
      </c>
      <c r="P164" s="301">
        <v>-5.9842331581462016E-2</v>
      </c>
    </row>
    <row r="165" spans="1:16" ht="15">
      <c r="A165" s="263">
        <v>155</v>
      </c>
      <c r="B165" s="362" t="s">
        <v>852</v>
      </c>
      <c r="C165" s="468" t="s">
        <v>193</v>
      </c>
      <c r="D165" s="469">
        <v>44315</v>
      </c>
      <c r="E165" s="297">
        <v>601.5</v>
      </c>
      <c r="F165" s="297">
        <v>606.18333333333339</v>
      </c>
      <c r="G165" s="298">
        <v>590.41666666666674</v>
      </c>
      <c r="H165" s="298">
        <v>579.33333333333337</v>
      </c>
      <c r="I165" s="298">
        <v>563.56666666666672</v>
      </c>
      <c r="J165" s="298">
        <v>617.26666666666677</v>
      </c>
      <c r="K165" s="298">
        <v>633.03333333333342</v>
      </c>
      <c r="L165" s="298">
        <v>644.11666666666679</v>
      </c>
      <c r="M165" s="285">
        <v>621.95000000000005</v>
      </c>
      <c r="N165" s="285">
        <v>595.1</v>
      </c>
      <c r="O165" s="300">
        <v>18257200</v>
      </c>
      <c r="P165" s="301">
        <v>-3.1381474584454103E-2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44315</v>
      </c>
      <c r="E166" s="297">
        <v>222.9</v>
      </c>
      <c r="F166" s="297">
        <v>223.03333333333333</v>
      </c>
      <c r="G166" s="298">
        <v>220.71666666666667</v>
      </c>
      <c r="H166" s="298">
        <v>218.53333333333333</v>
      </c>
      <c r="I166" s="298">
        <v>216.21666666666667</v>
      </c>
      <c r="J166" s="298">
        <v>225.21666666666667</v>
      </c>
      <c r="K166" s="298">
        <v>227.53333333333333</v>
      </c>
      <c r="L166" s="298">
        <v>229.71666666666667</v>
      </c>
      <c r="M166" s="285">
        <v>225.35</v>
      </c>
      <c r="N166" s="285">
        <v>220.85</v>
      </c>
      <c r="O166" s="300">
        <v>74660400</v>
      </c>
      <c r="P166" s="301">
        <v>-0.47437800087298121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44315</v>
      </c>
      <c r="E167" s="297">
        <v>967.35</v>
      </c>
      <c r="F167" s="297">
        <v>974.9</v>
      </c>
      <c r="G167" s="298">
        <v>953.55</v>
      </c>
      <c r="H167" s="298">
        <v>939.75</v>
      </c>
      <c r="I167" s="298">
        <v>918.4</v>
      </c>
      <c r="J167" s="298">
        <v>988.69999999999993</v>
      </c>
      <c r="K167" s="298">
        <v>1010.0500000000001</v>
      </c>
      <c r="L167" s="298">
        <v>1023.8499999999999</v>
      </c>
      <c r="M167" s="285">
        <v>996.25</v>
      </c>
      <c r="N167" s="285">
        <v>961.1</v>
      </c>
      <c r="O167" s="300">
        <v>3161000</v>
      </c>
      <c r="P167" s="301">
        <v>-6.4792899408284019E-2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44315</v>
      </c>
      <c r="E168" s="297">
        <v>403.3</v>
      </c>
      <c r="F168" s="297">
        <v>406.2166666666667</v>
      </c>
      <c r="G168" s="298">
        <v>398.53333333333342</v>
      </c>
      <c r="H168" s="298">
        <v>393.76666666666671</v>
      </c>
      <c r="I168" s="298">
        <v>386.08333333333343</v>
      </c>
      <c r="J168" s="298">
        <v>410.98333333333341</v>
      </c>
      <c r="K168" s="298">
        <v>418.66666666666669</v>
      </c>
      <c r="L168" s="298">
        <v>423.43333333333339</v>
      </c>
      <c r="M168" s="285">
        <v>413.9</v>
      </c>
      <c r="N168" s="285">
        <v>401.45</v>
      </c>
      <c r="O168" s="300">
        <v>31904000</v>
      </c>
      <c r="P168" s="301">
        <v>-7.4881692493272714E-2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44315</v>
      </c>
      <c r="E169" s="297">
        <v>197.9</v>
      </c>
      <c r="F169" s="297">
        <v>200.16666666666666</v>
      </c>
      <c r="G169" s="298">
        <v>193.23333333333332</v>
      </c>
      <c r="H169" s="298">
        <v>188.56666666666666</v>
      </c>
      <c r="I169" s="298">
        <v>181.63333333333333</v>
      </c>
      <c r="J169" s="298">
        <v>204.83333333333331</v>
      </c>
      <c r="K169" s="298">
        <v>211.76666666666665</v>
      </c>
      <c r="L169" s="298">
        <v>216.43333333333331</v>
      </c>
      <c r="M169" s="285">
        <v>207.1</v>
      </c>
      <c r="N169" s="285">
        <v>195.5</v>
      </c>
      <c r="O169" s="300">
        <v>46419000</v>
      </c>
      <c r="P169" s="301">
        <v>-2.5322834645669291E-2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44281</v>
      </c>
    </row>
    <row r="7" spans="1:15">
      <c r="A7"/>
    </row>
    <row r="8" spans="1:15" ht="28.5" customHeight="1">
      <c r="A8" s="587" t="s">
        <v>16</v>
      </c>
      <c r="B8" s="588" t="s">
        <v>18</v>
      </c>
      <c r="C8" s="586" t="s">
        <v>19</v>
      </c>
      <c r="D8" s="586" t="s">
        <v>20</v>
      </c>
      <c r="E8" s="586" t="s">
        <v>21</v>
      </c>
      <c r="F8" s="586"/>
      <c r="G8" s="586"/>
      <c r="H8" s="586" t="s">
        <v>22</v>
      </c>
      <c r="I8" s="586"/>
      <c r="J8" s="586"/>
      <c r="K8" s="260"/>
      <c r="L8" s="268"/>
      <c r="M8" s="268"/>
    </row>
    <row r="9" spans="1:15" ht="36" customHeight="1">
      <c r="A9" s="582"/>
      <c r="B9" s="584"/>
      <c r="C9" s="589" t="s">
        <v>23</v>
      </c>
      <c r="D9" s="58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14324.9</v>
      </c>
      <c r="D10" s="284">
        <v>14388.300000000001</v>
      </c>
      <c r="E10" s="284">
        <v>14201.000000000002</v>
      </c>
      <c r="F10" s="284">
        <v>14077.1</v>
      </c>
      <c r="G10" s="284">
        <v>13889.800000000001</v>
      </c>
      <c r="H10" s="284">
        <v>14512.200000000003</v>
      </c>
      <c r="I10" s="284">
        <v>14699.500000000002</v>
      </c>
      <c r="J10" s="284">
        <v>14823.400000000003</v>
      </c>
      <c r="K10" s="283">
        <v>14575.6</v>
      </c>
      <c r="L10" s="283">
        <v>14264.4</v>
      </c>
      <c r="M10" s="288"/>
    </row>
    <row r="11" spans="1:15">
      <c r="A11" s="282">
        <v>2</v>
      </c>
      <c r="B11" s="263" t="s">
        <v>216</v>
      </c>
      <c r="C11" s="285">
        <v>33006.449999999997</v>
      </c>
      <c r="D11" s="265">
        <v>32990.616666666669</v>
      </c>
      <c r="E11" s="265">
        <v>32431.083333333336</v>
      </c>
      <c r="F11" s="265">
        <v>31855.716666666667</v>
      </c>
      <c r="G11" s="265">
        <v>31296.183333333334</v>
      </c>
      <c r="H11" s="265">
        <v>33565.983333333337</v>
      </c>
      <c r="I11" s="265">
        <v>34125.516666666663</v>
      </c>
      <c r="J11" s="265">
        <v>34700.883333333339</v>
      </c>
      <c r="K11" s="285">
        <v>33550.15</v>
      </c>
      <c r="L11" s="285">
        <v>32415.25</v>
      </c>
      <c r="M11" s="288"/>
    </row>
    <row r="12" spans="1:15">
      <c r="A12" s="282">
        <v>3</v>
      </c>
      <c r="B12" s="271" t="s">
        <v>217</v>
      </c>
      <c r="C12" s="285">
        <v>1734.6</v>
      </c>
      <c r="D12" s="265">
        <v>1752.5999999999997</v>
      </c>
      <c r="E12" s="265">
        <v>1713.1499999999994</v>
      </c>
      <c r="F12" s="265">
        <v>1691.6999999999998</v>
      </c>
      <c r="G12" s="265">
        <v>1652.2499999999995</v>
      </c>
      <c r="H12" s="265">
        <v>1774.0499999999993</v>
      </c>
      <c r="I12" s="265">
        <v>1813.4999999999995</v>
      </c>
      <c r="J12" s="265">
        <v>1834.9499999999991</v>
      </c>
      <c r="K12" s="285">
        <v>1792.05</v>
      </c>
      <c r="L12" s="285">
        <v>1731.15</v>
      </c>
      <c r="M12" s="288"/>
    </row>
    <row r="13" spans="1:15">
      <c r="A13" s="282">
        <v>4</v>
      </c>
      <c r="B13" s="263" t="s">
        <v>218</v>
      </c>
      <c r="C13" s="285">
        <v>3994</v>
      </c>
      <c r="D13" s="265">
        <v>4021.4500000000003</v>
      </c>
      <c r="E13" s="265">
        <v>3956.0500000000006</v>
      </c>
      <c r="F13" s="265">
        <v>3918.1000000000004</v>
      </c>
      <c r="G13" s="265">
        <v>3852.7000000000007</v>
      </c>
      <c r="H13" s="265">
        <v>4059.4000000000005</v>
      </c>
      <c r="I13" s="265">
        <v>4124.8</v>
      </c>
      <c r="J13" s="265">
        <v>4162.75</v>
      </c>
      <c r="K13" s="285">
        <v>4086.85</v>
      </c>
      <c r="L13" s="285">
        <v>3983.5</v>
      </c>
      <c r="M13" s="288"/>
    </row>
    <row r="14" spans="1:15">
      <c r="A14" s="282">
        <v>5</v>
      </c>
      <c r="B14" s="263" t="s">
        <v>219</v>
      </c>
      <c r="C14" s="285">
        <v>25237.1</v>
      </c>
      <c r="D14" s="265">
        <v>25378.166666666668</v>
      </c>
      <c r="E14" s="265">
        <v>24990.333333333336</v>
      </c>
      <c r="F14" s="265">
        <v>24743.566666666669</v>
      </c>
      <c r="G14" s="265">
        <v>24355.733333333337</v>
      </c>
      <c r="H14" s="265">
        <v>25624.933333333334</v>
      </c>
      <c r="I14" s="265">
        <v>26012.76666666667</v>
      </c>
      <c r="J14" s="265">
        <v>26259.533333333333</v>
      </c>
      <c r="K14" s="285">
        <v>25766</v>
      </c>
      <c r="L14" s="285">
        <v>25131.4</v>
      </c>
      <c r="M14" s="288"/>
    </row>
    <row r="15" spans="1:15">
      <c r="A15" s="282">
        <v>6</v>
      </c>
      <c r="B15" s="263" t="s">
        <v>220</v>
      </c>
      <c r="C15" s="285">
        <v>3025.95</v>
      </c>
      <c r="D15" s="265">
        <v>3052.4</v>
      </c>
      <c r="E15" s="265">
        <v>2990.9</v>
      </c>
      <c r="F15" s="265">
        <v>2955.85</v>
      </c>
      <c r="G15" s="265">
        <v>2894.35</v>
      </c>
      <c r="H15" s="265">
        <v>3087.4500000000003</v>
      </c>
      <c r="I15" s="265">
        <v>3148.9500000000003</v>
      </c>
      <c r="J15" s="265">
        <v>3184.0000000000005</v>
      </c>
      <c r="K15" s="285">
        <v>3113.9</v>
      </c>
      <c r="L15" s="285">
        <v>3017.35</v>
      </c>
      <c r="M15" s="288"/>
    </row>
    <row r="16" spans="1:15">
      <c r="A16" s="282">
        <v>7</v>
      </c>
      <c r="B16" s="263" t="s">
        <v>221</v>
      </c>
      <c r="C16" s="285">
        <v>6550.95</v>
      </c>
      <c r="D16" s="265">
        <v>6582.2166666666662</v>
      </c>
      <c r="E16" s="265">
        <v>6444.2833333333328</v>
      </c>
      <c r="F16" s="265">
        <v>6337.6166666666668</v>
      </c>
      <c r="G16" s="265">
        <v>6199.6833333333334</v>
      </c>
      <c r="H16" s="265">
        <v>6688.8833333333323</v>
      </c>
      <c r="I16" s="265">
        <v>6826.8166666666648</v>
      </c>
      <c r="J16" s="265">
        <v>6933.4833333333318</v>
      </c>
      <c r="K16" s="285">
        <v>6720.15</v>
      </c>
      <c r="L16" s="285">
        <v>6475.55</v>
      </c>
      <c r="M16" s="288"/>
    </row>
    <row r="17" spans="1:13">
      <c r="A17" s="282">
        <v>8</v>
      </c>
      <c r="B17" s="263" t="s">
        <v>38</v>
      </c>
      <c r="C17" s="263">
        <v>1850</v>
      </c>
      <c r="D17" s="265">
        <v>1867.8999999999999</v>
      </c>
      <c r="E17" s="265">
        <v>1823.7999999999997</v>
      </c>
      <c r="F17" s="265">
        <v>1797.6</v>
      </c>
      <c r="G17" s="265">
        <v>1753.4999999999998</v>
      </c>
      <c r="H17" s="265">
        <v>1894.0999999999997</v>
      </c>
      <c r="I17" s="265">
        <v>1938.1999999999996</v>
      </c>
      <c r="J17" s="265">
        <v>1964.3999999999996</v>
      </c>
      <c r="K17" s="263">
        <v>1912</v>
      </c>
      <c r="L17" s="263">
        <v>1841.7</v>
      </c>
      <c r="M17" s="263">
        <v>9.8199500000000004</v>
      </c>
    </row>
    <row r="18" spans="1:13">
      <c r="A18" s="282">
        <v>9</v>
      </c>
      <c r="B18" s="263" t="s">
        <v>222</v>
      </c>
      <c r="C18" s="263">
        <v>1150.5</v>
      </c>
      <c r="D18" s="265">
        <v>1171.8499999999999</v>
      </c>
      <c r="E18" s="265">
        <v>1113.7499999999998</v>
      </c>
      <c r="F18" s="265">
        <v>1076.9999999999998</v>
      </c>
      <c r="G18" s="265">
        <v>1018.8999999999996</v>
      </c>
      <c r="H18" s="265">
        <v>1208.5999999999999</v>
      </c>
      <c r="I18" s="265">
        <v>1266.7000000000003</v>
      </c>
      <c r="J18" s="265">
        <v>1303.45</v>
      </c>
      <c r="K18" s="263">
        <v>1229.95</v>
      </c>
      <c r="L18" s="263">
        <v>1135.0999999999999</v>
      </c>
      <c r="M18" s="263">
        <v>12.13791</v>
      </c>
    </row>
    <row r="19" spans="1:13">
      <c r="A19" s="282">
        <v>10</v>
      </c>
      <c r="B19" s="263" t="s">
        <v>735</v>
      </c>
      <c r="C19" s="264">
        <v>1315.6</v>
      </c>
      <c r="D19" s="265">
        <v>1320.5333333333333</v>
      </c>
      <c r="E19" s="265">
        <v>1281.0666666666666</v>
      </c>
      <c r="F19" s="265">
        <v>1246.5333333333333</v>
      </c>
      <c r="G19" s="265">
        <v>1207.0666666666666</v>
      </c>
      <c r="H19" s="265">
        <v>1355.0666666666666</v>
      </c>
      <c r="I19" s="265">
        <v>1394.5333333333333</v>
      </c>
      <c r="J19" s="265">
        <v>1429.0666666666666</v>
      </c>
      <c r="K19" s="263">
        <v>1360</v>
      </c>
      <c r="L19" s="263">
        <v>1286</v>
      </c>
      <c r="M19" s="263">
        <v>11.242559999999999</v>
      </c>
    </row>
    <row r="20" spans="1:13">
      <c r="A20" s="282">
        <v>11</v>
      </c>
      <c r="B20" s="263" t="s">
        <v>288</v>
      </c>
      <c r="C20" s="263">
        <v>14893.35</v>
      </c>
      <c r="D20" s="265">
        <v>14850.799999999997</v>
      </c>
      <c r="E20" s="265">
        <v>14708.599999999995</v>
      </c>
      <c r="F20" s="265">
        <v>14523.849999999997</v>
      </c>
      <c r="G20" s="265">
        <v>14381.649999999994</v>
      </c>
      <c r="H20" s="265">
        <v>15035.549999999996</v>
      </c>
      <c r="I20" s="265">
        <v>15177.749999999996</v>
      </c>
      <c r="J20" s="265">
        <v>15362.499999999996</v>
      </c>
      <c r="K20" s="263">
        <v>14993</v>
      </c>
      <c r="L20" s="263">
        <v>14666.05</v>
      </c>
      <c r="M20" s="263">
        <v>0.23133999999999999</v>
      </c>
    </row>
    <row r="21" spans="1:13">
      <c r="A21" s="282">
        <v>12</v>
      </c>
      <c r="B21" s="263" t="s">
        <v>40</v>
      </c>
      <c r="C21" s="263">
        <v>981.55</v>
      </c>
      <c r="D21" s="265">
        <v>1000</v>
      </c>
      <c r="E21" s="265">
        <v>958.55</v>
      </c>
      <c r="F21" s="265">
        <v>935.55</v>
      </c>
      <c r="G21" s="265">
        <v>894.09999999999991</v>
      </c>
      <c r="H21" s="265">
        <v>1023</v>
      </c>
      <c r="I21" s="265">
        <v>1064.45</v>
      </c>
      <c r="J21" s="265">
        <v>1087.45</v>
      </c>
      <c r="K21" s="263">
        <v>1041.45</v>
      </c>
      <c r="L21" s="263">
        <v>977</v>
      </c>
      <c r="M21" s="263">
        <v>131.39164</v>
      </c>
    </row>
    <row r="22" spans="1:13">
      <c r="A22" s="282">
        <v>13</v>
      </c>
      <c r="B22" s="263" t="s">
        <v>289</v>
      </c>
      <c r="C22" s="263">
        <v>1226.8</v>
      </c>
      <c r="D22" s="265">
        <v>1251.2</v>
      </c>
      <c r="E22" s="265">
        <v>1202.4000000000001</v>
      </c>
      <c r="F22" s="265">
        <v>1178</v>
      </c>
      <c r="G22" s="265">
        <v>1129.2</v>
      </c>
      <c r="H22" s="265">
        <v>1275.6000000000001</v>
      </c>
      <c r="I22" s="265">
        <v>1324.3999999999999</v>
      </c>
      <c r="J22" s="265">
        <v>1348.8000000000002</v>
      </c>
      <c r="K22" s="263">
        <v>1300</v>
      </c>
      <c r="L22" s="263">
        <v>1226.8</v>
      </c>
      <c r="M22" s="263">
        <v>4.3645100000000001</v>
      </c>
    </row>
    <row r="23" spans="1:13">
      <c r="A23" s="282">
        <v>14</v>
      </c>
      <c r="B23" s="263" t="s">
        <v>41</v>
      </c>
      <c r="C23" s="263">
        <v>688.25</v>
      </c>
      <c r="D23" s="265">
        <v>694.58333333333337</v>
      </c>
      <c r="E23" s="265">
        <v>676.81666666666672</v>
      </c>
      <c r="F23" s="265">
        <v>665.38333333333333</v>
      </c>
      <c r="G23" s="265">
        <v>647.61666666666667</v>
      </c>
      <c r="H23" s="265">
        <v>706.01666666666677</v>
      </c>
      <c r="I23" s="265">
        <v>723.78333333333342</v>
      </c>
      <c r="J23" s="265">
        <v>735.21666666666681</v>
      </c>
      <c r="K23" s="263">
        <v>712.35</v>
      </c>
      <c r="L23" s="263">
        <v>683.15</v>
      </c>
      <c r="M23" s="263">
        <v>168.60086000000001</v>
      </c>
    </row>
    <row r="24" spans="1:13">
      <c r="A24" s="282">
        <v>15</v>
      </c>
      <c r="B24" s="263" t="s">
        <v>832</v>
      </c>
      <c r="C24" s="263">
        <v>881.75</v>
      </c>
      <c r="D24" s="265">
        <v>900</v>
      </c>
      <c r="E24" s="265">
        <v>845.75</v>
      </c>
      <c r="F24" s="265">
        <v>809.75</v>
      </c>
      <c r="G24" s="265">
        <v>755.5</v>
      </c>
      <c r="H24" s="265">
        <v>936</v>
      </c>
      <c r="I24" s="265">
        <v>990.25</v>
      </c>
      <c r="J24" s="265">
        <v>1026.25</v>
      </c>
      <c r="K24" s="263">
        <v>954.25</v>
      </c>
      <c r="L24" s="263">
        <v>864</v>
      </c>
      <c r="M24" s="263">
        <v>23.759119999999999</v>
      </c>
    </row>
    <row r="25" spans="1:13">
      <c r="A25" s="282">
        <v>16</v>
      </c>
      <c r="B25" s="263" t="s">
        <v>290</v>
      </c>
      <c r="C25" s="263">
        <v>834.7</v>
      </c>
      <c r="D25" s="265">
        <v>846.48333333333323</v>
      </c>
      <c r="E25" s="265">
        <v>809.26666666666642</v>
      </c>
      <c r="F25" s="265">
        <v>783.83333333333314</v>
      </c>
      <c r="G25" s="265">
        <v>746.61666666666633</v>
      </c>
      <c r="H25" s="265">
        <v>871.91666666666652</v>
      </c>
      <c r="I25" s="265">
        <v>909.13333333333344</v>
      </c>
      <c r="J25" s="265">
        <v>934.56666666666661</v>
      </c>
      <c r="K25" s="263">
        <v>883.7</v>
      </c>
      <c r="L25" s="263">
        <v>821.05</v>
      </c>
      <c r="M25" s="263">
        <v>12.18113</v>
      </c>
    </row>
    <row r="26" spans="1:13">
      <c r="A26" s="282">
        <v>17</v>
      </c>
      <c r="B26" s="263" t="s">
        <v>223</v>
      </c>
      <c r="C26" s="263">
        <v>117.95</v>
      </c>
      <c r="D26" s="265">
        <v>116.89999999999999</v>
      </c>
      <c r="E26" s="265">
        <v>113.54999999999998</v>
      </c>
      <c r="F26" s="265">
        <v>109.14999999999999</v>
      </c>
      <c r="G26" s="265">
        <v>105.79999999999998</v>
      </c>
      <c r="H26" s="265">
        <v>121.29999999999998</v>
      </c>
      <c r="I26" s="265">
        <v>124.64999999999998</v>
      </c>
      <c r="J26" s="265">
        <v>129.04999999999998</v>
      </c>
      <c r="K26" s="263">
        <v>120.25</v>
      </c>
      <c r="L26" s="263">
        <v>112.5</v>
      </c>
      <c r="M26" s="263">
        <v>43.92651</v>
      </c>
    </row>
    <row r="27" spans="1:13">
      <c r="A27" s="282">
        <v>18</v>
      </c>
      <c r="B27" s="263" t="s">
        <v>224</v>
      </c>
      <c r="C27" s="263">
        <v>194.25</v>
      </c>
      <c r="D27" s="265">
        <v>193.41666666666666</v>
      </c>
      <c r="E27" s="265">
        <v>190.33333333333331</v>
      </c>
      <c r="F27" s="265">
        <v>186.41666666666666</v>
      </c>
      <c r="G27" s="265">
        <v>183.33333333333331</v>
      </c>
      <c r="H27" s="265">
        <v>197.33333333333331</v>
      </c>
      <c r="I27" s="265">
        <v>200.41666666666663</v>
      </c>
      <c r="J27" s="265">
        <v>204.33333333333331</v>
      </c>
      <c r="K27" s="263">
        <v>196.5</v>
      </c>
      <c r="L27" s="263">
        <v>189.5</v>
      </c>
      <c r="M27" s="263">
        <v>19.571470000000001</v>
      </c>
    </row>
    <row r="28" spans="1:13">
      <c r="A28" s="282">
        <v>19</v>
      </c>
      <c r="B28" s="263" t="s">
        <v>225</v>
      </c>
      <c r="C28" s="263">
        <v>1799.6</v>
      </c>
      <c r="D28" s="265">
        <v>1798.5166666666667</v>
      </c>
      <c r="E28" s="265">
        <v>1782.2833333333333</v>
      </c>
      <c r="F28" s="265">
        <v>1764.9666666666667</v>
      </c>
      <c r="G28" s="265">
        <v>1748.7333333333333</v>
      </c>
      <c r="H28" s="265">
        <v>1815.8333333333333</v>
      </c>
      <c r="I28" s="265">
        <v>1832.0666666666664</v>
      </c>
      <c r="J28" s="265">
        <v>1849.3833333333332</v>
      </c>
      <c r="K28" s="263">
        <v>1814.75</v>
      </c>
      <c r="L28" s="263">
        <v>1781.2</v>
      </c>
      <c r="M28" s="263">
        <v>1.15021</v>
      </c>
    </row>
    <row r="29" spans="1:13">
      <c r="A29" s="282">
        <v>20</v>
      </c>
      <c r="B29" s="263" t="s">
        <v>294</v>
      </c>
      <c r="C29" s="263">
        <v>926.35</v>
      </c>
      <c r="D29" s="265">
        <v>924.7833333333333</v>
      </c>
      <c r="E29" s="265">
        <v>913.56666666666661</v>
      </c>
      <c r="F29" s="265">
        <v>900.7833333333333</v>
      </c>
      <c r="G29" s="265">
        <v>889.56666666666661</v>
      </c>
      <c r="H29" s="265">
        <v>937.56666666666661</v>
      </c>
      <c r="I29" s="265">
        <v>948.7833333333333</v>
      </c>
      <c r="J29" s="265">
        <v>961.56666666666661</v>
      </c>
      <c r="K29" s="263">
        <v>936</v>
      </c>
      <c r="L29" s="263">
        <v>912</v>
      </c>
      <c r="M29" s="263">
        <v>1.7689299999999999</v>
      </c>
    </row>
    <row r="30" spans="1:13">
      <c r="A30" s="282">
        <v>21</v>
      </c>
      <c r="B30" s="263" t="s">
        <v>226</v>
      </c>
      <c r="C30" s="263">
        <v>2640.35</v>
      </c>
      <c r="D30" s="265">
        <v>2626.1</v>
      </c>
      <c r="E30" s="265">
        <v>2589.25</v>
      </c>
      <c r="F30" s="265">
        <v>2538.15</v>
      </c>
      <c r="G30" s="265">
        <v>2501.3000000000002</v>
      </c>
      <c r="H30" s="265">
        <v>2677.2</v>
      </c>
      <c r="I30" s="265">
        <v>2714.0499999999993</v>
      </c>
      <c r="J30" s="265">
        <v>2765.1499999999996</v>
      </c>
      <c r="K30" s="263">
        <v>2662.95</v>
      </c>
      <c r="L30" s="263">
        <v>2575</v>
      </c>
      <c r="M30" s="263">
        <v>4.7670700000000004</v>
      </c>
    </row>
    <row r="31" spans="1:13">
      <c r="A31" s="282">
        <v>22</v>
      </c>
      <c r="B31" s="263" t="s">
        <v>44</v>
      </c>
      <c r="C31" s="263">
        <v>845.1</v>
      </c>
      <c r="D31" s="265">
        <v>846.43333333333339</v>
      </c>
      <c r="E31" s="265">
        <v>835.66666666666674</v>
      </c>
      <c r="F31" s="265">
        <v>826.23333333333335</v>
      </c>
      <c r="G31" s="265">
        <v>815.4666666666667</v>
      </c>
      <c r="H31" s="265">
        <v>855.86666666666679</v>
      </c>
      <c r="I31" s="265">
        <v>866.63333333333344</v>
      </c>
      <c r="J31" s="265">
        <v>876.06666666666683</v>
      </c>
      <c r="K31" s="263">
        <v>857.2</v>
      </c>
      <c r="L31" s="263">
        <v>837</v>
      </c>
      <c r="M31" s="263">
        <v>6.80694</v>
      </c>
    </row>
    <row r="32" spans="1:13">
      <c r="A32" s="282">
        <v>23</v>
      </c>
      <c r="B32" s="263" t="s">
        <v>45</v>
      </c>
      <c r="C32" s="263">
        <v>294.10000000000002</v>
      </c>
      <c r="D32" s="265">
        <v>298.09999999999997</v>
      </c>
      <c r="E32" s="265">
        <v>288.99999999999994</v>
      </c>
      <c r="F32" s="265">
        <v>283.89999999999998</v>
      </c>
      <c r="G32" s="265">
        <v>274.79999999999995</v>
      </c>
      <c r="H32" s="265">
        <v>303.19999999999993</v>
      </c>
      <c r="I32" s="265">
        <v>312.29999999999995</v>
      </c>
      <c r="J32" s="265">
        <v>317.39999999999992</v>
      </c>
      <c r="K32" s="263">
        <v>307.2</v>
      </c>
      <c r="L32" s="263">
        <v>293</v>
      </c>
      <c r="M32" s="263">
        <v>65.062719999999999</v>
      </c>
    </row>
    <row r="33" spans="1:13">
      <c r="A33" s="282">
        <v>24</v>
      </c>
      <c r="B33" s="263" t="s">
        <v>46</v>
      </c>
      <c r="C33" s="263">
        <v>2809.35</v>
      </c>
      <c r="D33" s="265">
        <v>2863.2833333333333</v>
      </c>
      <c r="E33" s="265">
        <v>2733.5666666666666</v>
      </c>
      <c r="F33" s="265">
        <v>2657.7833333333333</v>
      </c>
      <c r="G33" s="265">
        <v>2528.0666666666666</v>
      </c>
      <c r="H33" s="265">
        <v>2939.0666666666666</v>
      </c>
      <c r="I33" s="265">
        <v>3068.7833333333328</v>
      </c>
      <c r="J33" s="265">
        <v>3144.5666666666666</v>
      </c>
      <c r="K33" s="263">
        <v>2993</v>
      </c>
      <c r="L33" s="263">
        <v>2787.5</v>
      </c>
      <c r="M33" s="263">
        <v>10.016260000000001</v>
      </c>
    </row>
    <row r="34" spans="1:13">
      <c r="A34" s="282">
        <v>25</v>
      </c>
      <c r="B34" s="263" t="s">
        <v>47</v>
      </c>
      <c r="C34" s="263">
        <v>219.05</v>
      </c>
      <c r="D34" s="265">
        <v>218.18333333333331</v>
      </c>
      <c r="E34" s="265">
        <v>213.36666666666662</v>
      </c>
      <c r="F34" s="265">
        <v>207.68333333333331</v>
      </c>
      <c r="G34" s="265">
        <v>202.86666666666662</v>
      </c>
      <c r="H34" s="265">
        <v>223.86666666666662</v>
      </c>
      <c r="I34" s="265">
        <v>228.68333333333328</v>
      </c>
      <c r="J34" s="265">
        <v>234.36666666666662</v>
      </c>
      <c r="K34" s="263">
        <v>223</v>
      </c>
      <c r="L34" s="263">
        <v>212.5</v>
      </c>
      <c r="M34" s="263">
        <v>70.686130000000006</v>
      </c>
    </row>
    <row r="35" spans="1:13">
      <c r="A35" s="282">
        <v>26</v>
      </c>
      <c r="B35" s="263" t="s">
        <v>48</v>
      </c>
      <c r="C35" s="263">
        <v>109.8</v>
      </c>
      <c r="D35" s="265">
        <v>109.91666666666667</v>
      </c>
      <c r="E35" s="265">
        <v>107.13333333333334</v>
      </c>
      <c r="F35" s="265">
        <v>104.46666666666667</v>
      </c>
      <c r="G35" s="265">
        <v>101.68333333333334</v>
      </c>
      <c r="H35" s="265">
        <v>112.58333333333334</v>
      </c>
      <c r="I35" s="265">
        <v>115.36666666666667</v>
      </c>
      <c r="J35" s="265">
        <v>118.03333333333335</v>
      </c>
      <c r="K35" s="263">
        <v>112.7</v>
      </c>
      <c r="L35" s="263">
        <v>107.25</v>
      </c>
      <c r="M35" s="263">
        <v>355.80407000000002</v>
      </c>
    </row>
    <row r="36" spans="1:13">
      <c r="A36" s="282">
        <v>27</v>
      </c>
      <c r="B36" s="263" t="s">
        <v>50</v>
      </c>
      <c r="C36" s="263">
        <v>2402.1999999999998</v>
      </c>
      <c r="D36" s="265">
        <v>2421.0666666666666</v>
      </c>
      <c r="E36" s="265">
        <v>2373.1333333333332</v>
      </c>
      <c r="F36" s="265">
        <v>2344.0666666666666</v>
      </c>
      <c r="G36" s="265">
        <v>2296.1333333333332</v>
      </c>
      <c r="H36" s="265">
        <v>2450.1333333333332</v>
      </c>
      <c r="I36" s="265">
        <v>2498.0666666666666</v>
      </c>
      <c r="J36" s="265">
        <v>2527.1333333333332</v>
      </c>
      <c r="K36" s="263">
        <v>2469</v>
      </c>
      <c r="L36" s="263">
        <v>2392</v>
      </c>
      <c r="M36" s="263">
        <v>22.725449999999999</v>
      </c>
    </row>
    <row r="37" spans="1:13">
      <c r="A37" s="282">
        <v>28</v>
      </c>
      <c r="B37" s="263" t="s">
        <v>52</v>
      </c>
      <c r="C37" s="263">
        <v>840.15</v>
      </c>
      <c r="D37" s="265">
        <v>843.2166666666667</v>
      </c>
      <c r="E37" s="265">
        <v>822.03333333333342</v>
      </c>
      <c r="F37" s="265">
        <v>803.91666666666674</v>
      </c>
      <c r="G37" s="265">
        <v>782.73333333333346</v>
      </c>
      <c r="H37" s="265">
        <v>861.33333333333337</v>
      </c>
      <c r="I37" s="265">
        <v>882.51666666666677</v>
      </c>
      <c r="J37" s="265">
        <v>900.63333333333333</v>
      </c>
      <c r="K37" s="263">
        <v>864.4</v>
      </c>
      <c r="L37" s="263">
        <v>825.1</v>
      </c>
      <c r="M37" s="263">
        <v>27.061170000000001</v>
      </c>
    </row>
    <row r="38" spans="1:13">
      <c r="A38" s="282">
        <v>29</v>
      </c>
      <c r="B38" s="263" t="s">
        <v>227</v>
      </c>
      <c r="C38" s="263">
        <v>2796</v>
      </c>
      <c r="D38" s="265">
        <v>2821.3333333333335</v>
      </c>
      <c r="E38" s="265">
        <v>2749.666666666667</v>
      </c>
      <c r="F38" s="265">
        <v>2703.3333333333335</v>
      </c>
      <c r="G38" s="265">
        <v>2631.666666666667</v>
      </c>
      <c r="H38" s="265">
        <v>2867.666666666667</v>
      </c>
      <c r="I38" s="265">
        <v>2939.3333333333339</v>
      </c>
      <c r="J38" s="265">
        <v>2985.666666666667</v>
      </c>
      <c r="K38" s="263">
        <v>2893</v>
      </c>
      <c r="L38" s="263">
        <v>2775</v>
      </c>
      <c r="M38" s="263">
        <v>6.2111299999999998</v>
      </c>
    </row>
    <row r="39" spans="1:13">
      <c r="A39" s="282">
        <v>30</v>
      </c>
      <c r="B39" s="263" t="s">
        <v>54</v>
      </c>
      <c r="C39" s="263">
        <v>694.6</v>
      </c>
      <c r="D39" s="265">
        <v>695.16666666666663</v>
      </c>
      <c r="E39" s="265">
        <v>679.43333333333328</v>
      </c>
      <c r="F39" s="265">
        <v>664.26666666666665</v>
      </c>
      <c r="G39" s="265">
        <v>648.5333333333333</v>
      </c>
      <c r="H39" s="265">
        <v>710.33333333333326</v>
      </c>
      <c r="I39" s="265">
        <v>726.06666666666661</v>
      </c>
      <c r="J39" s="265">
        <v>741.23333333333323</v>
      </c>
      <c r="K39" s="263">
        <v>710.9</v>
      </c>
      <c r="L39" s="263">
        <v>680</v>
      </c>
      <c r="M39" s="263">
        <v>211.7928</v>
      </c>
    </row>
    <row r="40" spans="1:13">
      <c r="A40" s="282">
        <v>31</v>
      </c>
      <c r="B40" s="263" t="s">
        <v>55</v>
      </c>
      <c r="C40" s="263">
        <v>3501.6</v>
      </c>
      <c r="D40" s="265">
        <v>3537.8666666666668</v>
      </c>
      <c r="E40" s="265">
        <v>3460.7333333333336</v>
      </c>
      <c r="F40" s="265">
        <v>3419.8666666666668</v>
      </c>
      <c r="G40" s="265">
        <v>3342.7333333333336</v>
      </c>
      <c r="H40" s="265">
        <v>3578.7333333333336</v>
      </c>
      <c r="I40" s="265">
        <v>3655.8666666666668</v>
      </c>
      <c r="J40" s="265">
        <v>3696.7333333333336</v>
      </c>
      <c r="K40" s="263">
        <v>3615</v>
      </c>
      <c r="L40" s="263">
        <v>3497</v>
      </c>
      <c r="M40" s="263">
        <v>8.0850500000000007</v>
      </c>
    </row>
    <row r="41" spans="1:13">
      <c r="A41" s="282">
        <v>32</v>
      </c>
      <c r="B41" s="263" t="s">
        <v>58</v>
      </c>
      <c r="C41" s="263">
        <v>5122.2</v>
      </c>
      <c r="D41" s="265">
        <v>5175.1166666666668</v>
      </c>
      <c r="E41" s="265">
        <v>5050.2333333333336</v>
      </c>
      <c r="F41" s="265">
        <v>4978.2666666666664</v>
      </c>
      <c r="G41" s="265">
        <v>4853.3833333333332</v>
      </c>
      <c r="H41" s="265">
        <v>5247.0833333333339</v>
      </c>
      <c r="I41" s="265">
        <v>5371.9666666666672</v>
      </c>
      <c r="J41" s="265">
        <v>5443.9333333333343</v>
      </c>
      <c r="K41" s="263">
        <v>5300</v>
      </c>
      <c r="L41" s="263">
        <v>5103.1499999999996</v>
      </c>
      <c r="M41" s="263">
        <v>23.43271</v>
      </c>
    </row>
    <row r="42" spans="1:13">
      <c r="A42" s="282">
        <v>33</v>
      </c>
      <c r="B42" s="263" t="s">
        <v>57</v>
      </c>
      <c r="C42" s="263">
        <v>9057.5499999999993</v>
      </c>
      <c r="D42" s="265">
        <v>9089.1999999999989</v>
      </c>
      <c r="E42" s="265">
        <v>8928.3999999999978</v>
      </c>
      <c r="F42" s="265">
        <v>8799.2499999999982</v>
      </c>
      <c r="G42" s="265">
        <v>8638.4499999999971</v>
      </c>
      <c r="H42" s="265">
        <v>9218.3499999999985</v>
      </c>
      <c r="I42" s="265">
        <v>9379.1499999999978</v>
      </c>
      <c r="J42" s="265">
        <v>9508.2999999999993</v>
      </c>
      <c r="K42" s="263">
        <v>9250</v>
      </c>
      <c r="L42" s="263">
        <v>8960.0499999999993</v>
      </c>
      <c r="M42" s="263">
        <v>3.8200799999999999</v>
      </c>
    </row>
    <row r="43" spans="1:13">
      <c r="A43" s="282">
        <v>34</v>
      </c>
      <c r="B43" s="263" t="s">
        <v>228</v>
      </c>
      <c r="C43" s="263">
        <v>3254.3</v>
      </c>
      <c r="D43" s="265">
        <v>3293.5333333333333</v>
      </c>
      <c r="E43" s="265">
        <v>3161.7666666666664</v>
      </c>
      <c r="F43" s="265">
        <v>3069.2333333333331</v>
      </c>
      <c r="G43" s="265">
        <v>2937.4666666666662</v>
      </c>
      <c r="H43" s="265">
        <v>3386.0666666666666</v>
      </c>
      <c r="I43" s="265">
        <v>3517.8333333333339</v>
      </c>
      <c r="J43" s="265">
        <v>3610.3666666666668</v>
      </c>
      <c r="K43" s="263">
        <v>3425.3</v>
      </c>
      <c r="L43" s="263">
        <v>3201</v>
      </c>
      <c r="M43" s="263">
        <v>0.48418</v>
      </c>
    </row>
    <row r="44" spans="1:13">
      <c r="A44" s="282">
        <v>35</v>
      </c>
      <c r="B44" s="263" t="s">
        <v>59</v>
      </c>
      <c r="C44" s="263">
        <v>1606.2</v>
      </c>
      <c r="D44" s="265">
        <v>1606.0999999999997</v>
      </c>
      <c r="E44" s="265">
        <v>1587.1999999999994</v>
      </c>
      <c r="F44" s="265">
        <v>1568.1999999999996</v>
      </c>
      <c r="G44" s="265">
        <v>1549.2999999999993</v>
      </c>
      <c r="H44" s="265">
        <v>1625.0999999999995</v>
      </c>
      <c r="I44" s="265">
        <v>1643.9999999999995</v>
      </c>
      <c r="J44" s="265">
        <v>1662.9999999999995</v>
      </c>
      <c r="K44" s="263">
        <v>1625</v>
      </c>
      <c r="L44" s="263">
        <v>1587.1</v>
      </c>
      <c r="M44" s="263">
        <v>4.9877900000000004</v>
      </c>
    </row>
    <row r="45" spans="1:13">
      <c r="A45" s="282">
        <v>36</v>
      </c>
      <c r="B45" s="263" t="s">
        <v>229</v>
      </c>
      <c r="C45" s="263">
        <v>349.95</v>
      </c>
      <c r="D45" s="265">
        <v>351.73333333333329</v>
      </c>
      <c r="E45" s="265">
        <v>341.81666666666661</v>
      </c>
      <c r="F45" s="265">
        <v>333.68333333333334</v>
      </c>
      <c r="G45" s="265">
        <v>323.76666666666665</v>
      </c>
      <c r="H45" s="265">
        <v>359.86666666666656</v>
      </c>
      <c r="I45" s="265">
        <v>369.78333333333319</v>
      </c>
      <c r="J45" s="265">
        <v>377.91666666666652</v>
      </c>
      <c r="K45" s="263">
        <v>361.65</v>
      </c>
      <c r="L45" s="263">
        <v>343.6</v>
      </c>
      <c r="M45" s="263">
        <v>89.07893</v>
      </c>
    </row>
    <row r="46" spans="1:13">
      <c r="A46" s="282">
        <v>37</v>
      </c>
      <c r="B46" s="263" t="s">
        <v>60</v>
      </c>
      <c r="C46" s="263">
        <v>70.05</v>
      </c>
      <c r="D46" s="265">
        <v>70.11666666666666</v>
      </c>
      <c r="E46" s="265">
        <v>67.933333333333323</v>
      </c>
      <c r="F46" s="265">
        <v>65.816666666666663</v>
      </c>
      <c r="G46" s="265">
        <v>63.633333333333326</v>
      </c>
      <c r="H46" s="265">
        <v>72.23333333333332</v>
      </c>
      <c r="I46" s="265">
        <v>74.416666666666657</v>
      </c>
      <c r="J46" s="265">
        <v>76.533333333333317</v>
      </c>
      <c r="K46" s="263">
        <v>72.3</v>
      </c>
      <c r="L46" s="263">
        <v>68</v>
      </c>
      <c r="M46" s="263">
        <v>574.93781999999999</v>
      </c>
    </row>
    <row r="47" spans="1:13">
      <c r="A47" s="282">
        <v>38</v>
      </c>
      <c r="B47" s="263" t="s">
        <v>61</v>
      </c>
      <c r="C47" s="263">
        <v>69.25</v>
      </c>
      <c r="D47" s="265">
        <v>69.88333333333334</v>
      </c>
      <c r="E47" s="265">
        <v>67.116666666666674</v>
      </c>
      <c r="F47" s="265">
        <v>64.983333333333334</v>
      </c>
      <c r="G47" s="265">
        <v>62.216666666666669</v>
      </c>
      <c r="H47" s="265">
        <v>72.01666666666668</v>
      </c>
      <c r="I47" s="265">
        <v>74.78333333333336</v>
      </c>
      <c r="J47" s="265">
        <v>76.916666666666686</v>
      </c>
      <c r="K47" s="263">
        <v>72.650000000000006</v>
      </c>
      <c r="L47" s="263">
        <v>67.75</v>
      </c>
      <c r="M47" s="263">
        <v>71.197869999999995</v>
      </c>
    </row>
    <row r="48" spans="1:13">
      <c r="A48" s="282">
        <v>39</v>
      </c>
      <c r="B48" s="263" t="s">
        <v>62</v>
      </c>
      <c r="C48" s="263">
        <v>1429.7</v>
      </c>
      <c r="D48" s="265">
        <v>1427.8166666666668</v>
      </c>
      <c r="E48" s="265">
        <v>1404.5333333333338</v>
      </c>
      <c r="F48" s="265">
        <v>1379.366666666667</v>
      </c>
      <c r="G48" s="265">
        <v>1356.0833333333339</v>
      </c>
      <c r="H48" s="265">
        <v>1452.9833333333336</v>
      </c>
      <c r="I48" s="265">
        <v>1476.2666666666669</v>
      </c>
      <c r="J48" s="265">
        <v>1501.4333333333334</v>
      </c>
      <c r="K48" s="263">
        <v>1451.1</v>
      </c>
      <c r="L48" s="263">
        <v>1402.65</v>
      </c>
      <c r="M48" s="263">
        <v>6.4690899999999996</v>
      </c>
    </row>
    <row r="49" spans="1:13">
      <c r="A49" s="282">
        <v>40</v>
      </c>
      <c r="B49" s="263" t="s">
        <v>65</v>
      </c>
      <c r="C49" s="263">
        <v>734.55</v>
      </c>
      <c r="D49" s="265">
        <v>736.05000000000007</v>
      </c>
      <c r="E49" s="265">
        <v>727.65000000000009</v>
      </c>
      <c r="F49" s="265">
        <v>720.75</v>
      </c>
      <c r="G49" s="265">
        <v>712.35</v>
      </c>
      <c r="H49" s="265">
        <v>742.95000000000016</v>
      </c>
      <c r="I49" s="265">
        <v>751.35</v>
      </c>
      <c r="J49" s="265">
        <v>758.25000000000023</v>
      </c>
      <c r="K49" s="263">
        <v>744.45</v>
      </c>
      <c r="L49" s="263">
        <v>729.15</v>
      </c>
      <c r="M49" s="263">
        <v>10.332229999999999</v>
      </c>
    </row>
    <row r="50" spans="1:13">
      <c r="A50" s="282">
        <v>41</v>
      </c>
      <c r="B50" s="263" t="s">
        <v>64</v>
      </c>
      <c r="C50" s="263">
        <v>119.25</v>
      </c>
      <c r="D50" s="265">
        <v>119.48333333333333</v>
      </c>
      <c r="E50" s="265">
        <v>115.61666666666667</v>
      </c>
      <c r="F50" s="265">
        <v>111.98333333333333</v>
      </c>
      <c r="G50" s="265">
        <v>108.11666666666667</v>
      </c>
      <c r="H50" s="265">
        <v>123.11666666666667</v>
      </c>
      <c r="I50" s="265">
        <v>126.98333333333332</v>
      </c>
      <c r="J50" s="265">
        <v>130.61666666666667</v>
      </c>
      <c r="K50" s="263">
        <v>123.35</v>
      </c>
      <c r="L50" s="263">
        <v>115.85</v>
      </c>
      <c r="M50" s="263">
        <v>202.39483000000001</v>
      </c>
    </row>
    <row r="51" spans="1:13">
      <c r="A51" s="282">
        <v>42</v>
      </c>
      <c r="B51" s="263" t="s">
        <v>66</v>
      </c>
      <c r="C51" s="263">
        <v>570.54999999999995</v>
      </c>
      <c r="D51" s="265">
        <v>575.43333333333328</v>
      </c>
      <c r="E51" s="265">
        <v>563.41666666666652</v>
      </c>
      <c r="F51" s="265">
        <v>556.28333333333319</v>
      </c>
      <c r="G51" s="265">
        <v>544.26666666666642</v>
      </c>
      <c r="H51" s="265">
        <v>582.56666666666661</v>
      </c>
      <c r="I51" s="265">
        <v>594.58333333333326</v>
      </c>
      <c r="J51" s="265">
        <v>601.7166666666667</v>
      </c>
      <c r="K51" s="263">
        <v>587.45000000000005</v>
      </c>
      <c r="L51" s="263">
        <v>568.29999999999995</v>
      </c>
      <c r="M51" s="263">
        <v>29.369710000000001</v>
      </c>
    </row>
    <row r="52" spans="1:13">
      <c r="A52" s="282">
        <v>43</v>
      </c>
      <c r="B52" s="263" t="s">
        <v>69</v>
      </c>
      <c r="C52" s="263">
        <v>48.2</v>
      </c>
      <c r="D52" s="265">
        <v>48.366666666666667</v>
      </c>
      <c r="E52" s="265">
        <v>46.733333333333334</v>
      </c>
      <c r="F52" s="265">
        <v>45.266666666666666</v>
      </c>
      <c r="G52" s="265">
        <v>43.633333333333333</v>
      </c>
      <c r="H52" s="265">
        <v>49.833333333333336</v>
      </c>
      <c r="I52" s="265">
        <v>51.466666666666676</v>
      </c>
      <c r="J52" s="265">
        <v>52.933333333333337</v>
      </c>
      <c r="K52" s="263">
        <v>50</v>
      </c>
      <c r="L52" s="263">
        <v>46.9</v>
      </c>
      <c r="M52" s="263">
        <v>662.87149999999997</v>
      </c>
    </row>
    <row r="53" spans="1:13">
      <c r="A53" s="282">
        <v>44</v>
      </c>
      <c r="B53" s="263" t="s">
        <v>73</v>
      </c>
      <c r="C53" s="263">
        <v>418.95</v>
      </c>
      <c r="D53" s="265">
        <v>420.41666666666669</v>
      </c>
      <c r="E53" s="265">
        <v>413.63333333333338</v>
      </c>
      <c r="F53" s="265">
        <v>408.31666666666672</v>
      </c>
      <c r="G53" s="265">
        <v>401.53333333333342</v>
      </c>
      <c r="H53" s="265">
        <v>425.73333333333335</v>
      </c>
      <c r="I53" s="265">
        <v>432.51666666666665</v>
      </c>
      <c r="J53" s="265">
        <v>437.83333333333331</v>
      </c>
      <c r="K53" s="263">
        <v>427.2</v>
      </c>
      <c r="L53" s="263">
        <v>415.1</v>
      </c>
      <c r="M53" s="263">
        <v>104.49487000000001</v>
      </c>
    </row>
    <row r="54" spans="1:13">
      <c r="A54" s="282">
        <v>45</v>
      </c>
      <c r="B54" s="263" t="s">
        <v>68</v>
      </c>
      <c r="C54" s="263">
        <v>507.75</v>
      </c>
      <c r="D54" s="265">
        <v>510.31666666666666</v>
      </c>
      <c r="E54" s="265">
        <v>496.98333333333335</v>
      </c>
      <c r="F54" s="265">
        <v>486.2166666666667</v>
      </c>
      <c r="G54" s="265">
        <v>472.88333333333338</v>
      </c>
      <c r="H54" s="265">
        <v>521.08333333333326</v>
      </c>
      <c r="I54" s="265">
        <v>534.41666666666674</v>
      </c>
      <c r="J54" s="265">
        <v>545.18333333333328</v>
      </c>
      <c r="K54" s="263">
        <v>523.65</v>
      </c>
      <c r="L54" s="263">
        <v>499.55</v>
      </c>
      <c r="M54" s="263">
        <v>172.48482000000001</v>
      </c>
    </row>
    <row r="55" spans="1:13">
      <c r="A55" s="282">
        <v>46</v>
      </c>
      <c r="B55" s="263" t="s">
        <v>70</v>
      </c>
      <c r="C55" s="263">
        <v>398.5</v>
      </c>
      <c r="D55" s="265">
        <v>400.55</v>
      </c>
      <c r="E55" s="265">
        <v>395.3</v>
      </c>
      <c r="F55" s="265">
        <v>392.1</v>
      </c>
      <c r="G55" s="265">
        <v>386.85</v>
      </c>
      <c r="H55" s="265">
        <v>403.75</v>
      </c>
      <c r="I55" s="265">
        <v>409</v>
      </c>
      <c r="J55" s="265">
        <v>412.2</v>
      </c>
      <c r="K55" s="263">
        <v>405.8</v>
      </c>
      <c r="L55" s="263">
        <v>397.35</v>
      </c>
      <c r="M55" s="263">
        <v>34.110790000000001</v>
      </c>
    </row>
    <row r="56" spans="1:13">
      <c r="A56" s="282">
        <v>47</v>
      </c>
      <c r="B56" s="263" t="s">
        <v>230</v>
      </c>
      <c r="C56" s="263">
        <v>1118.5999999999999</v>
      </c>
      <c r="D56" s="265">
        <v>1128.1666666666667</v>
      </c>
      <c r="E56" s="265">
        <v>1100.0833333333335</v>
      </c>
      <c r="F56" s="265">
        <v>1081.5666666666668</v>
      </c>
      <c r="G56" s="265">
        <v>1053.4833333333336</v>
      </c>
      <c r="H56" s="265">
        <v>1146.6833333333334</v>
      </c>
      <c r="I56" s="265">
        <v>1174.7666666666669</v>
      </c>
      <c r="J56" s="265">
        <v>1193.2833333333333</v>
      </c>
      <c r="K56" s="263">
        <v>1156.25</v>
      </c>
      <c r="L56" s="263">
        <v>1109.6500000000001</v>
      </c>
      <c r="M56" s="263">
        <v>0.48415000000000002</v>
      </c>
    </row>
    <row r="57" spans="1:13">
      <c r="A57" s="282">
        <v>48</v>
      </c>
      <c r="B57" s="263" t="s">
        <v>71</v>
      </c>
      <c r="C57" s="263">
        <v>13688</v>
      </c>
      <c r="D57" s="265">
        <v>13759.316666666666</v>
      </c>
      <c r="E57" s="265">
        <v>13518.683333333331</v>
      </c>
      <c r="F57" s="265">
        <v>13349.366666666665</v>
      </c>
      <c r="G57" s="265">
        <v>13108.73333333333</v>
      </c>
      <c r="H57" s="265">
        <v>13928.633333333331</v>
      </c>
      <c r="I57" s="265">
        <v>14169.266666666666</v>
      </c>
      <c r="J57" s="265">
        <v>14338.583333333332</v>
      </c>
      <c r="K57" s="263">
        <v>13999.95</v>
      </c>
      <c r="L57" s="263">
        <v>13590</v>
      </c>
      <c r="M57" s="263">
        <v>0.40456999999999999</v>
      </c>
    </row>
    <row r="58" spans="1:13">
      <c r="A58" s="282">
        <v>49</v>
      </c>
      <c r="B58" s="263" t="s">
        <v>74</v>
      </c>
      <c r="C58" s="263">
        <v>3443.85</v>
      </c>
      <c r="D58" s="265">
        <v>3479.2166666666667</v>
      </c>
      <c r="E58" s="265">
        <v>3393.6333333333332</v>
      </c>
      <c r="F58" s="265">
        <v>3343.4166666666665</v>
      </c>
      <c r="G58" s="265">
        <v>3257.833333333333</v>
      </c>
      <c r="H58" s="265">
        <v>3529.4333333333334</v>
      </c>
      <c r="I58" s="265">
        <v>3615.0166666666664</v>
      </c>
      <c r="J58" s="265">
        <v>3665.2333333333336</v>
      </c>
      <c r="K58" s="263">
        <v>3564.8</v>
      </c>
      <c r="L58" s="263">
        <v>3429</v>
      </c>
      <c r="M58" s="263">
        <v>4.8651600000000004</v>
      </c>
    </row>
    <row r="59" spans="1:13">
      <c r="A59" s="282">
        <v>50</v>
      </c>
      <c r="B59" s="263" t="s">
        <v>80</v>
      </c>
      <c r="C59" s="263">
        <v>596.35</v>
      </c>
      <c r="D59" s="265">
        <v>597.41666666666663</v>
      </c>
      <c r="E59" s="265">
        <v>589.83333333333326</v>
      </c>
      <c r="F59" s="265">
        <v>583.31666666666661</v>
      </c>
      <c r="G59" s="265">
        <v>575.73333333333323</v>
      </c>
      <c r="H59" s="265">
        <v>603.93333333333328</v>
      </c>
      <c r="I59" s="265">
        <v>611.51666666666654</v>
      </c>
      <c r="J59" s="265">
        <v>618.0333333333333</v>
      </c>
      <c r="K59" s="263">
        <v>605</v>
      </c>
      <c r="L59" s="263">
        <v>590.9</v>
      </c>
      <c r="M59" s="263">
        <v>2.1560999999999999</v>
      </c>
    </row>
    <row r="60" spans="1:13">
      <c r="A60" s="282">
        <v>51</v>
      </c>
      <c r="B60" s="263" t="s">
        <v>75</v>
      </c>
      <c r="C60" s="263">
        <v>420.2</v>
      </c>
      <c r="D60" s="265">
        <v>423.13333333333338</v>
      </c>
      <c r="E60" s="265">
        <v>414.66666666666674</v>
      </c>
      <c r="F60" s="265">
        <v>409.13333333333338</v>
      </c>
      <c r="G60" s="265">
        <v>400.66666666666674</v>
      </c>
      <c r="H60" s="265">
        <v>428.66666666666674</v>
      </c>
      <c r="I60" s="265">
        <v>437.13333333333333</v>
      </c>
      <c r="J60" s="265">
        <v>442.66666666666674</v>
      </c>
      <c r="K60" s="263">
        <v>431.6</v>
      </c>
      <c r="L60" s="263">
        <v>417.6</v>
      </c>
      <c r="M60" s="263">
        <v>21</v>
      </c>
    </row>
    <row r="61" spans="1:13">
      <c r="A61" s="282">
        <v>52</v>
      </c>
      <c r="B61" s="263" t="s">
        <v>76</v>
      </c>
      <c r="C61" s="263">
        <v>143.4</v>
      </c>
      <c r="D61" s="265">
        <v>143.65</v>
      </c>
      <c r="E61" s="265">
        <v>136.80000000000001</v>
      </c>
      <c r="F61" s="265">
        <v>130.20000000000002</v>
      </c>
      <c r="G61" s="265">
        <v>123.35000000000002</v>
      </c>
      <c r="H61" s="265">
        <v>150.25</v>
      </c>
      <c r="I61" s="265">
        <v>157.09999999999997</v>
      </c>
      <c r="J61" s="265">
        <v>163.69999999999999</v>
      </c>
      <c r="K61" s="263">
        <v>150.5</v>
      </c>
      <c r="L61" s="263">
        <v>137.05000000000001</v>
      </c>
      <c r="M61" s="263">
        <v>334.9307</v>
      </c>
    </row>
    <row r="62" spans="1:13">
      <c r="A62" s="282">
        <v>53</v>
      </c>
      <c r="B62" s="263" t="s">
        <v>77</v>
      </c>
      <c r="C62" s="263">
        <v>122.7</v>
      </c>
      <c r="D62" s="265">
        <v>122.21666666666665</v>
      </c>
      <c r="E62" s="265">
        <v>120.98333333333331</v>
      </c>
      <c r="F62" s="265">
        <v>119.26666666666665</v>
      </c>
      <c r="G62" s="265">
        <v>118.0333333333333</v>
      </c>
      <c r="H62" s="265">
        <v>123.93333333333331</v>
      </c>
      <c r="I62" s="265">
        <v>125.16666666666666</v>
      </c>
      <c r="J62" s="265">
        <v>126.88333333333331</v>
      </c>
      <c r="K62" s="263">
        <v>123.45</v>
      </c>
      <c r="L62" s="263">
        <v>120.5</v>
      </c>
      <c r="M62" s="263">
        <v>13.27877</v>
      </c>
    </row>
    <row r="63" spans="1:13">
      <c r="A63" s="282">
        <v>54</v>
      </c>
      <c r="B63" s="263" t="s">
        <v>81</v>
      </c>
      <c r="C63" s="263">
        <v>537.5</v>
      </c>
      <c r="D63" s="265">
        <v>538.6</v>
      </c>
      <c r="E63" s="265">
        <v>524.40000000000009</v>
      </c>
      <c r="F63" s="265">
        <v>511.30000000000007</v>
      </c>
      <c r="G63" s="265">
        <v>497.10000000000014</v>
      </c>
      <c r="H63" s="265">
        <v>551.70000000000005</v>
      </c>
      <c r="I63" s="265">
        <v>565.90000000000009</v>
      </c>
      <c r="J63" s="265">
        <v>579</v>
      </c>
      <c r="K63" s="263">
        <v>552.79999999999995</v>
      </c>
      <c r="L63" s="263">
        <v>525.5</v>
      </c>
      <c r="M63" s="263">
        <v>33.87697</v>
      </c>
    </row>
    <row r="64" spans="1:13">
      <c r="A64" s="282">
        <v>55</v>
      </c>
      <c r="B64" s="263" t="s">
        <v>82</v>
      </c>
      <c r="C64" s="263">
        <v>787.25</v>
      </c>
      <c r="D64" s="265">
        <v>790.94999999999993</v>
      </c>
      <c r="E64" s="265">
        <v>779.59999999999991</v>
      </c>
      <c r="F64" s="265">
        <v>771.94999999999993</v>
      </c>
      <c r="G64" s="265">
        <v>760.59999999999991</v>
      </c>
      <c r="H64" s="265">
        <v>798.59999999999991</v>
      </c>
      <c r="I64" s="265">
        <v>809.95</v>
      </c>
      <c r="J64" s="265">
        <v>817.59999999999991</v>
      </c>
      <c r="K64" s="263">
        <v>802.3</v>
      </c>
      <c r="L64" s="263">
        <v>783.3</v>
      </c>
      <c r="M64" s="263">
        <v>52.921300000000002</v>
      </c>
    </row>
    <row r="65" spans="1:13">
      <c r="A65" s="282">
        <v>56</v>
      </c>
      <c r="B65" s="263" t="s">
        <v>231</v>
      </c>
      <c r="C65" s="263">
        <v>160.80000000000001</v>
      </c>
      <c r="D65" s="265">
        <v>160.45000000000002</v>
      </c>
      <c r="E65" s="265">
        <v>156.15000000000003</v>
      </c>
      <c r="F65" s="265">
        <v>151.50000000000003</v>
      </c>
      <c r="G65" s="265">
        <v>147.20000000000005</v>
      </c>
      <c r="H65" s="265">
        <v>165.10000000000002</v>
      </c>
      <c r="I65" s="265">
        <v>169.40000000000003</v>
      </c>
      <c r="J65" s="265">
        <v>174.05</v>
      </c>
      <c r="K65" s="263">
        <v>164.75</v>
      </c>
      <c r="L65" s="263">
        <v>155.80000000000001</v>
      </c>
      <c r="M65" s="263">
        <v>28.788810000000002</v>
      </c>
    </row>
    <row r="66" spans="1:13">
      <c r="A66" s="282">
        <v>57</v>
      </c>
      <c r="B66" s="263" t="s">
        <v>83</v>
      </c>
      <c r="C66" s="263">
        <v>128.1</v>
      </c>
      <c r="D66" s="265">
        <v>129.41666666666666</v>
      </c>
      <c r="E66" s="265">
        <v>125.73333333333332</v>
      </c>
      <c r="F66" s="265">
        <v>123.36666666666666</v>
      </c>
      <c r="G66" s="265">
        <v>119.68333333333332</v>
      </c>
      <c r="H66" s="265">
        <v>131.7833333333333</v>
      </c>
      <c r="I66" s="265">
        <v>135.46666666666664</v>
      </c>
      <c r="J66" s="265">
        <v>137.83333333333331</v>
      </c>
      <c r="K66" s="263">
        <v>133.1</v>
      </c>
      <c r="L66" s="263">
        <v>127.05</v>
      </c>
      <c r="M66" s="263">
        <v>186.29599999999999</v>
      </c>
    </row>
    <row r="67" spans="1:13">
      <c r="A67" s="282">
        <v>58</v>
      </c>
      <c r="B67" s="263" t="s">
        <v>823</v>
      </c>
      <c r="C67" s="263">
        <v>2751.4</v>
      </c>
      <c r="D67" s="265">
        <v>2771.9500000000003</v>
      </c>
      <c r="E67" s="265">
        <v>2704.4500000000007</v>
      </c>
      <c r="F67" s="265">
        <v>2657.5000000000005</v>
      </c>
      <c r="G67" s="265">
        <v>2590.0000000000009</v>
      </c>
      <c r="H67" s="265">
        <v>2818.9000000000005</v>
      </c>
      <c r="I67" s="265">
        <v>2886.3999999999996</v>
      </c>
      <c r="J67" s="265">
        <v>2933.3500000000004</v>
      </c>
      <c r="K67" s="263">
        <v>2839.45</v>
      </c>
      <c r="L67" s="263">
        <v>2725</v>
      </c>
      <c r="M67" s="263">
        <v>2.9828899999999998</v>
      </c>
    </row>
    <row r="68" spans="1:13">
      <c r="A68" s="282">
        <v>59</v>
      </c>
      <c r="B68" s="263" t="s">
        <v>84</v>
      </c>
      <c r="C68" s="263">
        <v>1530.25</v>
      </c>
      <c r="D68" s="265">
        <v>1540.25</v>
      </c>
      <c r="E68" s="265">
        <v>1516</v>
      </c>
      <c r="F68" s="265">
        <v>1501.75</v>
      </c>
      <c r="G68" s="265">
        <v>1477.5</v>
      </c>
      <c r="H68" s="265">
        <v>1554.5</v>
      </c>
      <c r="I68" s="265">
        <v>1578.75</v>
      </c>
      <c r="J68" s="265">
        <v>1593</v>
      </c>
      <c r="K68" s="263">
        <v>1564.5</v>
      </c>
      <c r="L68" s="263">
        <v>1526</v>
      </c>
      <c r="M68" s="263">
        <v>6.8235999999999999</v>
      </c>
    </row>
    <row r="69" spans="1:13">
      <c r="A69" s="282">
        <v>60</v>
      </c>
      <c r="B69" s="263" t="s">
        <v>85</v>
      </c>
      <c r="C69" s="263">
        <v>549.95000000000005</v>
      </c>
      <c r="D69" s="265">
        <v>553.44999999999993</v>
      </c>
      <c r="E69" s="265">
        <v>541.89999999999986</v>
      </c>
      <c r="F69" s="265">
        <v>533.84999999999991</v>
      </c>
      <c r="G69" s="265">
        <v>522.29999999999984</v>
      </c>
      <c r="H69" s="265">
        <v>561.49999999999989</v>
      </c>
      <c r="I69" s="265">
        <v>573.04999999999984</v>
      </c>
      <c r="J69" s="265">
        <v>581.09999999999991</v>
      </c>
      <c r="K69" s="263">
        <v>565</v>
      </c>
      <c r="L69" s="263">
        <v>545.4</v>
      </c>
      <c r="M69" s="263">
        <v>24.645289999999999</v>
      </c>
    </row>
    <row r="70" spans="1:13">
      <c r="A70" s="282">
        <v>61</v>
      </c>
      <c r="B70" s="263" t="s">
        <v>232</v>
      </c>
      <c r="C70" s="263">
        <v>752.85</v>
      </c>
      <c r="D70" s="265">
        <v>750.71666666666658</v>
      </c>
      <c r="E70" s="265">
        <v>744.18333333333317</v>
      </c>
      <c r="F70" s="265">
        <v>735.51666666666654</v>
      </c>
      <c r="G70" s="265">
        <v>728.98333333333312</v>
      </c>
      <c r="H70" s="265">
        <v>759.38333333333321</v>
      </c>
      <c r="I70" s="265">
        <v>765.91666666666674</v>
      </c>
      <c r="J70" s="265">
        <v>774.58333333333326</v>
      </c>
      <c r="K70" s="263">
        <v>757.25</v>
      </c>
      <c r="L70" s="263">
        <v>742.05</v>
      </c>
      <c r="M70" s="263">
        <v>2.3469699999999998</v>
      </c>
    </row>
    <row r="71" spans="1:13">
      <c r="A71" s="282">
        <v>62</v>
      </c>
      <c r="B71" s="263" t="s">
        <v>233</v>
      </c>
      <c r="C71" s="263">
        <v>367</v>
      </c>
      <c r="D71" s="265">
        <v>366.55</v>
      </c>
      <c r="E71" s="265">
        <v>358.5</v>
      </c>
      <c r="F71" s="265">
        <v>350</v>
      </c>
      <c r="G71" s="265">
        <v>341.95</v>
      </c>
      <c r="H71" s="265">
        <v>375.05</v>
      </c>
      <c r="I71" s="265">
        <v>383.10000000000008</v>
      </c>
      <c r="J71" s="265">
        <v>391.6</v>
      </c>
      <c r="K71" s="263">
        <v>374.6</v>
      </c>
      <c r="L71" s="263">
        <v>358.05</v>
      </c>
      <c r="M71" s="263">
        <v>18.80209</v>
      </c>
    </row>
    <row r="72" spans="1:13">
      <c r="A72" s="282">
        <v>63</v>
      </c>
      <c r="B72" s="263" t="s">
        <v>86</v>
      </c>
      <c r="C72" s="263">
        <v>855.55</v>
      </c>
      <c r="D72" s="265">
        <v>852.18333333333339</v>
      </c>
      <c r="E72" s="265">
        <v>832.36666666666679</v>
      </c>
      <c r="F72" s="265">
        <v>809.18333333333339</v>
      </c>
      <c r="G72" s="265">
        <v>789.36666666666679</v>
      </c>
      <c r="H72" s="265">
        <v>875.36666666666679</v>
      </c>
      <c r="I72" s="265">
        <v>895.18333333333339</v>
      </c>
      <c r="J72" s="265">
        <v>918.36666666666679</v>
      </c>
      <c r="K72" s="263">
        <v>872</v>
      </c>
      <c r="L72" s="263">
        <v>829</v>
      </c>
      <c r="M72" s="263">
        <v>14.843070000000001</v>
      </c>
    </row>
    <row r="73" spans="1:13">
      <c r="A73" s="282">
        <v>64</v>
      </c>
      <c r="B73" s="263" t="s">
        <v>92</v>
      </c>
      <c r="C73" s="263">
        <v>277</v>
      </c>
      <c r="D73" s="265">
        <v>277.56666666666666</v>
      </c>
      <c r="E73" s="265">
        <v>269.43333333333334</v>
      </c>
      <c r="F73" s="265">
        <v>261.86666666666667</v>
      </c>
      <c r="G73" s="265">
        <v>253.73333333333335</v>
      </c>
      <c r="H73" s="265">
        <v>285.13333333333333</v>
      </c>
      <c r="I73" s="265">
        <v>293.26666666666665</v>
      </c>
      <c r="J73" s="265">
        <v>300.83333333333331</v>
      </c>
      <c r="K73" s="263">
        <v>285.7</v>
      </c>
      <c r="L73" s="263">
        <v>270</v>
      </c>
      <c r="M73" s="263">
        <v>101.84085</v>
      </c>
    </row>
    <row r="74" spans="1:13">
      <c r="A74" s="282">
        <v>65</v>
      </c>
      <c r="B74" s="263" t="s">
        <v>87</v>
      </c>
      <c r="C74" s="263">
        <v>517.35</v>
      </c>
      <c r="D74" s="265">
        <v>520.55000000000007</v>
      </c>
      <c r="E74" s="265">
        <v>511.80000000000018</v>
      </c>
      <c r="F74" s="265">
        <v>506.25000000000011</v>
      </c>
      <c r="G74" s="265">
        <v>497.50000000000023</v>
      </c>
      <c r="H74" s="265">
        <v>526.10000000000014</v>
      </c>
      <c r="I74" s="265">
        <v>534.84999999999991</v>
      </c>
      <c r="J74" s="265">
        <v>540.40000000000009</v>
      </c>
      <c r="K74" s="263">
        <v>529.29999999999995</v>
      </c>
      <c r="L74" s="263">
        <v>515</v>
      </c>
      <c r="M74" s="263">
        <v>15.69877</v>
      </c>
    </row>
    <row r="75" spans="1:13">
      <c r="A75" s="282">
        <v>66</v>
      </c>
      <c r="B75" s="263" t="s">
        <v>234</v>
      </c>
      <c r="C75" s="263">
        <v>1516.8</v>
      </c>
      <c r="D75" s="265">
        <v>1536.6833333333334</v>
      </c>
      <c r="E75" s="265">
        <v>1480.1166666666668</v>
      </c>
      <c r="F75" s="265">
        <v>1443.4333333333334</v>
      </c>
      <c r="G75" s="265">
        <v>1386.8666666666668</v>
      </c>
      <c r="H75" s="265">
        <v>1573.3666666666668</v>
      </c>
      <c r="I75" s="265">
        <v>1629.9333333333334</v>
      </c>
      <c r="J75" s="265">
        <v>1666.6166666666668</v>
      </c>
      <c r="K75" s="263">
        <v>1593.25</v>
      </c>
      <c r="L75" s="263">
        <v>1500</v>
      </c>
      <c r="M75" s="263">
        <v>0.58991000000000005</v>
      </c>
    </row>
    <row r="76" spans="1:13">
      <c r="A76" s="282">
        <v>67</v>
      </c>
      <c r="B76" s="263" t="s">
        <v>834</v>
      </c>
      <c r="C76" s="263">
        <v>217.3</v>
      </c>
      <c r="D76" s="265">
        <v>223.38333333333333</v>
      </c>
      <c r="E76" s="265">
        <v>202.91666666666666</v>
      </c>
      <c r="F76" s="265">
        <v>188.53333333333333</v>
      </c>
      <c r="G76" s="265">
        <v>168.06666666666666</v>
      </c>
      <c r="H76" s="265">
        <v>237.76666666666665</v>
      </c>
      <c r="I76" s="265">
        <v>258.23333333333335</v>
      </c>
      <c r="J76" s="265">
        <v>272.61666666666667</v>
      </c>
      <c r="K76" s="263">
        <v>243.85</v>
      </c>
      <c r="L76" s="263">
        <v>209</v>
      </c>
      <c r="M76" s="263">
        <v>46.384830000000001</v>
      </c>
    </row>
    <row r="77" spans="1:13">
      <c r="A77" s="282">
        <v>68</v>
      </c>
      <c r="B77" s="263" t="s">
        <v>90</v>
      </c>
      <c r="C77" s="263">
        <v>3450.2</v>
      </c>
      <c r="D77" s="265">
        <v>3445.1</v>
      </c>
      <c r="E77" s="265">
        <v>3396.1</v>
      </c>
      <c r="F77" s="265">
        <v>3342</v>
      </c>
      <c r="G77" s="265">
        <v>3293</v>
      </c>
      <c r="H77" s="265">
        <v>3499.2</v>
      </c>
      <c r="I77" s="265">
        <v>3548.2</v>
      </c>
      <c r="J77" s="265">
        <v>3602.2999999999997</v>
      </c>
      <c r="K77" s="263">
        <v>3494.1</v>
      </c>
      <c r="L77" s="263">
        <v>3391</v>
      </c>
      <c r="M77" s="263">
        <v>7.3839199999999998</v>
      </c>
    </row>
    <row r="78" spans="1:13">
      <c r="A78" s="282">
        <v>69</v>
      </c>
      <c r="B78" s="263" t="s">
        <v>348</v>
      </c>
      <c r="C78" s="263">
        <v>2462.6999999999998</v>
      </c>
      <c r="D78" s="265">
        <v>2476.9166666666665</v>
      </c>
      <c r="E78" s="265">
        <v>2429.9333333333329</v>
      </c>
      <c r="F78" s="265">
        <v>2397.1666666666665</v>
      </c>
      <c r="G78" s="265">
        <v>2350.1833333333329</v>
      </c>
      <c r="H78" s="265">
        <v>2509.6833333333329</v>
      </c>
      <c r="I78" s="265">
        <v>2556.6666666666665</v>
      </c>
      <c r="J78" s="265">
        <v>2589.4333333333329</v>
      </c>
      <c r="K78" s="263">
        <v>2523.9</v>
      </c>
      <c r="L78" s="263">
        <v>2444.15</v>
      </c>
      <c r="M78" s="263">
        <v>2.5740599999999998</v>
      </c>
    </row>
    <row r="79" spans="1:13">
      <c r="A79" s="282">
        <v>70</v>
      </c>
      <c r="B79" s="263" t="s">
        <v>93</v>
      </c>
      <c r="C79" s="263">
        <v>4380.55</v>
      </c>
      <c r="D79" s="265">
        <v>4355.8166666666666</v>
      </c>
      <c r="E79" s="265">
        <v>4309.4833333333336</v>
      </c>
      <c r="F79" s="265">
        <v>4238.416666666667</v>
      </c>
      <c r="G79" s="265">
        <v>4192.0833333333339</v>
      </c>
      <c r="H79" s="265">
        <v>4426.8833333333332</v>
      </c>
      <c r="I79" s="265">
        <v>4473.2166666666672</v>
      </c>
      <c r="J79" s="265">
        <v>4544.2833333333328</v>
      </c>
      <c r="K79" s="263">
        <v>4402.1499999999996</v>
      </c>
      <c r="L79" s="263">
        <v>4284.75</v>
      </c>
      <c r="M79" s="263">
        <v>9.4141600000000007</v>
      </c>
    </row>
    <row r="80" spans="1:13">
      <c r="A80" s="282">
        <v>71</v>
      </c>
      <c r="B80" s="263" t="s">
        <v>235</v>
      </c>
      <c r="C80" s="263">
        <v>73.75</v>
      </c>
      <c r="D80" s="265">
        <v>75.033333333333331</v>
      </c>
      <c r="E80" s="265">
        <v>72.466666666666669</v>
      </c>
      <c r="F80" s="265">
        <v>71.183333333333337</v>
      </c>
      <c r="G80" s="265">
        <v>68.616666666666674</v>
      </c>
      <c r="H80" s="265">
        <v>76.316666666666663</v>
      </c>
      <c r="I80" s="265">
        <v>78.883333333333326</v>
      </c>
      <c r="J80" s="265">
        <v>80.166666666666657</v>
      </c>
      <c r="K80" s="263">
        <v>77.599999999999994</v>
      </c>
      <c r="L80" s="263">
        <v>73.75</v>
      </c>
      <c r="M80" s="263">
        <v>15.67947</v>
      </c>
    </row>
    <row r="81" spans="1:13">
      <c r="A81" s="282">
        <v>72</v>
      </c>
      <c r="B81" s="263" t="s">
        <v>94</v>
      </c>
      <c r="C81" s="263">
        <v>2580.4499999999998</v>
      </c>
      <c r="D81" s="265">
        <v>2593.15</v>
      </c>
      <c r="E81" s="265">
        <v>2535.3000000000002</v>
      </c>
      <c r="F81" s="265">
        <v>2490.15</v>
      </c>
      <c r="G81" s="265">
        <v>2432.3000000000002</v>
      </c>
      <c r="H81" s="265">
        <v>2638.3</v>
      </c>
      <c r="I81" s="265">
        <v>2696.1499999999996</v>
      </c>
      <c r="J81" s="265">
        <v>2741.3</v>
      </c>
      <c r="K81" s="263">
        <v>2651</v>
      </c>
      <c r="L81" s="263">
        <v>2548</v>
      </c>
      <c r="M81" s="263">
        <v>11.196109999999999</v>
      </c>
    </row>
    <row r="82" spans="1:13">
      <c r="A82" s="282">
        <v>73</v>
      </c>
      <c r="B82" s="263" t="s">
        <v>236</v>
      </c>
      <c r="C82" s="263">
        <v>464.1</v>
      </c>
      <c r="D82" s="265">
        <v>465.8</v>
      </c>
      <c r="E82" s="265">
        <v>453.6</v>
      </c>
      <c r="F82" s="265">
        <v>443.1</v>
      </c>
      <c r="G82" s="265">
        <v>430.90000000000003</v>
      </c>
      <c r="H82" s="265">
        <v>476.3</v>
      </c>
      <c r="I82" s="265">
        <v>488.49999999999994</v>
      </c>
      <c r="J82" s="265">
        <v>499</v>
      </c>
      <c r="K82" s="263">
        <v>478</v>
      </c>
      <c r="L82" s="263">
        <v>455.3</v>
      </c>
      <c r="M82" s="263">
        <v>1.98966</v>
      </c>
    </row>
    <row r="83" spans="1:13">
      <c r="A83" s="282">
        <v>74</v>
      </c>
      <c r="B83" s="263" t="s">
        <v>237</v>
      </c>
      <c r="C83" s="263">
        <v>1390.8</v>
      </c>
      <c r="D83" s="265">
        <v>1410.2666666666667</v>
      </c>
      <c r="E83" s="265">
        <v>1355.5333333333333</v>
      </c>
      <c r="F83" s="265">
        <v>1320.2666666666667</v>
      </c>
      <c r="G83" s="265">
        <v>1265.5333333333333</v>
      </c>
      <c r="H83" s="265">
        <v>1445.5333333333333</v>
      </c>
      <c r="I83" s="265">
        <v>1500.2666666666664</v>
      </c>
      <c r="J83" s="265">
        <v>1535.5333333333333</v>
      </c>
      <c r="K83" s="263">
        <v>1465</v>
      </c>
      <c r="L83" s="263">
        <v>1375</v>
      </c>
      <c r="M83" s="263">
        <v>1.4292400000000001</v>
      </c>
    </row>
    <row r="84" spans="1:13">
      <c r="A84" s="282">
        <v>75</v>
      </c>
      <c r="B84" s="263" t="s">
        <v>96</v>
      </c>
      <c r="C84" s="263">
        <v>1266.25</v>
      </c>
      <c r="D84" s="265">
        <v>1284.8999999999999</v>
      </c>
      <c r="E84" s="265">
        <v>1242.1499999999996</v>
      </c>
      <c r="F84" s="265">
        <v>1218.0499999999997</v>
      </c>
      <c r="G84" s="265">
        <v>1175.2999999999995</v>
      </c>
      <c r="H84" s="265">
        <v>1308.9999999999998</v>
      </c>
      <c r="I84" s="265">
        <v>1351.7500000000002</v>
      </c>
      <c r="J84" s="265">
        <v>1375.85</v>
      </c>
      <c r="K84" s="263">
        <v>1327.65</v>
      </c>
      <c r="L84" s="263">
        <v>1260.8</v>
      </c>
      <c r="M84" s="263">
        <v>11.208030000000001</v>
      </c>
    </row>
    <row r="85" spans="1:13">
      <c r="A85" s="282">
        <v>76</v>
      </c>
      <c r="B85" s="263" t="s">
        <v>97</v>
      </c>
      <c r="C85" s="263">
        <v>181.1</v>
      </c>
      <c r="D85" s="265">
        <v>182.41666666666666</v>
      </c>
      <c r="E85" s="265">
        <v>178.68333333333331</v>
      </c>
      <c r="F85" s="265">
        <v>176.26666666666665</v>
      </c>
      <c r="G85" s="265">
        <v>172.5333333333333</v>
      </c>
      <c r="H85" s="265">
        <v>184.83333333333331</v>
      </c>
      <c r="I85" s="265">
        <v>188.56666666666666</v>
      </c>
      <c r="J85" s="265">
        <v>190.98333333333332</v>
      </c>
      <c r="K85" s="263">
        <v>186.15</v>
      </c>
      <c r="L85" s="263">
        <v>180</v>
      </c>
      <c r="M85" s="263">
        <v>62.612960000000001</v>
      </c>
    </row>
    <row r="86" spans="1:13">
      <c r="A86" s="282">
        <v>77</v>
      </c>
      <c r="B86" s="263" t="s">
        <v>98</v>
      </c>
      <c r="C86" s="263">
        <v>76.3</v>
      </c>
      <c r="D86" s="265">
        <v>75.433333333333323</v>
      </c>
      <c r="E86" s="265">
        <v>73.46666666666664</v>
      </c>
      <c r="F86" s="265">
        <v>70.633333333333312</v>
      </c>
      <c r="G86" s="265">
        <v>68.666666666666629</v>
      </c>
      <c r="H86" s="265">
        <v>78.266666666666652</v>
      </c>
      <c r="I86" s="265">
        <v>80.23333333333332</v>
      </c>
      <c r="J86" s="265">
        <v>83.066666666666663</v>
      </c>
      <c r="K86" s="263">
        <v>77.400000000000006</v>
      </c>
      <c r="L86" s="263">
        <v>72.599999999999994</v>
      </c>
      <c r="M86" s="263">
        <v>316.28782999999999</v>
      </c>
    </row>
    <row r="87" spans="1:13">
      <c r="A87" s="282">
        <v>78</v>
      </c>
      <c r="B87" s="263" t="s">
        <v>359</v>
      </c>
      <c r="C87" s="263">
        <v>199.85</v>
      </c>
      <c r="D87" s="265">
        <v>202.4</v>
      </c>
      <c r="E87" s="265">
        <v>193</v>
      </c>
      <c r="F87" s="265">
        <v>186.15</v>
      </c>
      <c r="G87" s="265">
        <v>176.75</v>
      </c>
      <c r="H87" s="265">
        <v>209.25</v>
      </c>
      <c r="I87" s="265">
        <v>218.65000000000003</v>
      </c>
      <c r="J87" s="265">
        <v>225.5</v>
      </c>
      <c r="K87" s="263">
        <v>211.8</v>
      </c>
      <c r="L87" s="263">
        <v>195.55</v>
      </c>
      <c r="M87" s="263">
        <v>57.492379999999997</v>
      </c>
    </row>
    <row r="88" spans="1:13">
      <c r="A88" s="282">
        <v>79</v>
      </c>
      <c r="B88" s="263" t="s">
        <v>240</v>
      </c>
      <c r="C88" s="263">
        <v>51.35</v>
      </c>
      <c r="D88" s="265">
        <v>52.25</v>
      </c>
      <c r="E88" s="265">
        <v>49.85</v>
      </c>
      <c r="F88" s="265">
        <v>48.35</v>
      </c>
      <c r="G88" s="265">
        <v>45.95</v>
      </c>
      <c r="H88" s="265">
        <v>53.75</v>
      </c>
      <c r="I88" s="265">
        <v>56.150000000000006</v>
      </c>
      <c r="J88" s="265">
        <v>57.65</v>
      </c>
      <c r="K88" s="263">
        <v>54.65</v>
      </c>
      <c r="L88" s="263">
        <v>50.75</v>
      </c>
      <c r="M88" s="263">
        <v>45.966549999999998</v>
      </c>
    </row>
    <row r="89" spans="1:13">
      <c r="A89" s="282">
        <v>80</v>
      </c>
      <c r="B89" s="263" t="s">
        <v>99</v>
      </c>
      <c r="C89" s="263">
        <v>128</v>
      </c>
      <c r="D89" s="265">
        <v>129.44999999999999</v>
      </c>
      <c r="E89" s="265">
        <v>125.99999999999997</v>
      </c>
      <c r="F89" s="265">
        <v>123.99999999999999</v>
      </c>
      <c r="G89" s="265">
        <v>120.54999999999997</v>
      </c>
      <c r="H89" s="265">
        <v>131.44999999999999</v>
      </c>
      <c r="I89" s="265">
        <v>134.90000000000003</v>
      </c>
      <c r="J89" s="265">
        <v>136.89999999999998</v>
      </c>
      <c r="K89" s="263">
        <v>132.9</v>
      </c>
      <c r="L89" s="263">
        <v>127.45</v>
      </c>
      <c r="M89" s="263">
        <v>201.51971</v>
      </c>
    </row>
    <row r="90" spans="1:13">
      <c r="A90" s="282">
        <v>81</v>
      </c>
      <c r="B90" s="263" t="s">
        <v>102</v>
      </c>
      <c r="C90" s="263">
        <v>23.9</v>
      </c>
      <c r="D90" s="265">
        <v>24.099999999999998</v>
      </c>
      <c r="E90" s="265">
        <v>23.299999999999997</v>
      </c>
      <c r="F90" s="265">
        <v>22.7</v>
      </c>
      <c r="G90" s="265">
        <v>21.9</v>
      </c>
      <c r="H90" s="265">
        <v>24.699999999999996</v>
      </c>
      <c r="I90" s="265">
        <v>25.5</v>
      </c>
      <c r="J90" s="265">
        <v>26.099999999999994</v>
      </c>
      <c r="K90" s="263">
        <v>24.9</v>
      </c>
      <c r="L90" s="263">
        <v>23.5</v>
      </c>
      <c r="M90" s="263">
        <v>306.81803000000002</v>
      </c>
    </row>
    <row r="91" spans="1:13">
      <c r="A91" s="282">
        <v>82</v>
      </c>
      <c r="B91" s="263" t="s">
        <v>241</v>
      </c>
      <c r="C91" s="263">
        <v>204.5</v>
      </c>
      <c r="D91" s="265">
        <v>207.5</v>
      </c>
      <c r="E91" s="265">
        <v>200.1</v>
      </c>
      <c r="F91" s="265">
        <v>195.7</v>
      </c>
      <c r="G91" s="265">
        <v>188.29999999999998</v>
      </c>
      <c r="H91" s="265">
        <v>211.9</v>
      </c>
      <c r="I91" s="265">
        <v>219.29999999999998</v>
      </c>
      <c r="J91" s="265">
        <v>223.70000000000002</v>
      </c>
      <c r="K91" s="263">
        <v>214.9</v>
      </c>
      <c r="L91" s="263">
        <v>203.1</v>
      </c>
      <c r="M91" s="263">
        <v>5.74343</v>
      </c>
    </row>
    <row r="92" spans="1:13">
      <c r="A92" s="282">
        <v>83</v>
      </c>
      <c r="B92" s="263" t="s">
        <v>100</v>
      </c>
      <c r="C92" s="263">
        <v>443.95</v>
      </c>
      <c r="D92" s="265">
        <v>449.66666666666669</v>
      </c>
      <c r="E92" s="265">
        <v>436.33333333333337</v>
      </c>
      <c r="F92" s="265">
        <v>428.7166666666667</v>
      </c>
      <c r="G92" s="265">
        <v>415.38333333333338</v>
      </c>
      <c r="H92" s="265">
        <v>457.28333333333336</v>
      </c>
      <c r="I92" s="265">
        <v>470.61666666666673</v>
      </c>
      <c r="J92" s="265">
        <v>478.23333333333335</v>
      </c>
      <c r="K92" s="263">
        <v>463</v>
      </c>
      <c r="L92" s="263">
        <v>442.05</v>
      </c>
      <c r="M92" s="263">
        <v>11.14724</v>
      </c>
    </row>
    <row r="93" spans="1:13">
      <c r="A93" s="282">
        <v>84</v>
      </c>
      <c r="B93" s="263" t="s">
        <v>242</v>
      </c>
      <c r="C93" s="263">
        <v>485.35</v>
      </c>
      <c r="D93" s="265">
        <v>487.51666666666665</v>
      </c>
      <c r="E93" s="265">
        <v>479.83333333333331</v>
      </c>
      <c r="F93" s="265">
        <v>474.31666666666666</v>
      </c>
      <c r="G93" s="265">
        <v>466.63333333333333</v>
      </c>
      <c r="H93" s="265">
        <v>493.0333333333333</v>
      </c>
      <c r="I93" s="265">
        <v>500.7166666666667</v>
      </c>
      <c r="J93" s="265">
        <v>506.23333333333329</v>
      </c>
      <c r="K93" s="263">
        <v>495.2</v>
      </c>
      <c r="L93" s="263">
        <v>482</v>
      </c>
      <c r="M93" s="263">
        <v>1.0258</v>
      </c>
    </row>
    <row r="94" spans="1:13">
      <c r="A94" s="282">
        <v>85</v>
      </c>
      <c r="B94" s="263" t="s">
        <v>103</v>
      </c>
      <c r="C94" s="263">
        <v>679.8</v>
      </c>
      <c r="D94" s="265">
        <v>682.05000000000007</v>
      </c>
      <c r="E94" s="265">
        <v>673.40000000000009</v>
      </c>
      <c r="F94" s="265">
        <v>667</v>
      </c>
      <c r="G94" s="265">
        <v>658.35</v>
      </c>
      <c r="H94" s="265">
        <v>688.45000000000016</v>
      </c>
      <c r="I94" s="265">
        <v>697.1</v>
      </c>
      <c r="J94" s="265">
        <v>703.50000000000023</v>
      </c>
      <c r="K94" s="263">
        <v>690.7</v>
      </c>
      <c r="L94" s="263">
        <v>675.65</v>
      </c>
      <c r="M94" s="263">
        <v>15.548299999999999</v>
      </c>
    </row>
    <row r="95" spans="1:13">
      <c r="A95" s="282">
        <v>86</v>
      </c>
      <c r="B95" s="263" t="s">
        <v>243</v>
      </c>
      <c r="C95" s="263">
        <v>525</v>
      </c>
      <c r="D95" s="265">
        <v>524.18333333333328</v>
      </c>
      <c r="E95" s="265">
        <v>513.36666666666656</v>
      </c>
      <c r="F95" s="265">
        <v>501.73333333333323</v>
      </c>
      <c r="G95" s="265">
        <v>490.91666666666652</v>
      </c>
      <c r="H95" s="265">
        <v>535.81666666666661</v>
      </c>
      <c r="I95" s="265">
        <v>546.63333333333344</v>
      </c>
      <c r="J95" s="265">
        <v>558.26666666666665</v>
      </c>
      <c r="K95" s="263">
        <v>535</v>
      </c>
      <c r="L95" s="263">
        <v>512.54999999999995</v>
      </c>
      <c r="M95" s="263">
        <v>2.9397600000000002</v>
      </c>
    </row>
    <row r="96" spans="1:13">
      <c r="A96" s="282">
        <v>87</v>
      </c>
      <c r="B96" s="263" t="s">
        <v>244</v>
      </c>
      <c r="C96" s="263">
        <v>1332.1</v>
      </c>
      <c r="D96" s="265">
        <v>1351.5333333333333</v>
      </c>
      <c r="E96" s="265">
        <v>1303.0666666666666</v>
      </c>
      <c r="F96" s="265">
        <v>1274.0333333333333</v>
      </c>
      <c r="G96" s="265">
        <v>1225.5666666666666</v>
      </c>
      <c r="H96" s="265">
        <v>1380.5666666666666</v>
      </c>
      <c r="I96" s="265">
        <v>1429.0333333333333</v>
      </c>
      <c r="J96" s="265">
        <v>1458.0666666666666</v>
      </c>
      <c r="K96" s="263">
        <v>1400</v>
      </c>
      <c r="L96" s="263">
        <v>1322.5</v>
      </c>
      <c r="M96" s="263">
        <v>12.36673</v>
      </c>
    </row>
    <row r="97" spans="1:13">
      <c r="A97" s="282">
        <v>88</v>
      </c>
      <c r="B97" s="263" t="s">
        <v>104</v>
      </c>
      <c r="C97" s="263">
        <v>1372.75</v>
      </c>
      <c r="D97" s="265">
        <v>1375.5999999999997</v>
      </c>
      <c r="E97" s="265">
        <v>1350.7499999999993</v>
      </c>
      <c r="F97" s="265">
        <v>1328.7499999999995</v>
      </c>
      <c r="G97" s="265">
        <v>1303.8999999999992</v>
      </c>
      <c r="H97" s="265">
        <v>1397.5999999999995</v>
      </c>
      <c r="I97" s="265">
        <v>1422.4499999999998</v>
      </c>
      <c r="J97" s="265">
        <v>1444.4499999999996</v>
      </c>
      <c r="K97" s="263">
        <v>1400.45</v>
      </c>
      <c r="L97" s="263">
        <v>1353.6</v>
      </c>
      <c r="M97" s="263">
        <v>21.6587</v>
      </c>
    </row>
    <row r="98" spans="1:13">
      <c r="A98" s="282">
        <v>89</v>
      </c>
      <c r="B98" s="263" t="s">
        <v>372</v>
      </c>
      <c r="C98" s="263">
        <v>511.85</v>
      </c>
      <c r="D98" s="265">
        <v>507.61666666666673</v>
      </c>
      <c r="E98" s="265">
        <v>500.03333333333342</v>
      </c>
      <c r="F98" s="265">
        <v>488.2166666666667</v>
      </c>
      <c r="G98" s="265">
        <v>480.63333333333338</v>
      </c>
      <c r="H98" s="265">
        <v>519.43333333333339</v>
      </c>
      <c r="I98" s="265">
        <v>527.01666666666688</v>
      </c>
      <c r="J98" s="265">
        <v>538.83333333333348</v>
      </c>
      <c r="K98" s="263">
        <v>515.20000000000005</v>
      </c>
      <c r="L98" s="263">
        <v>495.8</v>
      </c>
      <c r="M98" s="263">
        <v>9.5357299999999992</v>
      </c>
    </row>
    <row r="99" spans="1:13">
      <c r="A99" s="282">
        <v>90</v>
      </c>
      <c r="B99" s="263" t="s">
        <v>246</v>
      </c>
      <c r="C99" s="263">
        <v>264</v>
      </c>
      <c r="D99" s="265">
        <v>265.7</v>
      </c>
      <c r="E99" s="265">
        <v>259.5</v>
      </c>
      <c r="F99" s="265">
        <v>255</v>
      </c>
      <c r="G99" s="265">
        <v>248.8</v>
      </c>
      <c r="H99" s="265">
        <v>270.2</v>
      </c>
      <c r="I99" s="265">
        <v>276.39999999999992</v>
      </c>
      <c r="J99" s="265">
        <v>280.89999999999998</v>
      </c>
      <c r="K99" s="263">
        <v>271.89999999999998</v>
      </c>
      <c r="L99" s="263">
        <v>261.2</v>
      </c>
      <c r="M99" s="263">
        <v>8.4907900000000005</v>
      </c>
    </row>
    <row r="100" spans="1:13">
      <c r="A100" s="282">
        <v>91</v>
      </c>
      <c r="B100" s="263" t="s">
        <v>107</v>
      </c>
      <c r="C100" s="263">
        <v>957.05</v>
      </c>
      <c r="D100" s="265">
        <v>960.51666666666677</v>
      </c>
      <c r="E100" s="265">
        <v>946.53333333333353</v>
      </c>
      <c r="F100" s="265">
        <v>936.01666666666677</v>
      </c>
      <c r="G100" s="265">
        <v>922.03333333333353</v>
      </c>
      <c r="H100" s="265">
        <v>971.03333333333353</v>
      </c>
      <c r="I100" s="265">
        <v>985.01666666666688</v>
      </c>
      <c r="J100" s="265">
        <v>995.53333333333353</v>
      </c>
      <c r="K100" s="263">
        <v>974.5</v>
      </c>
      <c r="L100" s="263">
        <v>950</v>
      </c>
      <c r="M100" s="263">
        <v>48.794370000000001</v>
      </c>
    </row>
    <row r="101" spans="1:13">
      <c r="A101" s="282">
        <v>92</v>
      </c>
      <c r="B101" s="263" t="s">
        <v>248</v>
      </c>
      <c r="C101" s="263">
        <v>2808</v>
      </c>
      <c r="D101" s="265">
        <v>2811.9666666666667</v>
      </c>
      <c r="E101" s="265">
        <v>2778.9333333333334</v>
      </c>
      <c r="F101" s="265">
        <v>2749.8666666666668</v>
      </c>
      <c r="G101" s="265">
        <v>2716.8333333333335</v>
      </c>
      <c r="H101" s="265">
        <v>2841.0333333333333</v>
      </c>
      <c r="I101" s="265">
        <v>2874.0666666666671</v>
      </c>
      <c r="J101" s="265">
        <v>2903.1333333333332</v>
      </c>
      <c r="K101" s="263">
        <v>2845</v>
      </c>
      <c r="L101" s="263">
        <v>2782.9</v>
      </c>
      <c r="M101" s="263">
        <v>2.2881999999999998</v>
      </c>
    </row>
    <row r="102" spans="1:13">
      <c r="A102" s="282">
        <v>93</v>
      </c>
      <c r="B102" s="263" t="s">
        <v>109</v>
      </c>
      <c r="C102" s="263">
        <v>1463.35</v>
      </c>
      <c r="D102" s="265">
        <v>1469.7166666666665</v>
      </c>
      <c r="E102" s="265">
        <v>1443.883333333333</v>
      </c>
      <c r="F102" s="265">
        <v>1424.4166666666665</v>
      </c>
      <c r="G102" s="265">
        <v>1398.583333333333</v>
      </c>
      <c r="H102" s="265">
        <v>1489.1833333333329</v>
      </c>
      <c r="I102" s="265">
        <v>1515.0166666666664</v>
      </c>
      <c r="J102" s="265">
        <v>1534.4833333333329</v>
      </c>
      <c r="K102" s="263">
        <v>1495.55</v>
      </c>
      <c r="L102" s="263">
        <v>1450.25</v>
      </c>
      <c r="M102" s="263">
        <v>119.82178</v>
      </c>
    </row>
    <row r="103" spans="1:13">
      <c r="A103" s="282">
        <v>94</v>
      </c>
      <c r="B103" s="263" t="s">
        <v>249</v>
      </c>
      <c r="C103" s="263">
        <v>667</v>
      </c>
      <c r="D103" s="265">
        <v>668.85</v>
      </c>
      <c r="E103" s="265">
        <v>660.15000000000009</v>
      </c>
      <c r="F103" s="265">
        <v>653.30000000000007</v>
      </c>
      <c r="G103" s="265">
        <v>644.60000000000014</v>
      </c>
      <c r="H103" s="265">
        <v>675.7</v>
      </c>
      <c r="I103" s="265">
        <v>684.40000000000009</v>
      </c>
      <c r="J103" s="265">
        <v>691.25</v>
      </c>
      <c r="K103" s="263">
        <v>677.55</v>
      </c>
      <c r="L103" s="263">
        <v>662</v>
      </c>
      <c r="M103" s="263">
        <v>27.432079999999999</v>
      </c>
    </row>
    <row r="104" spans="1:13">
      <c r="A104" s="282">
        <v>95</v>
      </c>
      <c r="B104" s="263" t="s">
        <v>105</v>
      </c>
      <c r="C104" s="263">
        <v>1026.1500000000001</v>
      </c>
      <c r="D104" s="265">
        <v>1025.6166666666668</v>
      </c>
      <c r="E104" s="265">
        <v>1015.5333333333335</v>
      </c>
      <c r="F104" s="265">
        <v>1004.9166666666667</v>
      </c>
      <c r="G104" s="265">
        <v>994.83333333333348</v>
      </c>
      <c r="H104" s="265">
        <v>1036.2333333333336</v>
      </c>
      <c r="I104" s="265">
        <v>1046.3166666666666</v>
      </c>
      <c r="J104" s="265">
        <v>1056.9333333333336</v>
      </c>
      <c r="K104" s="263">
        <v>1035.7</v>
      </c>
      <c r="L104" s="263">
        <v>1015</v>
      </c>
      <c r="M104" s="263">
        <v>13.837820000000001</v>
      </c>
    </row>
    <row r="105" spans="1:13">
      <c r="A105" s="282">
        <v>96</v>
      </c>
      <c r="B105" s="263" t="s">
        <v>110</v>
      </c>
      <c r="C105" s="263">
        <v>2941.65</v>
      </c>
      <c r="D105" s="265">
        <v>2972.7833333333333</v>
      </c>
      <c r="E105" s="265">
        <v>2895.9666666666667</v>
      </c>
      <c r="F105" s="265">
        <v>2850.2833333333333</v>
      </c>
      <c r="G105" s="265">
        <v>2773.4666666666667</v>
      </c>
      <c r="H105" s="265">
        <v>3018.4666666666667</v>
      </c>
      <c r="I105" s="265">
        <v>3095.2833333333333</v>
      </c>
      <c r="J105" s="265">
        <v>3140.9666666666667</v>
      </c>
      <c r="K105" s="263">
        <v>3049.6</v>
      </c>
      <c r="L105" s="263">
        <v>2927.1</v>
      </c>
      <c r="M105" s="263">
        <v>10.752509999999999</v>
      </c>
    </row>
    <row r="106" spans="1:13">
      <c r="A106" s="282">
        <v>97</v>
      </c>
      <c r="B106" s="263" t="s">
        <v>112</v>
      </c>
      <c r="C106" s="263">
        <v>314</v>
      </c>
      <c r="D106" s="265">
        <v>313.09999999999997</v>
      </c>
      <c r="E106" s="265">
        <v>306.29999999999995</v>
      </c>
      <c r="F106" s="265">
        <v>298.59999999999997</v>
      </c>
      <c r="G106" s="265">
        <v>291.79999999999995</v>
      </c>
      <c r="H106" s="265">
        <v>320.79999999999995</v>
      </c>
      <c r="I106" s="265">
        <v>327.60000000000002</v>
      </c>
      <c r="J106" s="265">
        <v>335.29999999999995</v>
      </c>
      <c r="K106" s="263">
        <v>319.89999999999998</v>
      </c>
      <c r="L106" s="263">
        <v>305.39999999999998</v>
      </c>
      <c r="M106" s="263">
        <v>208.56372999999999</v>
      </c>
    </row>
    <row r="107" spans="1:13">
      <c r="A107" s="282">
        <v>98</v>
      </c>
      <c r="B107" s="263" t="s">
        <v>113</v>
      </c>
      <c r="C107" s="263">
        <v>227.25</v>
      </c>
      <c r="D107" s="265">
        <v>229.29999999999998</v>
      </c>
      <c r="E107" s="265">
        <v>223.84999999999997</v>
      </c>
      <c r="F107" s="265">
        <v>220.45</v>
      </c>
      <c r="G107" s="265">
        <v>214.99999999999997</v>
      </c>
      <c r="H107" s="265">
        <v>232.69999999999996</v>
      </c>
      <c r="I107" s="265">
        <v>238.14999999999995</v>
      </c>
      <c r="J107" s="265">
        <v>241.54999999999995</v>
      </c>
      <c r="K107" s="263">
        <v>234.75</v>
      </c>
      <c r="L107" s="263">
        <v>225.9</v>
      </c>
      <c r="M107" s="263">
        <v>82.127660000000006</v>
      </c>
    </row>
    <row r="108" spans="1:13">
      <c r="A108" s="282">
        <v>99</v>
      </c>
      <c r="B108" s="263" t="s">
        <v>114</v>
      </c>
      <c r="C108" s="263">
        <v>2237.0500000000002</v>
      </c>
      <c r="D108" s="265">
        <v>2263.3666666666668</v>
      </c>
      <c r="E108" s="265">
        <v>2204.7333333333336</v>
      </c>
      <c r="F108" s="265">
        <v>2172.416666666667</v>
      </c>
      <c r="G108" s="265">
        <v>2113.7833333333338</v>
      </c>
      <c r="H108" s="265">
        <v>2295.6833333333334</v>
      </c>
      <c r="I108" s="265">
        <v>2354.3166666666666</v>
      </c>
      <c r="J108" s="265">
        <v>2386.6333333333332</v>
      </c>
      <c r="K108" s="263">
        <v>2322</v>
      </c>
      <c r="L108" s="263">
        <v>2231.0500000000002</v>
      </c>
      <c r="M108" s="263">
        <v>24.95833</v>
      </c>
    </row>
    <row r="109" spans="1:13">
      <c r="A109" s="282">
        <v>100</v>
      </c>
      <c r="B109" s="263" t="s">
        <v>250</v>
      </c>
      <c r="C109" s="263">
        <v>266.7</v>
      </c>
      <c r="D109" s="265">
        <v>265.83333333333331</v>
      </c>
      <c r="E109" s="265">
        <v>261.86666666666662</v>
      </c>
      <c r="F109" s="265">
        <v>257.0333333333333</v>
      </c>
      <c r="G109" s="265">
        <v>253.06666666666661</v>
      </c>
      <c r="H109" s="265">
        <v>270.66666666666663</v>
      </c>
      <c r="I109" s="265">
        <v>274.63333333333333</v>
      </c>
      <c r="J109" s="265">
        <v>279.46666666666664</v>
      </c>
      <c r="K109" s="263">
        <v>269.8</v>
      </c>
      <c r="L109" s="263">
        <v>261</v>
      </c>
      <c r="M109" s="263">
        <v>10.11565</v>
      </c>
    </row>
    <row r="110" spans="1:13">
      <c r="A110" s="282">
        <v>101</v>
      </c>
      <c r="B110" s="263" t="s">
        <v>251</v>
      </c>
      <c r="C110" s="263">
        <v>44.35</v>
      </c>
      <c r="D110" s="265">
        <v>44.966666666666661</v>
      </c>
      <c r="E110" s="265">
        <v>43.433333333333323</v>
      </c>
      <c r="F110" s="265">
        <v>42.516666666666659</v>
      </c>
      <c r="G110" s="265">
        <v>40.98333333333332</v>
      </c>
      <c r="H110" s="265">
        <v>45.883333333333326</v>
      </c>
      <c r="I110" s="265">
        <v>47.416666666666671</v>
      </c>
      <c r="J110" s="265">
        <v>48.333333333333329</v>
      </c>
      <c r="K110" s="263">
        <v>46.5</v>
      </c>
      <c r="L110" s="263">
        <v>44.05</v>
      </c>
      <c r="M110" s="263">
        <v>21.396740000000001</v>
      </c>
    </row>
    <row r="111" spans="1:13">
      <c r="A111" s="282">
        <v>102</v>
      </c>
      <c r="B111" s="263" t="s">
        <v>108</v>
      </c>
      <c r="C111" s="263">
        <v>2470.75</v>
      </c>
      <c r="D111" s="265">
        <v>2464.4833333333336</v>
      </c>
      <c r="E111" s="265">
        <v>2437.3666666666672</v>
      </c>
      <c r="F111" s="265">
        <v>2403.9833333333336</v>
      </c>
      <c r="G111" s="265">
        <v>2376.8666666666672</v>
      </c>
      <c r="H111" s="265">
        <v>2497.8666666666672</v>
      </c>
      <c r="I111" s="265">
        <v>2524.983333333334</v>
      </c>
      <c r="J111" s="265">
        <v>2558.3666666666672</v>
      </c>
      <c r="K111" s="263">
        <v>2491.6</v>
      </c>
      <c r="L111" s="263">
        <v>2431.1</v>
      </c>
      <c r="M111" s="263">
        <v>47.592140000000001</v>
      </c>
    </row>
    <row r="112" spans="1:13">
      <c r="A112" s="282">
        <v>103</v>
      </c>
      <c r="B112" s="263" t="s">
        <v>116</v>
      </c>
      <c r="C112" s="263">
        <v>571.54999999999995</v>
      </c>
      <c r="D112" s="265">
        <v>569.2166666666667</v>
      </c>
      <c r="E112" s="265">
        <v>559.43333333333339</v>
      </c>
      <c r="F112" s="265">
        <v>547.31666666666672</v>
      </c>
      <c r="G112" s="265">
        <v>537.53333333333342</v>
      </c>
      <c r="H112" s="265">
        <v>581.33333333333337</v>
      </c>
      <c r="I112" s="265">
        <v>591.11666666666667</v>
      </c>
      <c r="J112" s="265">
        <v>603.23333333333335</v>
      </c>
      <c r="K112" s="263">
        <v>579</v>
      </c>
      <c r="L112" s="263">
        <v>557.1</v>
      </c>
      <c r="M112" s="263">
        <v>271.70186000000001</v>
      </c>
    </row>
    <row r="113" spans="1:13">
      <c r="A113" s="282">
        <v>104</v>
      </c>
      <c r="B113" s="263" t="s">
        <v>252</v>
      </c>
      <c r="C113" s="263">
        <v>1388.25</v>
      </c>
      <c r="D113" s="265">
        <v>1393.1166666666668</v>
      </c>
      <c r="E113" s="265">
        <v>1372.6833333333336</v>
      </c>
      <c r="F113" s="265">
        <v>1357.1166666666668</v>
      </c>
      <c r="G113" s="265">
        <v>1336.6833333333336</v>
      </c>
      <c r="H113" s="265">
        <v>1408.6833333333336</v>
      </c>
      <c r="I113" s="265">
        <v>1429.116666666667</v>
      </c>
      <c r="J113" s="265">
        <v>1444.6833333333336</v>
      </c>
      <c r="K113" s="263">
        <v>1413.55</v>
      </c>
      <c r="L113" s="263">
        <v>1377.55</v>
      </c>
      <c r="M113" s="263">
        <v>5.0694499999999998</v>
      </c>
    </row>
    <row r="114" spans="1:13">
      <c r="A114" s="282">
        <v>105</v>
      </c>
      <c r="B114" s="263" t="s">
        <v>117</v>
      </c>
      <c r="C114" s="263">
        <v>430.05</v>
      </c>
      <c r="D114" s="265">
        <v>431.55</v>
      </c>
      <c r="E114" s="265">
        <v>424.15000000000003</v>
      </c>
      <c r="F114" s="265">
        <v>418.25</v>
      </c>
      <c r="G114" s="265">
        <v>410.85</v>
      </c>
      <c r="H114" s="265">
        <v>437.45000000000005</v>
      </c>
      <c r="I114" s="265">
        <v>444.85</v>
      </c>
      <c r="J114" s="265">
        <v>450.75000000000006</v>
      </c>
      <c r="K114" s="263">
        <v>438.95</v>
      </c>
      <c r="L114" s="263">
        <v>425.65</v>
      </c>
      <c r="M114" s="263">
        <v>25.247399999999999</v>
      </c>
    </row>
    <row r="115" spans="1:13">
      <c r="A115" s="282">
        <v>106</v>
      </c>
      <c r="B115" s="263" t="s">
        <v>387</v>
      </c>
      <c r="C115" s="263">
        <v>397</v>
      </c>
      <c r="D115" s="265">
        <v>399.2833333333333</v>
      </c>
      <c r="E115" s="265">
        <v>392.71666666666658</v>
      </c>
      <c r="F115" s="265">
        <v>388.43333333333328</v>
      </c>
      <c r="G115" s="265">
        <v>381.86666666666656</v>
      </c>
      <c r="H115" s="265">
        <v>403.56666666666661</v>
      </c>
      <c r="I115" s="265">
        <v>410.13333333333333</v>
      </c>
      <c r="J115" s="265">
        <v>414.41666666666663</v>
      </c>
      <c r="K115" s="263">
        <v>405.85</v>
      </c>
      <c r="L115" s="263">
        <v>395</v>
      </c>
      <c r="M115" s="263">
        <v>5.9939499999999999</v>
      </c>
    </row>
    <row r="116" spans="1:13">
      <c r="A116" s="282">
        <v>107</v>
      </c>
      <c r="B116" s="263" t="s">
        <v>119</v>
      </c>
      <c r="C116" s="263">
        <v>57.2</v>
      </c>
      <c r="D116" s="265">
        <v>57.316666666666663</v>
      </c>
      <c r="E116" s="265">
        <v>55.883333333333326</v>
      </c>
      <c r="F116" s="265">
        <v>54.566666666666663</v>
      </c>
      <c r="G116" s="265">
        <v>53.133333333333326</v>
      </c>
      <c r="H116" s="265">
        <v>58.633333333333326</v>
      </c>
      <c r="I116" s="265">
        <v>60.066666666666663</v>
      </c>
      <c r="J116" s="265">
        <v>61.383333333333326</v>
      </c>
      <c r="K116" s="263">
        <v>58.75</v>
      </c>
      <c r="L116" s="263">
        <v>56</v>
      </c>
      <c r="M116" s="263">
        <v>491.79912999999999</v>
      </c>
    </row>
    <row r="117" spans="1:13">
      <c r="A117" s="282">
        <v>108</v>
      </c>
      <c r="B117" s="263" t="s">
        <v>126</v>
      </c>
      <c r="C117" s="263">
        <v>211.6</v>
      </c>
      <c r="D117" s="265">
        <v>212.19999999999996</v>
      </c>
      <c r="E117" s="265">
        <v>208.44999999999993</v>
      </c>
      <c r="F117" s="265">
        <v>205.29999999999998</v>
      </c>
      <c r="G117" s="265">
        <v>201.54999999999995</v>
      </c>
      <c r="H117" s="265">
        <v>215.34999999999991</v>
      </c>
      <c r="I117" s="265">
        <v>219.09999999999997</v>
      </c>
      <c r="J117" s="265">
        <v>222.24999999999989</v>
      </c>
      <c r="K117" s="263">
        <v>215.95</v>
      </c>
      <c r="L117" s="263">
        <v>209.05</v>
      </c>
      <c r="M117" s="263">
        <v>406.81281999999999</v>
      </c>
    </row>
    <row r="118" spans="1:13">
      <c r="A118" s="282">
        <v>109</v>
      </c>
      <c r="B118" s="263" t="s">
        <v>115</v>
      </c>
      <c r="C118" s="263">
        <v>195.6</v>
      </c>
      <c r="D118" s="265">
        <v>197.70000000000002</v>
      </c>
      <c r="E118" s="265">
        <v>191.50000000000003</v>
      </c>
      <c r="F118" s="265">
        <v>187.4</v>
      </c>
      <c r="G118" s="265">
        <v>181.20000000000002</v>
      </c>
      <c r="H118" s="265">
        <v>201.80000000000004</v>
      </c>
      <c r="I118" s="265">
        <v>208.00000000000003</v>
      </c>
      <c r="J118" s="265">
        <v>212.10000000000005</v>
      </c>
      <c r="K118" s="263">
        <v>203.9</v>
      </c>
      <c r="L118" s="263">
        <v>193.6</v>
      </c>
      <c r="M118" s="263">
        <v>213.11729</v>
      </c>
    </row>
    <row r="119" spans="1:13">
      <c r="A119" s="282">
        <v>110</v>
      </c>
      <c r="B119" s="263" t="s">
        <v>255</v>
      </c>
      <c r="C119" s="263">
        <v>102.95</v>
      </c>
      <c r="D119" s="265">
        <v>104.81666666666666</v>
      </c>
      <c r="E119" s="265">
        <v>100.83333333333333</v>
      </c>
      <c r="F119" s="265">
        <v>98.716666666666669</v>
      </c>
      <c r="G119" s="265">
        <v>94.733333333333334</v>
      </c>
      <c r="H119" s="265">
        <v>106.93333333333332</v>
      </c>
      <c r="I119" s="265">
        <v>110.91666666666667</v>
      </c>
      <c r="J119" s="265">
        <v>113.03333333333332</v>
      </c>
      <c r="K119" s="263">
        <v>108.8</v>
      </c>
      <c r="L119" s="263">
        <v>102.7</v>
      </c>
      <c r="M119" s="263">
        <v>55.50177</v>
      </c>
    </row>
    <row r="120" spans="1:13">
      <c r="A120" s="282">
        <v>111</v>
      </c>
      <c r="B120" s="263" t="s">
        <v>125</v>
      </c>
      <c r="C120" s="263">
        <v>90.9</v>
      </c>
      <c r="D120" s="265">
        <v>92.016666666666666</v>
      </c>
      <c r="E120" s="265">
        <v>89.333333333333329</v>
      </c>
      <c r="F120" s="265">
        <v>87.766666666666666</v>
      </c>
      <c r="G120" s="265">
        <v>85.083333333333329</v>
      </c>
      <c r="H120" s="265">
        <v>93.583333333333329</v>
      </c>
      <c r="I120" s="265">
        <v>96.266666666666666</v>
      </c>
      <c r="J120" s="265">
        <v>97.833333333333329</v>
      </c>
      <c r="K120" s="263">
        <v>94.7</v>
      </c>
      <c r="L120" s="263">
        <v>90.45</v>
      </c>
      <c r="M120" s="263">
        <v>279.10374999999999</v>
      </c>
    </row>
    <row r="121" spans="1:13">
      <c r="A121" s="282">
        <v>112</v>
      </c>
      <c r="B121" s="263" t="s">
        <v>772</v>
      </c>
      <c r="C121" s="263">
        <v>1721.85</v>
      </c>
      <c r="D121" s="265">
        <v>1731.95</v>
      </c>
      <c r="E121" s="265">
        <v>1694.9</v>
      </c>
      <c r="F121" s="265">
        <v>1667.95</v>
      </c>
      <c r="G121" s="265">
        <v>1630.9</v>
      </c>
      <c r="H121" s="265">
        <v>1758.9</v>
      </c>
      <c r="I121" s="265">
        <v>1795.9499999999998</v>
      </c>
      <c r="J121" s="265">
        <v>1822.9</v>
      </c>
      <c r="K121" s="263">
        <v>1769</v>
      </c>
      <c r="L121" s="263">
        <v>1705</v>
      </c>
      <c r="M121" s="263">
        <v>21.676919999999999</v>
      </c>
    </row>
    <row r="122" spans="1:13">
      <c r="A122" s="282">
        <v>113</v>
      </c>
      <c r="B122" s="263" t="s">
        <v>120</v>
      </c>
      <c r="C122" s="263">
        <v>502.45</v>
      </c>
      <c r="D122" s="265">
        <v>506.0333333333333</v>
      </c>
      <c r="E122" s="265">
        <v>496.71666666666658</v>
      </c>
      <c r="F122" s="265">
        <v>490.98333333333329</v>
      </c>
      <c r="G122" s="265">
        <v>481.66666666666657</v>
      </c>
      <c r="H122" s="265">
        <v>511.76666666666659</v>
      </c>
      <c r="I122" s="265">
        <v>521.08333333333326</v>
      </c>
      <c r="J122" s="265">
        <v>526.81666666666661</v>
      </c>
      <c r="K122" s="263">
        <v>515.35</v>
      </c>
      <c r="L122" s="263">
        <v>500.3</v>
      </c>
      <c r="M122" s="263">
        <v>21.254460000000002</v>
      </c>
    </row>
    <row r="123" spans="1:13">
      <c r="A123" s="282">
        <v>114</v>
      </c>
      <c r="B123" s="263" t="s">
        <v>827</v>
      </c>
      <c r="C123" s="263">
        <v>241.15</v>
      </c>
      <c r="D123" s="265">
        <v>243.63333333333333</v>
      </c>
      <c r="E123" s="265">
        <v>237.26666666666665</v>
      </c>
      <c r="F123" s="265">
        <v>233.38333333333333</v>
      </c>
      <c r="G123" s="265">
        <v>227.01666666666665</v>
      </c>
      <c r="H123" s="265">
        <v>247.51666666666665</v>
      </c>
      <c r="I123" s="265">
        <v>253.88333333333333</v>
      </c>
      <c r="J123" s="265">
        <v>257.76666666666665</v>
      </c>
      <c r="K123" s="263">
        <v>250</v>
      </c>
      <c r="L123" s="263">
        <v>239.75</v>
      </c>
      <c r="M123" s="263">
        <v>17.442430000000002</v>
      </c>
    </row>
    <row r="124" spans="1:13">
      <c r="A124" s="282">
        <v>115</v>
      </c>
      <c r="B124" s="263" t="s">
        <v>122</v>
      </c>
      <c r="C124" s="263">
        <v>957.8</v>
      </c>
      <c r="D124" s="265">
        <v>952.2166666666667</v>
      </c>
      <c r="E124" s="265">
        <v>934.43333333333339</v>
      </c>
      <c r="F124" s="265">
        <v>911.06666666666672</v>
      </c>
      <c r="G124" s="265">
        <v>893.28333333333342</v>
      </c>
      <c r="H124" s="265">
        <v>975.58333333333337</v>
      </c>
      <c r="I124" s="265">
        <v>993.36666666666667</v>
      </c>
      <c r="J124" s="265">
        <v>1016.7333333333333</v>
      </c>
      <c r="K124" s="263">
        <v>970</v>
      </c>
      <c r="L124" s="263">
        <v>928.85</v>
      </c>
      <c r="M124" s="263">
        <v>76.146860000000004</v>
      </c>
    </row>
    <row r="125" spans="1:13">
      <c r="A125" s="282">
        <v>116</v>
      </c>
      <c r="B125" s="263" t="s">
        <v>256</v>
      </c>
      <c r="C125" s="263">
        <v>4402.8</v>
      </c>
      <c r="D125" s="265">
        <v>4482.4333333333334</v>
      </c>
      <c r="E125" s="265">
        <v>4291.7166666666672</v>
      </c>
      <c r="F125" s="265">
        <v>4180.6333333333341</v>
      </c>
      <c r="G125" s="265">
        <v>3989.9166666666679</v>
      </c>
      <c r="H125" s="265">
        <v>4593.5166666666664</v>
      </c>
      <c r="I125" s="265">
        <v>4784.2333333333318</v>
      </c>
      <c r="J125" s="265">
        <v>4895.3166666666657</v>
      </c>
      <c r="K125" s="263">
        <v>4673.1499999999996</v>
      </c>
      <c r="L125" s="263">
        <v>4371.3500000000004</v>
      </c>
      <c r="M125" s="263">
        <v>7.3605</v>
      </c>
    </row>
    <row r="126" spans="1:13">
      <c r="A126" s="282">
        <v>117</v>
      </c>
      <c r="B126" s="263" t="s">
        <v>124</v>
      </c>
      <c r="C126" s="263">
        <v>1333.8</v>
      </c>
      <c r="D126" s="265">
        <v>1337.9666666666667</v>
      </c>
      <c r="E126" s="265">
        <v>1323.4333333333334</v>
      </c>
      <c r="F126" s="265">
        <v>1313.0666666666666</v>
      </c>
      <c r="G126" s="265">
        <v>1298.5333333333333</v>
      </c>
      <c r="H126" s="265">
        <v>1348.3333333333335</v>
      </c>
      <c r="I126" s="265">
        <v>1362.8666666666668</v>
      </c>
      <c r="J126" s="265">
        <v>1373.2333333333336</v>
      </c>
      <c r="K126" s="263">
        <v>1352.5</v>
      </c>
      <c r="L126" s="263">
        <v>1327.6</v>
      </c>
      <c r="M126" s="263">
        <v>87.499939999999995</v>
      </c>
    </row>
    <row r="127" spans="1:13">
      <c r="A127" s="282">
        <v>118</v>
      </c>
      <c r="B127" s="263" t="s">
        <v>121</v>
      </c>
      <c r="C127" s="263">
        <v>1663.55</v>
      </c>
      <c r="D127" s="265">
        <v>1685.1833333333334</v>
      </c>
      <c r="E127" s="265">
        <v>1628.3666666666668</v>
      </c>
      <c r="F127" s="265">
        <v>1593.1833333333334</v>
      </c>
      <c r="G127" s="265">
        <v>1536.3666666666668</v>
      </c>
      <c r="H127" s="265">
        <v>1720.3666666666668</v>
      </c>
      <c r="I127" s="265">
        <v>1777.1833333333334</v>
      </c>
      <c r="J127" s="265">
        <v>1812.3666666666668</v>
      </c>
      <c r="K127" s="263">
        <v>1742</v>
      </c>
      <c r="L127" s="263">
        <v>1650</v>
      </c>
      <c r="M127" s="263">
        <v>14.281980000000001</v>
      </c>
    </row>
    <row r="128" spans="1:13">
      <c r="A128" s="282">
        <v>119</v>
      </c>
      <c r="B128" s="263" t="s">
        <v>257</v>
      </c>
      <c r="C128" s="263">
        <v>1854.9</v>
      </c>
      <c r="D128" s="265">
        <v>1857.8666666666668</v>
      </c>
      <c r="E128" s="265">
        <v>1836.8333333333335</v>
      </c>
      <c r="F128" s="265">
        <v>1818.7666666666667</v>
      </c>
      <c r="G128" s="265">
        <v>1797.7333333333333</v>
      </c>
      <c r="H128" s="265">
        <v>1875.9333333333336</v>
      </c>
      <c r="I128" s="265">
        <v>1896.9666666666669</v>
      </c>
      <c r="J128" s="265">
        <v>1915.0333333333338</v>
      </c>
      <c r="K128" s="263">
        <v>1878.9</v>
      </c>
      <c r="L128" s="263">
        <v>1839.8</v>
      </c>
      <c r="M128" s="263">
        <v>2.8790100000000001</v>
      </c>
    </row>
    <row r="129" spans="1:13">
      <c r="A129" s="282">
        <v>120</v>
      </c>
      <c r="B129" s="263" t="s">
        <v>258</v>
      </c>
      <c r="C129" s="263">
        <v>83.65</v>
      </c>
      <c r="D129" s="265">
        <v>83.13333333333334</v>
      </c>
      <c r="E129" s="265">
        <v>81.616666666666674</v>
      </c>
      <c r="F129" s="265">
        <v>79.583333333333329</v>
      </c>
      <c r="G129" s="265">
        <v>78.066666666666663</v>
      </c>
      <c r="H129" s="265">
        <v>85.166666666666686</v>
      </c>
      <c r="I129" s="265">
        <v>86.683333333333366</v>
      </c>
      <c r="J129" s="265">
        <v>88.716666666666697</v>
      </c>
      <c r="K129" s="263">
        <v>84.65</v>
      </c>
      <c r="L129" s="263">
        <v>81.099999999999994</v>
      </c>
      <c r="M129" s="263">
        <v>27.511109999999999</v>
      </c>
    </row>
    <row r="130" spans="1:13">
      <c r="A130" s="282">
        <v>121</v>
      </c>
      <c r="B130" s="263" t="s">
        <v>128</v>
      </c>
      <c r="C130" s="263">
        <v>438</v>
      </c>
      <c r="D130" s="265">
        <v>436.23333333333335</v>
      </c>
      <c r="E130" s="265">
        <v>430.26666666666671</v>
      </c>
      <c r="F130" s="265">
        <v>422.53333333333336</v>
      </c>
      <c r="G130" s="265">
        <v>416.56666666666672</v>
      </c>
      <c r="H130" s="265">
        <v>443.9666666666667</v>
      </c>
      <c r="I130" s="265">
        <v>449.93333333333339</v>
      </c>
      <c r="J130" s="265">
        <v>457.66666666666669</v>
      </c>
      <c r="K130" s="263">
        <v>442.2</v>
      </c>
      <c r="L130" s="263">
        <v>428.5</v>
      </c>
      <c r="M130" s="263">
        <v>108.70751</v>
      </c>
    </row>
    <row r="131" spans="1:13">
      <c r="A131" s="282">
        <v>122</v>
      </c>
      <c r="B131" s="263" t="s">
        <v>127</v>
      </c>
      <c r="C131" s="263">
        <v>309.25</v>
      </c>
      <c r="D131" s="265">
        <v>306.73333333333335</v>
      </c>
      <c r="E131" s="265">
        <v>299.76666666666671</v>
      </c>
      <c r="F131" s="265">
        <v>290.28333333333336</v>
      </c>
      <c r="G131" s="265">
        <v>283.31666666666672</v>
      </c>
      <c r="H131" s="265">
        <v>316.2166666666667</v>
      </c>
      <c r="I131" s="265">
        <v>323.18333333333339</v>
      </c>
      <c r="J131" s="265">
        <v>332.66666666666669</v>
      </c>
      <c r="K131" s="263">
        <v>313.7</v>
      </c>
      <c r="L131" s="263">
        <v>297.25</v>
      </c>
      <c r="M131" s="263">
        <v>123.84761</v>
      </c>
    </row>
    <row r="132" spans="1:13">
      <c r="A132" s="282">
        <v>123</v>
      </c>
      <c r="B132" s="263" t="s">
        <v>129</v>
      </c>
      <c r="C132" s="263">
        <v>2824.65</v>
      </c>
      <c r="D132" s="265">
        <v>2873.2000000000003</v>
      </c>
      <c r="E132" s="265">
        <v>2761.4500000000007</v>
      </c>
      <c r="F132" s="265">
        <v>2698.2500000000005</v>
      </c>
      <c r="G132" s="265">
        <v>2586.5000000000009</v>
      </c>
      <c r="H132" s="265">
        <v>2936.4000000000005</v>
      </c>
      <c r="I132" s="265">
        <v>3048.1499999999996</v>
      </c>
      <c r="J132" s="265">
        <v>3111.3500000000004</v>
      </c>
      <c r="K132" s="263">
        <v>2984.95</v>
      </c>
      <c r="L132" s="263">
        <v>2810</v>
      </c>
      <c r="M132" s="263">
        <v>14.83038</v>
      </c>
    </row>
    <row r="133" spans="1:13">
      <c r="A133" s="282">
        <v>124</v>
      </c>
      <c r="B133" s="263" t="s">
        <v>131</v>
      </c>
      <c r="C133" s="263">
        <v>1762.9</v>
      </c>
      <c r="D133" s="265">
        <v>1768.8999999999999</v>
      </c>
      <c r="E133" s="265">
        <v>1738.9999999999998</v>
      </c>
      <c r="F133" s="265">
        <v>1715.1</v>
      </c>
      <c r="G133" s="265">
        <v>1685.1999999999998</v>
      </c>
      <c r="H133" s="265">
        <v>1792.7999999999997</v>
      </c>
      <c r="I133" s="265">
        <v>1822.6999999999998</v>
      </c>
      <c r="J133" s="265">
        <v>1846.5999999999997</v>
      </c>
      <c r="K133" s="263">
        <v>1798.8</v>
      </c>
      <c r="L133" s="263">
        <v>1745</v>
      </c>
      <c r="M133" s="263">
        <v>41.130130000000001</v>
      </c>
    </row>
    <row r="134" spans="1:13">
      <c r="A134" s="282">
        <v>125</v>
      </c>
      <c r="B134" s="263" t="s">
        <v>132</v>
      </c>
      <c r="C134" s="263">
        <v>93.85</v>
      </c>
      <c r="D134" s="265">
        <v>94.25</v>
      </c>
      <c r="E134" s="265">
        <v>91.1</v>
      </c>
      <c r="F134" s="265">
        <v>88.35</v>
      </c>
      <c r="G134" s="265">
        <v>85.199999999999989</v>
      </c>
      <c r="H134" s="265">
        <v>97</v>
      </c>
      <c r="I134" s="265">
        <v>100.15</v>
      </c>
      <c r="J134" s="265">
        <v>102.9</v>
      </c>
      <c r="K134" s="263">
        <v>97.4</v>
      </c>
      <c r="L134" s="263">
        <v>91.5</v>
      </c>
      <c r="M134" s="263">
        <v>150.59728000000001</v>
      </c>
    </row>
    <row r="135" spans="1:13">
      <c r="A135" s="282">
        <v>126</v>
      </c>
      <c r="B135" s="263" t="s">
        <v>259</v>
      </c>
      <c r="C135" s="263">
        <v>2492.5500000000002</v>
      </c>
      <c r="D135" s="265">
        <v>2505.8666666666668</v>
      </c>
      <c r="E135" s="265">
        <v>2466.7333333333336</v>
      </c>
      <c r="F135" s="265">
        <v>2440.916666666667</v>
      </c>
      <c r="G135" s="265">
        <v>2401.7833333333338</v>
      </c>
      <c r="H135" s="265">
        <v>2531.6833333333334</v>
      </c>
      <c r="I135" s="265">
        <v>2570.8166666666666</v>
      </c>
      <c r="J135" s="265">
        <v>2596.6333333333332</v>
      </c>
      <c r="K135" s="263">
        <v>2545</v>
      </c>
      <c r="L135" s="263">
        <v>2480.0500000000002</v>
      </c>
      <c r="M135" s="263">
        <v>2.2427700000000002</v>
      </c>
    </row>
    <row r="136" spans="1:13">
      <c r="A136" s="282">
        <v>127</v>
      </c>
      <c r="B136" s="263" t="s">
        <v>133</v>
      </c>
      <c r="C136" s="263">
        <v>412.8</v>
      </c>
      <c r="D136" s="265">
        <v>410.7</v>
      </c>
      <c r="E136" s="265">
        <v>403.59999999999997</v>
      </c>
      <c r="F136" s="265">
        <v>394.4</v>
      </c>
      <c r="G136" s="265">
        <v>387.29999999999995</v>
      </c>
      <c r="H136" s="265">
        <v>419.9</v>
      </c>
      <c r="I136" s="265">
        <v>427</v>
      </c>
      <c r="J136" s="265">
        <v>436.2</v>
      </c>
      <c r="K136" s="263">
        <v>417.8</v>
      </c>
      <c r="L136" s="263">
        <v>401.5</v>
      </c>
      <c r="M136" s="263">
        <v>42.244639999999997</v>
      </c>
    </row>
    <row r="137" spans="1:13">
      <c r="A137" s="282">
        <v>128</v>
      </c>
      <c r="B137" s="263" t="s">
        <v>260</v>
      </c>
      <c r="C137" s="263">
        <v>3837.7</v>
      </c>
      <c r="D137" s="265">
        <v>3871.0666666666671</v>
      </c>
      <c r="E137" s="265">
        <v>3751.483333333334</v>
      </c>
      <c r="F137" s="265">
        <v>3665.2666666666669</v>
      </c>
      <c r="G137" s="265">
        <v>3545.6833333333338</v>
      </c>
      <c r="H137" s="265">
        <v>3957.2833333333342</v>
      </c>
      <c r="I137" s="265">
        <v>4076.8666666666672</v>
      </c>
      <c r="J137" s="265">
        <v>4163.0833333333339</v>
      </c>
      <c r="K137" s="263">
        <v>3990.65</v>
      </c>
      <c r="L137" s="263">
        <v>3784.85</v>
      </c>
      <c r="M137" s="263">
        <v>2.6993800000000001</v>
      </c>
    </row>
    <row r="138" spans="1:13">
      <c r="A138" s="282">
        <v>129</v>
      </c>
      <c r="B138" s="263" t="s">
        <v>134</v>
      </c>
      <c r="C138" s="263">
        <v>1371.1</v>
      </c>
      <c r="D138" s="265">
        <v>1373.7</v>
      </c>
      <c r="E138" s="265">
        <v>1358.4</v>
      </c>
      <c r="F138" s="265">
        <v>1345.7</v>
      </c>
      <c r="G138" s="265">
        <v>1330.4</v>
      </c>
      <c r="H138" s="265">
        <v>1386.4</v>
      </c>
      <c r="I138" s="265">
        <v>1401.6999999999998</v>
      </c>
      <c r="J138" s="265">
        <v>1414.4</v>
      </c>
      <c r="K138" s="263">
        <v>1389</v>
      </c>
      <c r="L138" s="263">
        <v>1361</v>
      </c>
      <c r="M138" s="263">
        <v>38.946040000000004</v>
      </c>
    </row>
    <row r="139" spans="1:13">
      <c r="A139" s="282">
        <v>130</v>
      </c>
      <c r="B139" s="263" t="s">
        <v>135</v>
      </c>
      <c r="C139" s="263">
        <v>992.25</v>
      </c>
      <c r="D139" s="265">
        <v>998.94999999999993</v>
      </c>
      <c r="E139" s="265">
        <v>976.94999999999982</v>
      </c>
      <c r="F139" s="265">
        <v>961.64999999999986</v>
      </c>
      <c r="G139" s="265">
        <v>939.64999999999975</v>
      </c>
      <c r="H139" s="265">
        <v>1014.2499999999999</v>
      </c>
      <c r="I139" s="265">
        <v>1036.25</v>
      </c>
      <c r="J139" s="265">
        <v>1051.55</v>
      </c>
      <c r="K139" s="263">
        <v>1020.95</v>
      </c>
      <c r="L139" s="263">
        <v>983.65</v>
      </c>
      <c r="M139" s="263">
        <v>14.49925</v>
      </c>
    </row>
    <row r="140" spans="1:13">
      <c r="A140" s="282">
        <v>131</v>
      </c>
      <c r="B140" s="263" t="s">
        <v>146</v>
      </c>
      <c r="C140" s="263">
        <v>81751.199999999997</v>
      </c>
      <c r="D140" s="265">
        <v>81815.633333333346</v>
      </c>
      <c r="E140" s="265">
        <v>80638.266666666692</v>
      </c>
      <c r="F140" s="265">
        <v>79525.333333333343</v>
      </c>
      <c r="G140" s="265">
        <v>78347.966666666689</v>
      </c>
      <c r="H140" s="265">
        <v>82928.566666666695</v>
      </c>
      <c r="I140" s="265">
        <v>84105.933333333363</v>
      </c>
      <c r="J140" s="265">
        <v>85218.866666666698</v>
      </c>
      <c r="K140" s="263">
        <v>82993</v>
      </c>
      <c r="L140" s="263">
        <v>80702.7</v>
      </c>
      <c r="M140" s="263">
        <v>0.33839999999999998</v>
      </c>
    </row>
    <row r="141" spans="1:13">
      <c r="A141" s="282">
        <v>132</v>
      </c>
      <c r="B141" s="263" t="s">
        <v>143</v>
      </c>
      <c r="C141" s="263">
        <v>1141.0999999999999</v>
      </c>
      <c r="D141" s="265">
        <v>1147.2333333333333</v>
      </c>
      <c r="E141" s="265">
        <v>1124.4666666666667</v>
      </c>
      <c r="F141" s="265">
        <v>1107.8333333333333</v>
      </c>
      <c r="G141" s="265">
        <v>1085.0666666666666</v>
      </c>
      <c r="H141" s="265">
        <v>1163.8666666666668</v>
      </c>
      <c r="I141" s="265">
        <v>1186.6333333333337</v>
      </c>
      <c r="J141" s="265">
        <v>1203.2666666666669</v>
      </c>
      <c r="K141" s="263">
        <v>1170</v>
      </c>
      <c r="L141" s="263">
        <v>1130.5999999999999</v>
      </c>
      <c r="M141" s="263">
        <v>6.3661799999999999</v>
      </c>
    </row>
    <row r="142" spans="1:13">
      <c r="A142" s="282">
        <v>133</v>
      </c>
      <c r="B142" s="263" t="s">
        <v>137</v>
      </c>
      <c r="C142" s="263">
        <v>196.05</v>
      </c>
      <c r="D142" s="265">
        <v>196.51666666666665</v>
      </c>
      <c r="E142" s="265">
        <v>190.5333333333333</v>
      </c>
      <c r="F142" s="265">
        <v>185.01666666666665</v>
      </c>
      <c r="G142" s="265">
        <v>179.0333333333333</v>
      </c>
      <c r="H142" s="265">
        <v>202.0333333333333</v>
      </c>
      <c r="I142" s="265">
        <v>208.01666666666665</v>
      </c>
      <c r="J142" s="265">
        <v>213.5333333333333</v>
      </c>
      <c r="K142" s="263">
        <v>202.5</v>
      </c>
      <c r="L142" s="263">
        <v>191</v>
      </c>
      <c r="M142" s="263">
        <v>112.77994</v>
      </c>
    </row>
    <row r="143" spans="1:13">
      <c r="A143" s="282">
        <v>134</v>
      </c>
      <c r="B143" s="263" t="s">
        <v>136</v>
      </c>
      <c r="C143" s="263">
        <v>791.7</v>
      </c>
      <c r="D143" s="265">
        <v>797.93333333333339</v>
      </c>
      <c r="E143" s="265">
        <v>781.86666666666679</v>
      </c>
      <c r="F143" s="265">
        <v>772.03333333333342</v>
      </c>
      <c r="G143" s="265">
        <v>755.96666666666681</v>
      </c>
      <c r="H143" s="265">
        <v>807.76666666666677</v>
      </c>
      <c r="I143" s="265">
        <v>823.83333333333337</v>
      </c>
      <c r="J143" s="265">
        <v>833.66666666666674</v>
      </c>
      <c r="K143" s="263">
        <v>814</v>
      </c>
      <c r="L143" s="263">
        <v>788.1</v>
      </c>
      <c r="M143" s="263">
        <v>45.014040000000001</v>
      </c>
    </row>
    <row r="144" spans="1:13">
      <c r="A144" s="282">
        <v>135</v>
      </c>
      <c r="B144" s="263" t="s">
        <v>138</v>
      </c>
      <c r="C144" s="263">
        <v>148.4</v>
      </c>
      <c r="D144" s="265">
        <v>149.86666666666667</v>
      </c>
      <c r="E144" s="265">
        <v>145.28333333333336</v>
      </c>
      <c r="F144" s="265">
        <v>142.16666666666669</v>
      </c>
      <c r="G144" s="265">
        <v>137.58333333333337</v>
      </c>
      <c r="H144" s="265">
        <v>152.98333333333335</v>
      </c>
      <c r="I144" s="265">
        <v>157.56666666666666</v>
      </c>
      <c r="J144" s="265">
        <v>160.68333333333334</v>
      </c>
      <c r="K144" s="263">
        <v>154.44999999999999</v>
      </c>
      <c r="L144" s="263">
        <v>146.75</v>
      </c>
      <c r="M144" s="263">
        <v>50.943060000000003</v>
      </c>
    </row>
    <row r="145" spans="1:13">
      <c r="A145" s="282">
        <v>136</v>
      </c>
      <c r="B145" s="263" t="s">
        <v>139</v>
      </c>
      <c r="C145" s="263">
        <v>398</v>
      </c>
      <c r="D145" s="265">
        <v>398.36666666666662</v>
      </c>
      <c r="E145" s="265">
        <v>393.63333333333321</v>
      </c>
      <c r="F145" s="265">
        <v>389.26666666666659</v>
      </c>
      <c r="G145" s="265">
        <v>384.53333333333319</v>
      </c>
      <c r="H145" s="265">
        <v>402.73333333333323</v>
      </c>
      <c r="I145" s="265">
        <v>407.4666666666667</v>
      </c>
      <c r="J145" s="265">
        <v>411.83333333333326</v>
      </c>
      <c r="K145" s="263">
        <v>403.1</v>
      </c>
      <c r="L145" s="263">
        <v>394</v>
      </c>
      <c r="M145" s="263">
        <v>23.05425</v>
      </c>
    </row>
    <row r="146" spans="1:13">
      <c r="A146" s="282">
        <v>137</v>
      </c>
      <c r="B146" s="263" t="s">
        <v>140</v>
      </c>
      <c r="C146" s="263">
        <v>6786.85</v>
      </c>
      <c r="D146" s="265">
        <v>6867.0333333333328</v>
      </c>
      <c r="E146" s="265">
        <v>6675.0666666666657</v>
      </c>
      <c r="F146" s="265">
        <v>6563.2833333333328</v>
      </c>
      <c r="G146" s="265">
        <v>6371.3166666666657</v>
      </c>
      <c r="H146" s="265">
        <v>6978.8166666666657</v>
      </c>
      <c r="I146" s="265">
        <v>7170.7833333333328</v>
      </c>
      <c r="J146" s="265">
        <v>7282.5666666666657</v>
      </c>
      <c r="K146" s="263">
        <v>7059</v>
      </c>
      <c r="L146" s="263">
        <v>6755.25</v>
      </c>
      <c r="M146" s="263">
        <v>13.38767</v>
      </c>
    </row>
    <row r="147" spans="1:13">
      <c r="A147" s="282">
        <v>138</v>
      </c>
      <c r="B147" s="263" t="s">
        <v>142</v>
      </c>
      <c r="C147" s="263">
        <v>846.65</v>
      </c>
      <c r="D147" s="265">
        <v>845.83333333333337</v>
      </c>
      <c r="E147" s="265">
        <v>833.7166666666667</v>
      </c>
      <c r="F147" s="265">
        <v>820.7833333333333</v>
      </c>
      <c r="G147" s="265">
        <v>808.66666666666663</v>
      </c>
      <c r="H147" s="265">
        <v>858.76666666666677</v>
      </c>
      <c r="I147" s="265">
        <v>870.88333333333333</v>
      </c>
      <c r="J147" s="265">
        <v>883.81666666666683</v>
      </c>
      <c r="K147" s="263">
        <v>857.95</v>
      </c>
      <c r="L147" s="263">
        <v>832.9</v>
      </c>
      <c r="M147" s="263">
        <v>7.2016299999999998</v>
      </c>
    </row>
    <row r="148" spans="1:13">
      <c r="A148" s="282">
        <v>139</v>
      </c>
      <c r="B148" s="263" t="s">
        <v>144</v>
      </c>
      <c r="C148" s="263">
        <v>1969.4</v>
      </c>
      <c r="D148" s="265">
        <v>1971.3333333333333</v>
      </c>
      <c r="E148" s="265">
        <v>1943.6666666666665</v>
      </c>
      <c r="F148" s="265">
        <v>1917.9333333333332</v>
      </c>
      <c r="G148" s="265">
        <v>1890.2666666666664</v>
      </c>
      <c r="H148" s="265">
        <v>1997.0666666666666</v>
      </c>
      <c r="I148" s="265">
        <v>2024.7333333333331</v>
      </c>
      <c r="J148" s="265">
        <v>2050.4666666666667</v>
      </c>
      <c r="K148" s="263">
        <v>1999</v>
      </c>
      <c r="L148" s="263">
        <v>1945.6</v>
      </c>
      <c r="M148" s="263">
        <v>12.03406</v>
      </c>
    </row>
    <row r="149" spans="1:13">
      <c r="A149" s="282">
        <v>140</v>
      </c>
      <c r="B149" s="263" t="s">
        <v>145</v>
      </c>
      <c r="C149" s="263">
        <v>196.05</v>
      </c>
      <c r="D149" s="265">
        <v>196</v>
      </c>
      <c r="E149" s="265">
        <v>187.05</v>
      </c>
      <c r="F149" s="265">
        <v>178.05</v>
      </c>
      <c r="G149" s="265">
        <v>169.10000000000002</v>
      </c>
      <c r="H149" s="265">
        <v>205</v>
      </c>
      <c r="I149" s="265">
        <v>213.95</v>
      </c>
      <c r="J149" s="265">
        <v>222.95</v>
      </c>
      <c r="K149" s="263">
        <v>204.95</v>
      </c>
      <c r="L149" s="263">
        <v>187</v>
      </c>
      <c r="M149" s="263">
        <v>256.35147999999998</v>
      </c>
    </row>
    <row r="150" spans="1:13">
      <c r="A150" s="282">
        <v>141</v>
      </c>
      <c r="B150" s="263" t="s">
        <v>262</v>
      </c>
      <c r="C150" s="263">
        <v>1673.1</v>
      </c>
      <c r="D150" s="265">
        <v>1652.3666666666668</v>
      </c>
      <c r="E150" s="265">
        <v>1622.7333333333336</v>
      </c>
      <c r="F150" s="265">
        <v>1572.3666666666668</v>
      </c>
      <c r="G150" s="265">
        <v>1542.7333333333336</v>
      </c>
      <c r="H150" s="265">
        <v>1702.7333333333336</v>
      </c>
      <c r="I150" s="265">
        <v>1732.3666666666668</v>
      </c>
      <c r="J150" s="265">
        <v>1782.7333333333336</v>
      </c>
      <c r="K150" s="263">
        <v>1682</v>
      </c>
      <c r="L150" s="263">
        <v>1602</v>
      </c>
      <c r="M150" s="263">
        <v>4.0183099999999996</v>
      </c>
    </row>
    <row r="151" spans="1:13">
      <c r="A151" s="282">
        <v>142</v>
      </c>
      <c r="B151" s="263" t="s">
        <v>147</v>
      </c>
      <c r="C151" s="263">
        <v>1187.05</v>
      </c>
      <c r="D151" s="265">
        <v>1192.4833333333333</v>
      </c>
      <c r="E151" s="265">
        <v>1160.4666666666667</v>
      </c>
      <c r="F151" s="265">
        <v>1133.8833333333334</v>
      </c>
      <c r="G151" s="265">
        <v>1101.8666666666668</v>
      </c>
      <c r="H151" s="265">
        <v>1219.0666666666666</v>
      </c>
      <c r="I151" s="265">
        <v>1251.0833333333335</v>
      </c>
      <c r="J151" s="265">
        <v>1277.6666666666665</v>
      </c>
      <c r="K151" s="263">
        <v>1224.5</v>
      </c>
      <c r="L151" s="263">
        <v>1165.9000000000001</v>
      </c>
      <c r="M151" s="263">
        <v>10.61914</v>
      </c>
    </row>
    <row r="152" spans="1:13">
      <c r="A152" s="282">
        <v>143</v>
      </c>
      <c r="B152" s="263" t="s">
        <v>263</v>
      </c>
      <c r="C152" s="263">
        <v>818.2</v>
      </c>
      <c r="D152" s="265">
        <v>806.43333333333339</v>
      </c>
      <c r="E152" s="265">
        <v>789.86666666666679</v>
      </c>
      <c r="F152" s="265">
        <v>761.53333333333342</v>
      </c>
      <c r="G152" s="265">
        <v>744.96666666666681</v>
      </c>
      <c r="H152" s="265">
        <v>834.76666666666677</v>
      </c>
      <c r="I152" s="265">
        <v>851.33333333333337</v>
      </c>
      <c r="J152" s="265">
        <v>879.66666666666674</v>
      </c>
      <c r="K152" s="263">
        <v>823</v>
      </c>
      <c r="L152" s="263">
        <v>778.1</v>
      </c>
      <c r="M152" s="263">
        <v>4.2937500000000002</v>
      </c>
    </row>
    <row r="153" spans="1:13">
      <c r="A153" s="282">
        <v>144</v>
      </c>
      <c r="B153" s="263" t="s">
        <v>152</v>
      </c>
      <c r="C153" s="263">
        <v>124.05</v>
      </c>
      <c r="D153" s="265">
        <v>124.85000000000001</v>
      </c>
      <c r="E153" s="265">
        <v>121.20000000000002</v>
      </c>
      <c r="F153" s="265">
        <v>118.35000000000001</v>
      </c>
      <c r="G153" s="265">
        <v>114.70000000000002</v>
      </c>
      <c r="H153" s="265">
        <v>127.70000000000002</v>
      </c>
      <c r="I153" s="265">
        <v>131.35000000000002</v>
      </c>
      <c r="J153" s="265">
        <v>134.20000000000002</v>
      </c>
      <c r="K153" s="263">
        <v>128.5</v>
      </c>
      <c r="L153" s="263">
        <v>122</v>
      </c>
      <c r="M153" s="263">
        <v>110.22213000000001</v>
      </c>
    </row>
    <row r="154" spans="1:13">
      <c r="A154" s="282">
        <v>145</v>
      </c>
      <c r="B154" s="263" t="s">
        <v>153</v>
      </c>
      <c r="C154" s="263">
        <v>103</v>
      </c>
      <c r="D154" s="265">
        <v>104.05</v>
      </c>
      <c r="E154" s="265">
        <v>101.6</v>
      </c>
      <c r="F154" s="265">
        <v>100.2</v>
      </c>
      <c r="G154" s="265">
        <v>97.75</v>
      </c>
      <c r="H154" s="265">
        <v>105.44999999999999</v>
      </c>
      <c r="I154" s="265">
        <v>107.9</v>
      </c>
      <c r="J154" s="265">
        <v>109.29999999999998</v>
      </c>
      <c r="K154" s="263">
        <v>106.5</v>
      </c>
      <c r="L154" s="263">
        <v>102.65</v>
      </c>
      <c r="M154" s="263">
        <v>225.43754999999999</v>
      </c>
    </row>
    <row r="155" spans="1:13">
      <c r="A155" s="282">
        <v>146</v>
      </c>
      <c r="B155" s="263" t="s">
        <v>148</v>
      </c>
      <c r="C155" s="263">
        <v>52</v>
      </c>
      <c r="D155" s="265">
        <v>52.066666666666663</v>
      </c>
      <c r="E155" s="265">
        <v>50.633333333333326</v>
      </c>
      <c r="F155" s="265">
        <v>49.266666666666666</v>
      </c>
      <c r="G155" s="265">
        <v>47.833333333333329</v>
      </c>
      <c r="H155" s="265">
        <v>53.433333333333323</v>
      </c>
      <c r="I155" s="265">
        <v>54.86666666666666</v>
      </c>
      <c r="J155" s="265">
        <v>56.23333333333332</v>
      </c>
      <c r="K155" s="263">
        <v>53.5</v>
      </c>
      <c r="L155" s="263">
        <v>50.7</v>
      </c>
      <c r="M155" s="263">
        <v>290.49448999999998</v>
      </c>
    </row>
    <row r="156" spans="1:13">
      <c r="A156" s="282">
        <v>147</v>
      </c>
      <c r="B156" s="263" t="s">
        <v>450</v>
      </c>
      <c r="C156" s="263">
        <v>2447.4</v>
      </c>
      <c r="D156" s="265">
        <v>2457.4833333333331</v>
      </c>
      <c r="E156" s="265">
        <v>2412.9666666666662</v>
      </c>
      <c r="F156" s="265">
        <v>2378.5333333333333</v>
      </c>
      <c r="G156" s="265">
        <v>2334.0166666666664</v>
      </c>
      <c r="H156" s="265">
        <v>2491.9166666666661</v>
      </c>
      <c r="I156" s="265">
        <v>2536.4333333333334</v>
      </c>
      <c r="J156" s="265">
        <v>2570.8666666666659</v>
      </c>
      <c r="K156" s="263">
        <v>2502</v>
      </c>
      <c r="L156" s="263">
        <v>2423.0500000000002</v>
      </c>
      <c r="M156" s="263">
        <v>0.93401999999999996</v>
      </c>
    </row>
    <row r="157" spans="1:13">
      <c r="A157" s="282">
        <v>148</v>
      </c>
      <c r="B157" s="263" t="s">
        <v>151</v>
      </c>
      <c r="C157" s="263">
        <v>16170.1</v>
      </c>
      <c r="D157" s="265">
        <v>16290.199999999999</v>
      </c>
      <c r="E157" s="265">
        <v>15995.899999999998</v>
      </c>
      <c r="F157" s="265">
        <v>15821.699999999999</v>
      </c>
      <c r="G157" s="265">
        <v>15527.399999999998</v>
      </c>
      <c r="H157" s="265">
        <v>16464.399999999998</v>
      </c>
      <c r="I157" s="265">
        <v>16758.699999999997</v>
      </c>
      <c r="J157" s="265">
        <v>16932.899999999998</v>
      </c>
      <c r="K157" s="263">
        <v>16584.5</v>
      </c>
      <c r="L157" s="263">
        <v>16116</v>
      </c>
      <c r="M157" s="263">
        <v>1.08704</v>
      </c>
    </row>
    <row r="158" spans="1:13">
      <c r="A158" s="282">
        <v>149</v>
      </c>
      <c r="B158" s="263" t="s">
        <v>790</v>
      </c>
      <c r="C158" s="263">
        <v>327.2</v>
      </c>
      <c r="D158" s="265">
        <v>327.18333333333334</v>
      </c>
      <c r="E158" s="265">
        <v>319.81666666666666</v>
      </c>
      <c r="F158" s="265">
        <v>312.43333333333334</v>
      </c>
      <c r="G158" s="265">
        <v>305.06666666666666</v>
      </c>
      <c r="H158" s="265">
        <v>334.56666666666666</v>
      </c>
      <c r="I158" s="265">
        <v>341.93333333333334</v>
      </c>
      <c r="J158" s="265">
        <v>349.31666666666666</v>
      </c>
      <c r="K158" s="263">
        <v>334.55</v>
      </c>
      <c r="L158" s="263">
        <v>319.8</v>
      </c>
      <c r="M158" s="263">
        <v>10.765610000000001</v>
      </c>
    </row>
    <row r="159" spans="1:13">
      <c r="A159" s="282">
        <v>150</v>
      </c>
      <c r="B159" s="263" t="s">
        <v>265</v>
      </c>
      <c r="C159" s="263">
        <v>551.9</v>
      </c>
      <c r="D159" s="265">
        <v>557.16666666666663</v>
      </c>
      <c r="E159" s="265">
        <v>536.33333333333326</v>
      </c>
      <c r="F159" s="265">
        <v>520.76666666666665</v>
      </c>
      <c r="G159" s="265">
        <v>499.93333333333328</v>
      </c>
      <c r="H159" s="265">
        <v>572.73333333333323</v>
      </c>
      <c r="I159" s="265">
        <v>593.56666666666649</v>
      </c>
      <c r="J159" s="265">
        <v>609.13333333333321</v>
      </c>
      <c r="K159" s="263">
        <v>578</v>
      </c>
      <c r="L159" s="263">
        <v>541.6</v>
      </c>
      <c r="M159" s="263">
        <v>4.7150999999999996</v>
      </c>
    </row>
    <row r="160" spans="1:13">
      <c r="A160" s="282">
        <v>151</v>
      </c>
      <c r="B160" s="263" t="s">
        <v>155</v>
      </c>
      <c r="C160" s="263">
        <v>102</v>
      </c>
      <c r="D160" s="265">
        <v>103.66666666666667</v>
      </c>
      <c r="E160" s="265">
        <v>99.63333333333334</v>
      </c>
      <c r="F160" s="265">
        <v>97.266666666666666</v>
      </c>
      <c r="G160" s="265">
        <v>93.233333333333334</v>
      </c>
      <c r="H160" s="265">
        <v>106.03333333333335</v>
      </c>
      <c r="I160" s="265">
        <v>110.06666666666668</v>
      </c>
      <c r="J160" s="265">
        <v>112.43333333333335</v>
      </c>
      <c r="K160" s="263">
        <v>107.7</v>
      </c>
      <c r="L160" s="263">
        <v>101.3</v>
      </c>
      <c r="M160" s="263">
        <v>372.95495</v>
      </c>
    </row>
    <row r="161" spans="1:13">
      <c r="A161" s="282">
        <v>152</v>
      </c>
      <c r="B161" s="263" t="s">
        <v>154</v>
      </c>
      <c r="C161" s="263">
        <v>117.2</v>
      </c>
      <c r="D161" s="265">
        <v>117.39999999999999</v>
      </c>
      <c r="E161" s="265">
        <v>115.84999999999998</v>
      </c>
      <c r="F161" s="265">
        <v>114.49999999999999</v>
      </c>
      <c r="G161" s="265">
        <v>112.94999999999997</v>
      </c>
      <c r="H161" s="265">
        <v>118.74999999999999</v>
      </c>
      <c r="I161" s="265">
        <v>120.3</v>
      </c>
      <c r="J161" s="265">
        <v>121.64999999999999</v>
      </c>
      <c r="K161" s="263">
        <v>118.95</v>
      </c>
      <c r="L161" s="263">
        <v>116.05</v>
      </c>
      <c r="M161" s="263">
        <v>14.609500000000001</v>
      </c>
    </row>
    <row r="162" spans="1:13">
      <c r="A162" s="282">
        <v>153</v>
      </c>
      <c r="B162" s="263" t="s">
        <v>266</v>
      </c>
      <c r="C162" s="263">
        <v>3149.15</v>
      </c>
      <c r="D162" s="265">
        <v>3159.4500000000003</v>
      </c>
      <c r="E162" s="265">
        <v>3108.7000000000007</v>
      </c>
      <c r="F162" s="265">
        <v>3068.2500000000005</v>
      </c>
      <c r="G162" s="265">
        <v>3017.5000000000009</v>
      </c>
      <c r="H162" s="265">
        <v>3199.9000000000005</v>
      </c>
      <c r="I162" s="265">
        <v>3250.6499999999996</v>
      </c>
      <c r="J162" s="265">
        <v>3291.1000000000004</v>
      </c>
      <c r="K162" s="263">
        <v>3210.2</v>
      </c>
      <c r="L162" s="263">
        <v>3119</v>
      </c>
      <c r="M162" s="263">
        <v>0.36077999999999999</v>
      </c>
    </row>
    <row r="163" spans="1:13">
      <c r="A163" s="282">
        <v>154</v>
      </c>
      <c r="B163" s="263" t="s">
        <v>267</v>
      </c>
      <c r="C163" s="263">
        <v>2294.3000000000002</v>
      </c>
      <c r="D163" s="265">
        <v>2288.0666666666671</v>
      </c>
      <c r="E163" s="265">
        <v>2261.233333333334</v>
      </c>
      <c r="F163" s="265">
        <v>2228.166666666667</v>
      </c>
      <c r="G163" s="265">
        <v>2201.3333333333339</v>
      </c>
      <c r="H163" s="265">
        <v>2321.1333333333341</v>
      </c>
      <c r="I163" s="265">
        <v>2347.9666666666672</v>
      </c>
      <c r="J163" s="265">
        <v>2381.0333333333342</v>
      </c>
      <c r="K163" s="263">
        <v>2314.9</v>
      </c>
      <c r="L163" s="263">
        <v>2255</v>
      </c>
      <c r="M163" s="263">
        <v>2.4605199999999998</v>
      </c>
    </row>
    <row r="164" spans="1:13">
      <c r="A164" s="282">
        <v>155</v>
      </c>
      <c r="B164" s="263" t="s">
        <v>156</v>
      </c>
      <c r="C164" s="263">
        <v>29187</v>
      </c>
      <c r="D164" s="265">
        <v>29316.75</v>
      </c>
      <c r="E164" s="265">
        <v>28645.5</v>
      </c>
      <c r="F164" s="265">
        <v>28104</v>
      </c>
      <c r="G164" s="265">
        <v>27432.75</v>
      </c>
      <c r="H164" s="265">
        <v>29858.25</v>
      </c>
      <c r="I164" s="265">
        <v>30529.5</v>
      </c>
      <c r="J164" s="265">
        <v>31071</v>
      </c>
      <c r="K164" s="263">
        <v>29988</v>
      </c>
      <c r="L164" s="263">
        <v>28775.25</v>
      </c>
      <c r="M164" s="263">
        <v>0.43051</v>
      </c>
    </row>
    <row r="165" spans="1:13">
      <c r="A165" s="282">
        <v>156</v>
      </c>
      <c r="B165" s="263" t="s">
        <v>158</v>
      </c>
      <c r="C165" s="263">
        <v>220.75</v>
      </c>
      <c r="D165" s="265">
        <v>222.93333333333331</v>
      </c>
      <c r="E165" s="265">
        <v>217.81666666666661</v>
      </c>
      <c r="F165" s="265">
        <v>214.8833333333333</v>
      </c>
      <c r="G165" s="265">
        <v>209.76666666666659</v>
      </c>
      <c r="H165" s="265">
        <v>225.86666666666662</v>
      </c>
      <c r="I165" s="265">
        <v>230.98333333333335</v>
      </c>
      <c r="J165" s="265">
        <v>233.91666666666663</v>
      </c>
      <c r="K165" s="263">
        <v>228.05</v>
      </c>
      <c r="L165" s="263">
        <v>220</v>
      </c>
      <c r="M165" s="263">
        <v>44.875599999999999</v>
      </c>
    </row>
    <row r="166" spans="1:13">
      <c r="A166" s="282">
        <v>157</v>
      </c>
      <c r="B166" s="263" t="s">
        <v>269</v>
      </c>
      <c r="C166" s="263">
        <v>4404.3999999999996</v>
      </c>
      <c r="D166" s="265">
        <v>4420.1500000000005</v>
      </c>
      <c r="E166" s="265">
        <v>4365.3000000000011</v>
      </c>
      <c r="F166" s="265">
        <v>4326.2000000000007</v>
      </c>
      <c r="G166" s="265">
        <v>4271.3500000000013</v>
      </c>
      <c r="H166" s="265">
        <v>4459.2500000000009</v>
      </c>
      <c r="I166" s="265">
        <v>4514.1000000000013</v>
      </c>
      <c r="J166" s="265">
        <v>4553.2000000000007</v>
      </c>
      <c r="K166" s="263">
        <v>4475</v>
      </c>
      <c r="L166" s="263">
        <v>4381.05</v>
      </c>
      <c r="M166" s="263">
        <v>0.42000999999999999</v>
      </c>
    </row>
    <row r="167" spans="1:13">
      <c r="A167" s="282">
        <v>158</v>
      </c>
      <c r="B167" s="263" t="s">
        <v>160</v>
      </c>
      <c r="C167" s="263">
        <v>1764.4</v>
      </c>
      <c r="D167" s="265">
        <v>1777.8666666666668</v>
      </c>
      <c r="E167" s="265">
        <v>1744.5333333333335</v>
      </c>
      <c r="F167" s="265">
        <v>1724.6666666666667</v>
      </c>
      <c r="G167" s="265">
        <v>1691.3333333333335</v>
      </c>
      <c r="H167" s="265">
        <v>1797.7333333333336</v>
      </c>
      <c r="I167" s="265">
        <v>1831.0666666666666</v>
      </c>
      <c r="J167" s="265">
        <v>1850.9333333333336</v>
      </c>
      <c r="K167" s="263">
        <v>1811.2</v>
      </c>
      <c r="L167" s="263">
        <v>1758</v>
      </c>
      <c r="M167" s="263">
        <v>4.2275299999999998</v>
      </c>
    </row>
    <row r="168" spans="1:13">
      <c r="A168" s="282">
        <v>159</v>
      </c>
      <c r="B168" s="263" t="s">
        <v>157</v>
      </c>
      <c r="C168" s="263">
        <v>1793</v>
      </c>
      <c r="D168" s="265">
        <v>1798.7833333333335</v>
      </c>
      <c r="E168" s="265">
        <v>1745.8166666666671</v>
      </c>
      <c r="F168" s="265">
        <v>1698.6333333333334</v>
      </c>
      <c r="G168" s="265">
        <v>1645.666666666667</v>
      </c>
      <c r="H168" s="265">
        <v>1845.9666666666672</v>
      </c>
      <c r="I168" s="265">
        <v>1898.9333333333338</v>
      </c>
      <c r="J168" s="265">
        <v>1946.1166666666672</v>
      </c>
      <c r="K168" s="263">
        <v>1851.75</v>
      </c>
      <c r="L168" s="263">
        <v>1751.6</v>
      </c>
      <c r="M168" s="263">
        <v>10.939909999999999</v>
      </c>
    </row>
    <row r="169" spans="1:13">
      <c r="A169" s="282">
        <v>160</v>
      </c>
      <c r="B169" s="263" t="s">
        <v>461</v>
      </c>
      <c r="C169" s="263">
        <v>1364.35</v>
      </c>
      <c r="D169" s="265">
        <v>1359.1166666666666</v>
      </c>
      <c r="E169" s="265">
        <v>1343.2333333333331</v>
      </c>
      <c r="F169" s="265">
        <v>1322.1166666666666</v>
      </c>
      <c r="G169" s="265">
        <v>1306.2333333333331</v>
      </c>
      <c r="H169" s="265">
        <v>1380.2333333333331</v>
      </c>
      <c r="I169" s="265">
        <v>1396.1166666666668</v>
      </c>
      <c r="J169" s="265">
        <v>1417.2333333333331</v>
      </c>
      <c r="K169" s="263">
        <v>1375</v>
      </c>
      <c r="L169" s="263">
        <v>1338</v>
      </c>
      <c r="M169" s="263">
        <v>2.93099</v>
      </c>
    </row>
    <row r="170" spans="1:13">
      <c r="A170" s="282">
        <v>161</v>
      </c>
      <c r="B170" s="263" t="s">
        <v>159</v>
      </c>
      <c r="C170" s="263">
        <v>113.6</v>
      </c>
      <c r="D170" s="265">
        <v>114.46666666666665</v>
      </c>
      <c r="E170" s="265">
        <v>111.83333333333331</v>
      </c>
      <c r="F170" s="265">
        <v>110.06666666666666</v>
      </c>
      <c r="G170" s="265">
        <v>107.43333333333332</v>
      </c>
      <c r="H170" s="265">
        <v>116.23333333333331</v>
      </c>
      <c r="I170" s="265">
        <v>118.86666666666666</v>
      </c>
      <c r="J170" s="265">
        <v>120.6333333333333</v>
      </c>
      <c r="K170" s="263">
        <v>117.1</v>
      </c>
      <c r="L170" s="263">
        <v>112.7</v>
      </c>
      <c r="M170" s="263">
        <v>84.881</v>
      </c>
    </row>
    <row r="171" spans="1:13">
      <c r="A171" s="282">
        <v>162</v>
      </c>
      <c r="B171" s="263" t="s">
        <v>162</v>
      </c>
      <c r="C171" s="263">
        <v>216.4</v>
      </c>
      <c r="D171" s="265">
        <v>218.38333333333333</v>
      </c>
      <c r="E171" s="265">
        <v>213.36666666666665</v>
      </c>
      <c r="F171" s="265">
        <v>210.33333333333331</v>
      </c>
      <c r="G171" s="265">
        <v>205.31666666666663</v>
      </c>
      <c r="H171" s="265">
        <v>221.41666666666666</v>
      </c>
      <c r="I171" s="265">
        <v>226.43333333333331</v>
      </c>
      <c r="J171" s="265">
        <v>229.46666666666667</v>
      </c>
      <c r="K171" s="263">
        <v>223.4</v>
      </c>
      <c r="L171" s="263">
        <v>215.35</v>
      </c>
      <c r="M171" s="263">
        <v>114.03073000000001</v>
      </c>
    </row>
    <row r="172" spans="1:13">
      <c r="A172" s="282">
        <v>163</v>
      </c>
      <c r="B172" s="263" t="s">
        <v>270</v>
      </c>
      <c r="C172" s="263">
        <v>306.35000000000002</v>
      </c>
      <c r="D172" s="265">
        <v>302.88333333333338</v>
      </c>
      <c r="E172" s="265">
        <v>295.96666666666675</v>
      </c>
      <c r="F172" s="265">
        <v>285.58333333333337</v>
      </c>
      <c r="G172" s="265">
        <v>278.66666666666674</v>
      </c>
      <c r="H172" s="265">
        <v>313.26666666666677</v>
      </c>
      <c r="I172" s="265">
        <v>320.18333333333339</v>
      </c>
      <c r="J172" s="265">
        <v>330.56666666666678</v>
      </c>
      <c r="K172" s="263">
        <v>309.8</v>
      </c>
      <c r="L172" s="263">
        <v>292.5</v>
      </c>
      <c r="M172" s="263">
        <v>5.7158300000000004</v>
      </c>
    </row>
    <row r="173" spans="1:13">
      <c r="A173" s="282">
        <v>164</v>
      </c>
      <c r="B173" s="263" t="s">
        <v>271</v>
      </c>
      <c r="C173" s="263">
        <v>12728.3</v>
      </c>
      <c r="D173" s="265">
        <v>12753.383333333333</v>
      </c>
      <c r="E173" s="265">
        <v>12476.766666666666</v>
      </c>
      <c r="F173" s="265">
        <v>12225.233333333334</v>
      </c>
      <c r="G173" s="265">
        <v>11948.616666666667</v>
      </c>
      <c r="H173" s="265">
        <v>13004.916666666666</v>
      </c>
      <c r="I173" s="265">
        <v>13281.533333333331</v>
      </c>
      <c r="J173" s="265">
        <v>13533.066666666666</v>
      </c>
      <c r="K173" s="263">
        <v>13030</v>
      </c>
      <c r="L173" s="263">
        <v>12501.85</v>
      </c>
      <c r="M173" s="263">
        <v>4.5179999999999998E-2</v>
      </c>
    </row>
    <row r="174" spans="1:13">
      <c r="A174" s="282">
        <v>165</v>
      </c>
      <c r="B174" s="263" t="s">
        <v>161</v>
      </c>
      <c r="C174" s="263">
        <v>35.5</v>
      </c>
      <c r="D174" s="265">
        <v>35.766666666666666</v>
      </c>
      <c r="E174" s="265">
        <v>34.533333333333331</v>
      </c>
      <c r="F174" s="265">
        <v>33.566666666666663</v>
      </c>
      <c r="G174" s="265">
        <v>32.333333333333329</v>
      </c>
      <c r="H174" s="265">
        <v>36.733333333333334</v>
      </c>
      <c r="I174" s="265">
        <v>37.966666666666669</v>
      </c>
      <c r="J174" s="265">
        <v>38.933333333333337</v>
      </c>
      <c r="K174" s="263">
        <v>37</v>
      </c>
      <c r="L174" s="263">
        <v>34.799999999999997</v>
      </c>
      <c r="M174" s="263">
        <v>1907.4844399999999</v>
      </c>
    </row>
    <row r="175" spans="1:13">
      <c r="A175" s="282">
        <v>166</v>
      </c>
      <c r="B175" s="263" t="s">
        <v>165</v>
      </c>
      <c r="C175" s="263">
        <v>210.05</v>
      </c>
      <c r="D175" s="265">
        <v>210.26666666666665</v>
      </c>
      <c r="E175" s="265">
        <v>203.5333333333333</v>
      </c>
      <c r="F175" s="265">
        <v>197.01666666666665</v>
      </c>
      <c r="G175" s="265">
        <v>190.2833333333333</v>
      </c>
      <c r="H175" s="265">
        <v>216.7833333333333</v>
      </c>
      <c r="I175" s="265">
        <v>223.51666666666665</v>
      </c>
      <c r="J175" s="265">
        <v>230.0333333333333</v>
      </c>
      <c r="K175" s="263">
        <v>217</v>
      </c>
      <c r="L175" s="263">
        <v>203.75</v>
      </c>
      <c r="M175" s="263">
        <v>186.73107999999999</v>
      </c>
    </row>
    <row r="176" spans="1:13">
      <c r="A176" s="282">
        <v>167</v>
      </c>
      <c r="B176" s="263" t="s">
        <v>166</v>
      </c>
      <c r="C176" s="263">
        <v>130.75</v>
      </c>
      <c r="D176" s="265">
        <v>131.76666666666668</v>
      </c>
      <c r="E176" s="265">
        <v>128.03333333333336</v>
      </c>
      <c r="F176" s="265">
        <v>125.31666666666669</v>
      </c>
      <c r="G176" s="265">
        <v>121.58333333333337</v>
      </c>
      <c r="H176" s="265">
        <v>134.48333333333335</v>
      </c>
      <c r="I176" s="265">
        <v>138.21666666666664</v>
      </c>
      <c r="J176" s="265">
        <v>140.93333333333334</v>
      </c>
      <c r="K176" s="263">
        <v>135.5</v>
      </c>
      <c r="L176" s="263">
        <v>129.05000000000001</v>
      </c>
      <c r="M176" s="263">
        <v>56.564500000000002</v>
      </c>
    </row>
    <row r="177" spans="1:13">
      <c r="A177" s="282">
        <v>168</v>
      </c>
      <c r="B177" s="263" t="s">
        <v>273</v>
      </c>
      <c r="C177" s="263">
        <v>472.9</v>
      </c>
      <c r="D177" s="265">
        <v>473.4666666666667</v>
      </c>
      <c r="E177" s="265">
        <v>471.03333333333342</v>
      </c>
      <c r="F177" s="265">
        <v>469.16666666666674</v>
      </c>
      <c r="G177" s="265">
        <v>466.73333333333346</v>
      </c>
      <c r="H177" s="265">
        <v>475.33333333333337</v>
      </c>
      <c r="I177" s="265">
        <v>477.76666666666665</v>
      </c>
      <c r="J177" s="265">
        <v>479.63333333333333</v>
      </c>
      <c r="K177" s="263">
        <v>475.9</v>
      </c>
      <c r="L177" s="263">
        <v>471.6</v>
      </c>
      <c r="M177" s="263">
        <v>1.5612999999999999</v>
      </c>
    </row>
    <row r="178" spans="1:13">
      <c r="A178" s="282">
        <v>169</v>
      </c>
      <c r="B178" s="263" t="s">
        <v>167</v>
      </c>
      <c r="C178" s="263">
        <v>1991.45</v>
      </c>
      <c r="D178" s="265">
        <v>2010.1499999999999</v>
      </c>
      <c r="E178" s="265">
        <v>1966.2999999999997</v>
      </c>
      <c r="F178" s="265">
        <v>1941.1499999999999</v>
      </c>
      <c r="G178" s="265">
        <v>1897.2999999999997</v>
      </c>
      <c r="H178" s="265">
        <v>2035.2999999999997</v>
      </c>
      <c r="I178" s="265">
        <v>2079.1499999999996</v>
      </c>
      <c r="J178" s="265">
        <v>2104.2999999999997</v>
      </c>
      <c r="K178" s="263">
        <v>2054</v>
      </c>
      <c r="L178" s="263">
        <v>1985</v>
      </c>
      <c r="M178" s="263">
        <v>101.53757</v>
      </c>
    </row>
    <row r="179" spans="1:13">
      <c r="A179" s="282">
        <v>170</v>
      </c>
      <c r="B179" s="263" t="s">
        <v>815</v>
      </c>
      <c r="C179" s="263">
        <v>924.3</v>
      </c>
      <c r="D179" s="265">
        <v>925.2166666666667</v>
      </c>
      <c r="E179" s="265">
        <v>905.43333333333339</v>
      </c>
      <c r="F179" s="265">
        <v>886.56666666666672</v>
      </c>
      <c r="G179" s="265">
        <v>866.78333333333342</v>
      </c>
      <c r="H179" s="265">
        <v>944.08333333333337</v>
      </c>
      <c r="I179" s="265">
        <v>963.86666666666667</v>
      </c>
      <c r="J179" s="265">
        <v>982.73333333333335</v>
      </c>
      <c r="K179" s="263">
        <v>945</v>
      </c>
      <c r="L179" s="263">
        <v>906.35</v>
      </c>
      <c r="M179" s="263">
        <v>42.067740000000001</v>
      </c>
    </row>
    <row r="180" spans="1:13">
      <c r="A180" s="282">
        <v>171</v>
      </c>
      <c r="B180" s="263" t="s">
        <v>274</v>
      </c>
      <c r="C180" s="263">
        <v>864.1</v>
      </c>
      <c r="D180" s="265">
        <v>869.80000000000007</v>
      </c>
      <c r="E180" s="265">
        <v>855.30000000000018</v>
      </c>
      <c r="F180" s="265">
        <v>846.50000000000011</v>
      </c>
      <c r="G180" s="265">
        <v>832.00000000000023</v>
      </c>
      <c r="H180" s="265">
        <v>878.60000000000014</v>
      </c>
      <c r="I180" s="265">
        <v>893.09999999999991</v>
      </c>
      <c r="J180" s="265">
        <v>901.90000000000009</v>
      </c>
      <c r="K180" s="263">
        <v>884.3</v>
      </c>
      <c r="L180" s="263">
        <v>861</v>
      </c>
      <c r="M180" s="263">
        <v>27.114709999999999</v>
      </c>
    </row>
    <row r="181" spans="1:13">
      <c r="A181" s="282">
        <v>172</v>
      </c>
      <c r="B181" s="263" t="s">
        <v>172</v>
      </c>
      <c r="C181" s="263">
        <v>5253.05</v>
      </c>
      <c r="D181" s="265">
        <v>5270.25</v>
      </c>
      <c r="E181" s="265">
        <v>5221.55</v>
      </c>
      <c r="F181" s="265">
        <v>5190.05</v>
      </c>
      <c r="G181" s="265">
        <v>5141.3500000000004</v>
      </c>
      <c r="H181" s="265">
        <v>5301.75</v>
      </c>
      <c r="I181" s="265">
        <v>5350.4500000000007</v>
      </c>
      <c r="J181" s="265">
        <v>5381.95</v>
      </c>
      <c r="K181" s="263">
        <v>5318.95</v>
      </c>
      <c r="L181" s="263">
        <v>5238.75</v>
      </c>
      <c r="M181" s="263">
        <v>0.96648999999999996</v>
      </c>
    </row>
    <row r="182" spans="1:13">
      <c r="A182" s="282">
        <v>173</v>
      </c>
      <c r="B182" s="263" t="s">
        <v>478</v>
      </c>
      <c r="C182" s="263">
        <v>7762.95</v>
      </c>
      <c r="D182" s="265">
        <v>7757.5999999999995</v>
      </c>
      <c r="E182" s="265">
        <v>7680.3499999999985</v>
      </c>
      <c r="F182" s="265">
        <v>7597.7499999999991</v>
      </c>
      <c r="G182" s="265">
        <v>7520.4999999999982</v>
      </c>
      <c r="H182" s="265">
        <v>7840.1999999999989</v>
      </c>
      <c r="I182" s="265">
        <v>7917.4500000000007</v>
      </c>
      <c r="J182" s="265">
        <v>8000.0499999999993</v>
      </c>
      <c r="K182" s="263">
        <v>7834.85</v>
      </c>
      <c r="L182" s="263">
        <v>7675</v>
      </c>
      <c r="M182" s="263">
        <v>0.27121000000000001</v>
      </c>
    </row>
    <row r="183" spans="1:13">
      <c r="A183" s="282">
        <v>174</v>
      </c>
      <c r="B183" s="263" t="s">
        <v>170</v>
      </c>
      <c r="C183" s="263">
        <v>27580.35</v>
      </c>
      <c r="D183" s="265">
        <v>27661.75</v>
      </c>
      <c r="E183" s="265">
        <v>27183.55</v>
      </c>
      <c r="F183" s="265">
        <v>26786.75</v>
      </c>
      <c r="G183" s="265">
        <v>26308.55</v>
      </c>
      <c r="H183" s="265">
        <v>28058.55</v>
      </c>
      <c r="I183" s="265">
        <v>28536.749999999996</v>
      </c>
      <c r="J183" s="265">
        <v>28933.55</v>
      </c>
      <c r="K183" s="263">
        <v>28139.95</v>
      </c>
      <c r="L183" s="263">
        <v>27264.95</v>
      </c>
      <c r="M183" s="263">
        <v>0.64356999999999998</v>
      </c>
    </row>
    <row r="184" spans="1:13">
      <c r="A184" s="282">
        <v>175</v>
      </c>
      <c r="B184" s="263" t="s">
        <v>173</v>
      </c>
      <c r="C184" s="263">
        <v>1372</v>
      </c>
      <c r="D184" s="265">
        <v>1377.05</v>
      </c>
      <c r="E184" s="265">
        <v>1346.5</v>
      </c>
      <c r="F184" s="265">
        <v>1321</v>
      </c>
      <c r="G184" s="265">
        <v>1290.45</v>
      </c>
      <c r="H184" s="265">
        <v>1402.55</v>
      </c>
      <c r="I184" s="265">
        <v>1433.0999999999997</v>
      </c>
      <c r="J184" s="265">
        <v>1458.6</v>
      </c>
      <c r="K184" s="263">
        <v>1407.6</v>
      </c>
      <c r="L184" s="263">
        <v>1351.55</v>
      </c>
      <c r="M184" s="263">
        <v>20.850709999999999</v>
      </c>
    </row>
    <row r="185" spans="1:13">
      <c r="A185" s="282">
        <v>176</v>
      </c>
      <c r="B185" s="263" t="s">
        <v>171</v>
      </c>
      <c r="C185" s="263">
        <v>1802.5</v>
      </c>
      <c r="D185" s="265">
        <v>1798.95</v>
      </c>
      <c r="E185" s="265">
        <v>1781.1000000000001</v>
      </c>
      <c r="F185" s="265">
        <v>1759.7</v>
      </c>
      <c r="G185" s="265">
        <v>1741.8500000000001</v>
      </c>
      <c r="H185" s="265">
        <v>1820.3500000000001</v>
      </c>
      <c r="I185" s="265">
        <v>1838.2</v>
      </c>
      <c r="J185" s="265">
        <v>1859.6000000000001</v>
      </c>
      <c r="K185" s="263">
        <v>1816.8</v>
      </c>
      <c r="L185" s="263">
        <v>1777.55</v>
      </c>
      <c r="M185" s="263">
        <v>4.3271899999999999</v>
      </c>
    </row>
    <row r="186" spans="1:13">
      <c r="A186" s="282">
        <v>177</v>
      </c>
      <c r="B186" s="263" t="s">
        <v>169</v>
      </c>
      <c r="C186" s="263">
        <v>355.2</v>
      </c>
      <c r="D186" s="265">
        <v>353.75</v>
      </c>
      <c r="E186" s="265">
        <v>346.65</v>
      </c>
      <c r="F186" s="265">
        <v>338.09999999999997</v>
      </c>
      <c r="G186" s="265">
        <v>330.99999999999994</v>
      </c>
      <c r="H186" s="265">
        <v>362.3</v>
      </c>
      <c r="I186" s="265">
        <v>369.40000000000003</v>
      </c>
      <c r="J186" s="265">
        <v>377.95000000000005</v>
      </c>
      <c r="K186" s="263">
        <v>360.85</v>
      </c>
      <c r="L186" s="263">
        <v>345.2</v>
      </c>
      <c r="M186" s="263">
        <v>574.95002999999997</v>
      </c>
    </row>
    <row r="187" spans="1:13">
      <c r="A187" s="282">
        <v>178</v>
      </c>
      <c r="B187" s="263" t="s">
        <v>168</v>
      </c>
      <c r="C187" s="263">
        <v>72.25</v>
      </c>
      <c r="D187" s="265">
        <v>70.916666666666671</v>
      </c>
      <c r="E187" s="265">
        <v>68.933333333333337</v>
      </c>
      <c r="F187" s="265">
        <v>65.61666666666666</v>
      </c>
      <c r="G187" s="265">
        <v>63.633333333333326</v>
      </c>
      <c r="H187" s="265">
        <v>74.233333333333348</v>
      </c>
      <c r="I187" s="265">
        <v>76.216666666666669</v>
      </c>
      <c r="J187" s="265">
        <v>79.53333333333336</v>
      </c>
      <c r="K187" s="263">
        <v>72.900000000000006</v>
      </c>
      <c r="L187" s="263">
        <v>67.599999999999994</v>
      </c>
      <c r="M187" s="263">
        <v>804.61442</v>
      </c>
    </row>
    <row r="188" spans="1:13">
      <c r="A188" s="282">
        <v>179</v>
      </c>
      <c r="B188" s="263" t="s">
        <v>175</v>
      </c>
      <c r="C188" s="263">
        <v>575.75</v>
      </c>
      <c r="D188" s="265">
        <v>578.4</v>
      </c>
      <c r="E188" s="265">
        <v>568.84999999999991</v>
      </c>
      <c r="F188" s="265">
        <v>561.94999999999993</v>
      </c>
      <c r="G188" s="265">
        <v>552.39999999999986</v>
      </c>
      <c r="H188" s="265">
        <v>585.29999999999995</v>
      </c>
      <c r="I188" s="265">
        <v>594.84999999999991</v>
      </c>
      <c r="J188" s="265">
        <v>601.75</v>
      </c>
      <c r="K188" s="263">
        <v>587.95000000000005</v>
      </c>
      <c r="L188" s="263">
        <v>571.5</v>
      </c>
      <c r="M188" s="263">
        <v>47.108690000000003</v>
      </c>
    </row>
    <row r="189" spans="1:13">
      <c r="A189" s="282">
        <v>180</v>
      </c>
      <c r="B189" s="263" t="s">
        <v>176</v>
      </c>
      <c r="C189" s="263">
        <v>451.6</v>
      </c>
      <c r="D189" s="265">
        <v>457.2166666666667</v>
      </c>
      <c r="E189" s="265">
        <v>444.43333333333339</v>
      </c>
      <c r="F189" s="265">
        <v>437.26666666666671</v>
      </c>
      <c r="G189" s="265">
        <v>424.48333333333341</v>
      </c>
      <c r="H189" s="265">
        <v>464.38333333333338</v>
      </c>
      <c r="I189" s="265">
        <v>477.16666666666669</v>
      </c>
      <c r="J189" s="265">
        <v>484.33333333333337</v>
      </c>
      <c r="K189" s="263">
        <v>470</v>
      </c>
      <c r="L189" s="263">
        <v>450.05</v>
      </c>
      <c r="M189" s="263">
        <v>18.551670000000001</v>
      </c>
    </row>
    <row r="190" spans="1:13">
      <c r="A190" s="282">
        <v>181</v>
      </c>
      <c r="B190" s="263" t="s">
        <v>275</v>
      </c>
      <c r="C190" s="263">
        <v>529.79999999999995</v>
      </c>
      <c r="D190" s="265">
        <v>530.04999999999995</v>
      </c>
      <c r="E190" s="265">
        <v>523.19999999999993</v>
      </c>
      <c r="F190" s="265">
        <v>516.6</v>
      </c>
      <c r="G190" s="265">
        <v>509.75</v>
      </c>
      <c r="H190" s="265">
        <v>536.64999999999986</v>
      </c>
      <c r="I190" s="265">
        <v>543.49999999999977</v>
      </c>
      <c r="J190" s="265">
        <v>550.0999999999998</v>
      </c>
      <c r="K190" s="263">
        <v>536.9</v>
      </c>
      <c r="L190" s="263">
        <v>523.45000000000005</v>
      </c>
      <c r="M190" s="263">
        <v>7.5262200000000004</v>
      </c>
    </row>
    <row r="191" spans="1:13">
      <c r="A191" s="282">
        <v>182</v>
      </c>
      <c r="B191" s="263" t="s">
        <v>188</v>
      </c>
      <c r="C191" s="263">
        <v>558.25</v>
      </c>
      <c r="D191" s="265">
        <v>556.36666666666667</v>
      </c>
      <c r="E191" s="265">
        <v>543.0333333333333</v>
      </c>
      <c r="F191" s="265">
        <v>527.81666666666661</v>
      </c>
      <c r="G191" s="265">
        <v>514.48333333333323</v>
      </c>
      <c r="H191" s="265">
        <v>571.58333333333337</v>
      </c>
      <c r="I191" s="265">
        <v>584.91666666666663</v>
      </c>
      <c r="J191" s="265">
        <v>600.13333333333344</v>
      </c>
      <c r="K191" s="263">
        <v>569.70000000000005</v>
      </c>
      <c r="L191" s="263">
        <v>541.15</v>
      </c>
      <c r="M191" s="263">
        <v>19.82891</v>
      </c>
    </row>
    <row r="192" spans="1:13">
      <c r="A192" s="282">
        <v>183</v>
      </c>
      <c r="B192" s="263" t="s">
        <v>177</v>
      </c>
      <c r="C192" s="263">
        <v>731.05</v>
      </c>
      <c r="D192" s="265">
        <v>729</v>
      </c>
      <c r="E192" s="265">
        <v>714.05</v>
      </c>
      <c r="F192" s="265">
        <v>697.05</v>
      </c>
      <c r="G192" s="265">
        <v>682.09999999999991</v>
      </c>
      <c r="H192" s="265">
        <v>746</v>
      </c>
      <c r="I192" s="265">
        <v>760.95</v>
      </c>
      <c r="J192" s="265">
        <v>777.95</v>
      </c>
      <c r="K192" s="263">
        <v>743.95</v>
      </c>
      <c r="L192" s="263">
        <v>712</v>
      </c>
      <c r="M192" s="263">
        <v>70.667140000000003</v>
      </c>
    </row>
    <row r="193" spans="1:13">
      <c r="A193" s="282">
        <v>184</v>
      </c>
      <c r="B193" s="263" t="s">
        <v>183</v>
      </c>
      <c r="C193" s="263">
        <v>3064.85</v>
      </c>
      <c r="D193" s="265">
        <v>3081.9</v>
      </c>
      <c r="E193" s="265">
        <v>3032.9500000000003</v>
      </c>
      <c r="F193" s="265">
        <v>3001.05</v>
      </c>
      <c r="G193" s="265">
        <v>2952.1000000000004</v>
      </c>
      <c r="H193" s="265">
        <v>3113.8</v>
      </c>
      <c r="I193" s="265">
        <v>3162.75</v>
      </c>
      <c r="J193" s="265">
        <v>3194.65</v>
      </c>
      <c r="K193" s="263">
        <v>3130.85</v>
      </c>
      <c r="L193" s="263">
        <v>3050</v>
      </c>
      <c r="M193" s="263">
        <v>31.79786</v>
      </c>
    </row>
    <row r="194" spans="1:13">
      <c r="A194" s="282">
        <v>185</v>
      </c>
      <c r="B194" s="263" t="s">
        <v>804</v>
      </c>
      <c r="C194" s="263">
        <v>614.85</v>
      </c>
      <c r="D194" s="265">
        <v>620.01666666666677</v>
      </c>
      <c r="E194" s="265">
        <v>605.83333333333348</v>
      </c>
      <c r="F194" s="265">
        <v>596.81666666666672</v>
      </c>
      <c r="G194" s="265">
        <v>582.63333333333344</v>
      </c>
      <c r="H194" s="265">
        <v>629.03333333333353</v>
      </c>
      <c r="I194" s="265">
        <v>643.2166666666667</v>
      </c>
      <c r="J194" s="265">
        <v>652.23333333333358</v>
      </c>
      <c r="K194" s="263">
        <v>634.20000000000005</v>
      </c>
      <c r="L194" s="263">
        <v>611</v>
      </c>
      <c r="M194" s="263">
        <v>29.813110000000002</v>
      </c>
    </row>
    <row r="195" spans="1:13">
      <c r="A195" s="282">
        <v>186</v>
      </c>
      <c r="B195" s="263" t="s">
        <v>179</v>
      </c>
      <c r="C195" s="263">
        <v>285.55</v>
      </c>
      <c r="D195" s="265">
        <v>287.26666666666665</v>
      </c>
      <c r="E195" s="265">
        <v>280.5333333333333</v>
      </c>
      <c r="F195" s="265">
        <v>275.51666666666665</v>
      </c>
      <c r="G195" s="265">
        <v>268.7833333333333</v>
      </c>
      <c r="H195" s="265">
        <v>292.2833333333333</v>
      </c>
      <c r="I195" s="265">
        <v>299.01666666666665</v>
      </c>
      <c r="J195" s="265">
        <v>304.0333333333333</v>
      </c>
      <c r="K195" s="263">
        <v>294</v>
      </c>
      <c r="L195" s="263">
        <v>282.25</v>
      </c>
      <c r="M195" s="263">
        <v>845.28317000000004</v>
      </c>
    </row>
    <row r="196" spans="1:13">
      <c r="A196" s="282">
        <v>187</v>
      </c>
      <c r="B196" s="254" t="s">
        <v>181</v>
      </c>
      <c r="C196" s="254">
        <v>98.65</v>
      </c>
      <c r="D196" s="289">
        <v>99.15000000000002</v>
      </c>
      <c r="E196" s="289">
        <v>96.100000000000037</v>
      </c>
      <c r="F196" s="289">
        <v>93.550000000000011</v>
      </c>
      <c r="G196" s="289">
        <v>90.500000000000028</v>
      </c>
      <c r="H196" s="289">
        <v>101.70000000000005</v>
      </c>
      <c r="I196" s="289">
        <v>104.75000000000003</v>
      </c>
      <c r="J196" s="289">
        <v>107.30000000000005</v>
      </c>
      <c r="K196" s="254">
        <v>102.2</v>
      </c>
      <c r="L196" s="254">
        <v>96.6</v>
      </c>
      <c r="M196" s="254">
        <v>781.79435999999998</v>
      </c>
    </row>
    <row r="197" spans="1:13">
      <c r="A197" s="282">
        <v>188</v>
      </c>
      <c r="B197" s="254" t="s">
        <v>182</v>
      </c>
      <c r="C197" s="254">
        <v>723.15</v>
      </c>
      <c r="D197" s="289">
        <v>714.06666666666661</v>
      </c>
      <c r="E197" s="289">
        <v>697.43333333333317</v>
      </c>
      <c r="F197" s="289">
        <v>671.71666666666658</v>
      </c>
      <c r="G197" s="289">
        <v>655.08333333333314</v>
      </c>
      <c r="H197" s="289">
        <v>739.78333333333319</v>
      </c>
      <c r="I197" s="289">
        <v>756.41666666666663</v>
      </c>
      <c r="J197" s="289">
        <v>782.13333333333321</v>
      </c>
      <c r="K197" s="254">
        <v>730.7</v>
      </c>
      <c r="L197" s="254">
        <v>688.35</v>
      </c>
      <c r="M197" s="254">
        <v>367.22399999999999</v>
      </c>
    </row>
    <row r="198" spans="1:13">
      <c r="A198" s="282">
        <v>189</v>
      </c>
      <c r="B198" s="254" t="s">
        <v>184</v>
      </c>
      <c r="C198" s="254">
        <v>968.7</v>
      </c>
      <c r="D198" s="289">
        <v>976.56666666666661</v>
      </c>
      <c r="E198" s="289">
        <v>956.23333333333323</v>
      </c>
      <c r="F198" s="289">
        <v>943.76666666666665</v>
      </c>
      <c r="G198" s="289">
        <v>923.43333333333328</v>
      </c>
      <c r="H198" s="289">
        <v>989.03333333333319</v>
      </c>
      <c r="I198" s="289">
        <v>1009.3666666666667</v>
      </c>
      <c r="J198" s="289">
        <v>1021.8333333333331</v>
      </c>
      <c r="K198" s="254">
        <v>996.9</v>
      </c>
      <c r="L198" s="254">
        <v>964.1</v>
      </c>
      <c r="M198" s="254">
        <v>36.548400000000001</v>
      </c>
    </row>
    <row r="199" spans="1:13">
      <c r="A199" s="282">
        <v>190</v>
      </c>
      <c r="B199" s="254" t="s">
        <v>164</v>
      </c>
      <c r="C199" s="254">
        <v>949.5</v>
      </c>
      <c r="D199" s="289">
        <v>952</v>
      </c>
      <c r="E199" s="289">
        <v>932.8</v>
      </c>
      <c r="F199" s="289">
        <v>916.09999999999991</v>
      </c>
      <c r="G199" s="289">
        <v>896.89999999999986</v>
      </c>
      <c r="H199" s="289">
        <v>968.7</v>
      </c>
      <c r="I199" s="289">
        <v>987.90000000000009</v>
      </c>
      <c r="J199" s="289">
        <v>1004.6000000000001</v>
      </c>
      <c r="K199" s="254">
        <v>971.2</v>
      </c>
      <c r="L199" s="254">
        <v>935.3</v>
      </c>
      <c r="M199" s="254">
        <v>4.8008899999999999</v>
      </c>
    </row>
    <row r="200" spans="1:13">
      <c r="A200" s="282">
        <v>191</v>
      </c>
      <c r="B200" s="254" t="s">
        <v>185</v>
      </c>
      <c r="C200" s="254">
        <v>1450.85</v>
      </c>
      <c r="D200" s="289">
        <v>1465.7</v>
      </c>
      <c r="E200" s="289">
        <v>1432.9</v>
      </c>
      <c r="F200" s="289">
        <v>1414.95</v>
      </c>
      <c r="G200" s="289">
        <v>1382.15</v>
      </c>
      <c r="H200" s="289">
        <v>1483.65</v>
      </c>
      <c r="I200" s="289">
        <v>1516.4499999999998</v>
      </c>
      <c r="J200" s="289">
        <v>1534.4</v>
      </c>
      <c r="K200" s="254">
        <v>1498.5</v>
      </c>
      <c r="L200" s="254">
        <v>1447.75</v>
      </c>
      <c r="M200" s="254">
        <v>16.099959999999999</v>
      </c>
    </row>
    <row r="201" spans="1:13">
      <c r="A201" s="282">
        <v>192</v>
      </c>
      <c r="B201" s="254" t="s">
        <v>186</v>
      </c>
      <c r="C201" s="254">
        <v>2443.75</v>
      </c>
      <c r="D201" s="289">
        <v>2446.6166666666668</v>
      </c>
      <c r="E201" s="289">
        <v>2419.9333333333334</v>
      </c>
      <c r="F201" s="289">
        <v>2396.1166666666668</v>
      </c>
      <c r="G201" s="289">
        <v>2369.4333333333334</v>
      </c>
      <c r="H201" s="289">
        <v>2470.4333333333334</v>
      </c>
      <c r="I201" s="289">
        <v>2497.1166666666668</v>
      </c>
      <c r="J201" s="289">
        <v>2520.9333333333334</v>
      </c>
      <c r="K201" s="254">
        <v>2473.3000000000002</v>
      </c>
      <c r="L201" s="254">
        <v>2422.8000000000002</v>
      </c>
      <c r="M201" s="254">
        <v>1.8575999999999999</v>
      </c>
    </row>
    <row r="202" spans="1:13">
      <c r="A202" s="282">
        <v>193</v>
      </c>
      <c r="B202" s="254" t="s">
        <v>187</v>
      </c>
      <c r="C202" s="254">
        <v>410.75</v>
      </c>
      <c r="D202" s="289">
        <v>413.40000000000003</v>
      </c>
      <c r="E202" s="289">
        <v>406.90000000000009</v>
      </c>
      <c r="F202" s="289">
        <v>403.05000000000007</v>
      </c>
      <c r="G202" s="289">
        <v>396.55000000000013</v>
      </c>
      <c r="H202" s="289">
        <v>417.25000000000006</v>
      </c>
      <c r="I202" s="289">
        <v>423.74999999999994</v>
      </c>
      <c r="J202" s="289">
        <v>427.6</v>
      </c>
      <c r="K202" s="254">
        <v>419.9</v>
      </c>
      <c r="L202" s="254">
        <v>409.55</v>
      </c>
      <c r="M202" s="254">
        <v>8.6926199999999998</v>
      </c>
    </row>
    <row r="203" spans="1:13">
      <c r="A203" s="282">
        <v>194</v>
      </c>
      <c r="B203" s="254" t="s">
        <v>510</v>
      </c>
      <c r="C203" s="254">
        <v>757.95</v>
      </c>
      <c r="D203" s="289">
        <v>769.61666666666679</v>
      </c>
      <c r="E203" s="289">
        <v>734.13333333333355</v>
      </c>
      <c r="F203" s="289">
        <v>710.31666666666672</v>
      </c>
      <c r="G203" s="289">
        <v>674.83333333333348</v>
      </c>
      <c r="H203" s="289">
        <v>793.43333333333362</v>
      </c>
      <c r="I203" s="289">
        <v>828.91666666666674</v>
      </c>
      <c r="J203" s="289">
        <v>852.73333333333369</v>
      </c>
      <c r="K203" s="254">
        <v>805.1</v>
      </c>
      <c r="L203" s="254">
        <v>745.8</v>
      </c>
      <c r="M203" s="254">
        <v>13.61204</v>
      </c>
    </row>
    <row r="204" spans="1:13">
      <c r="A204" s="282">
        <v>195</v>
      </c>
      <c r="B204" s="254" t="s">
        <v>193</v>
      </c>
      <c r="C204" s="254">
        <v>595.65</v>
      </c>
      <c r="D204" s="289">
        <v>601.80000000000007</v>
      </c>
      <c r="E204" s="289">
        <v>585.35000000000014</v>
      </c>
      <c r="F204" s="289">
        <v>575.05000000000007</v>
      </c>
      <c r="G204" s="289">
        <v>558.60000000000014</v>
      </c>
      <c r="H204" s="289">
        <v>612.10000000000014</v>
      </c>
      <c r="I204" s="289">
        <v>628.55000000000018</v>
      </c>
      <c r="J204" s="289">
        <v>638.85000000000014</v>
      </c>
      <c r="K204" s="254">
        <v>618.25</v>
      </c>
      <c r="L204" s="254">
        <v>591.5</v>
      </c>
      <c r="M204" s="254">
        <v>106.48953</v>
      </c>
    </row>
    <row r="205" spans="1:13">
      <c r="A205" s="282">
        <v>196</v>
      </c>
      <c r="B205" s="254" t="s">
        <v>191</v>
      </c>
      <c r="C205" s="254">
        <v>6666.5</v>
      </c>
      <c r="D205" s="289">
        <v>6738.8</v>
      </c>
      <c r="E205" s="289">
        <v>6563.7000000000007</v>
      </c>
      <c r="F205" s="289">
        <v>6460.9000000000005</v>
      </c>
      <c r="G205" s="289">
        <v>6285.8000000000011</v>
      </c>
      <c r="H205" s="289">
        <v>6841.6</v>
      </c>
      <c r="I205" s="289">
        <v>7016.7000000000007</v>
      </c>
      <c r="J205" s="289">
        <v>7119.5</v>
      </c>
      <c r="K205" s="254">
        <v>6913.9</v>
      </c>
      <c r="L205" s="254">
        <v>6636</v>
      </c>
      <c r="M205" s="254">
        <v>5.4736500000000001</v>
      </c>
    </row>
    <row r="206" spans="1:13">
      <c r="A206" s="282">
        <v>197</v>
      </c>
      <c r="B206" s="254" t="s">
        <v>192</v>
      </c>
      <c r="C206" s="254">
        <v>34.65</v>
      </c>
      <c r="D206" s="289">
        <v>34.733333333333327</v>
      </c>
      <c r="E206" s="289">
        <v>33.316666666666656</v>
      </c>
      <c r="F206" s="289">
        <v>31.983333333333327</v>
      </c>
      <c r="G206" s="289">
        <v>30.566666666666656</v>
      </c>
      <c r="H206" s="289">
        <v>36.066666666666656</v>
      </c>
      <c r="I206" s="289">
        <v>37.483333333333327</v>
      </c>
      <c r="J206" s="289">
        <v>38.816666666666656</v>
      </c>
      <c r="K206" s="254">
        <v>36.15</v>
      </c>
      <c r="L206" s="254">
        <v>33.4</v>
      </c>
      <c r="M206" s="254">
        <v>126.29346</v>
      </c>
    </row>
    <row r="207" spans="1:13">
      <c r="A207" s="282">
        <v>198</v>
      </c>
      <c r="B207" s="254" t="s">
        <v>189</v>
      </c>
      <c r="C207" s="254">
        <v>1217</v>
      </c>
      <c r="D207" s="289">
        <v>1229.5</v>
      </c>
      <c r="E207" s="289">
        <v>1197.5</v>
      </c>
      <c r="F207" s="289">
        <v>1178</v>
      </c>
      <c r="G207" s="289">
        <v>1146</v>
      </c>
      <c r="H207" s="289">
        <v>1249</v>
      </c>
      <c r="I207" s="289">
        <v>1281</v>
      </c>
      <c r="J207" s="289">
        <v>1300.5</v>
      </c>
      <c r="K207" s="254">
        <v>1261.5</v>
      </c>
      <c r="L207" s="254">
        <v>1210</v>
      </c>
      <c r="M207" s="254">
        <v>4.49038</v>
      </c>
    </row>
    <row r="208" spans="1:13">
      <c r="A208" s="282">
        <v>199</v>
      </c>
      <c r="B208" s="254" t="s">
        <v>141</v>
      </c>
      <c r="C208" s="254">
        <v>546.4</v>
      </c>
      <c r="D208" s="289">
        <v>548.68333333333328</v>
      </c>
      <c r="E208" s="289">
        <v>538.81666666666661</v>
      </c>
      <c r="F208" s="289">
        <v>531.23333333333335</v>
      </c>
      <c r="G208" s="289">
        <v>521.36666666666667</v>
      </c>
      <c r="H208" s="289">
        <v>556.26666666666654</v>
      </c>
      <c r="I208" s="289">
        <v>566.1333333333331</v>
      </c>
      <c r="J208" s="289">
        <v>573.71666666666647</v>
      </c>
      <c r="K208" s="254">
        <v>558.54999999999995</v>
      </c>
      <c r="L208" s="254">
        <v>541.1</v>
      </c>
      <c r="M208" s="254">
        <v>35.936489999999999</v>
      </c>
    </row>
    <row r="209" spans="1:13">
      <c r="A209" s="282">
        <v>200</v>
      </c>
      <c r="B209" s="254" t="s">
        <v>277</v>
      </c>
      <c r="C209" s="254">
        <v>233.15</v>
      </c>
      <c r="D209" s="289">
        <v>233.25</v>
      </c>
      <c r="E209" s="289">
        <v>228.5</v>
      </c>
      <c r="F209" s="289">
        <v>223.85</v>
      </c>
      <c r="G209" s="289">
        <v>219.1</v>
      </c>
      <c r="H209" s="289">
        <v>237.9</v>
      </c>
      <c r="I209" s="289">
        <v>242.65</v>
      </c>
      <c r="J209" s="289">
        <v>247.3</v>
      </c>
      <c r="K209" s="254">
        <v>238</v>
      </c>
      <c r="L209" s="254">
        <v>228.6</v>
      </c>
      <c r="M209" s="254">
        <v>6.1714700000000002</v>
      </c>
    </row>
    <row r="210" spans="1:13">
      <c r="A210" s="282">
        <v>201</v>
      </c>
      <c r="B210" s="254" t="s">
        <v>522</v>
      </c>
      <c r="C210" s="254">
        <v>998.65</v>
      </c>
      <c r="D210" s="289">
        <v>1000.5</v>
      </c>
      <c r="E210" s="289">
        <v>986</v>
      </c>
      <c r="F210" s="289">
        <v>973.35</v>
      </c>
      <c r="G210" s="289">
        <v>958.85</v>
      </c>
      <c r="H210" s="289">
        <v>1013.15</v>
      </c>
      <c r="I210" s="289">
        <v>1027.6500000000001</v>
      </c>
      <c r="J210" s="289">
        <v>1040.3</v>
      </c>
      <c r="K210" s="254">
        <v>1015</v>
      </c>
      <c r="L210" s="254">
        <v>987.85</v>
      </c>
      <c r="M210" s="254">
        <v>4.7628199999999996</v>
      </c>
    </row>
    <row r="211" spans="1:13">
      <c r="A211" s="282">
        <v>202</v>
      </c>
      <c r="B211" s="254" t="s">
        <v>118</v>
      </c>
      <c r="C211" s="254">
        <v>8.9</v>
      </c>
      <c r="D211" s="289">
        <v>9.1666666666666679</v>
      </c>
      <c r="E211" s="289">
        <v>8.533333333333335</v>
      </c>
      <c r="F211" s="289">
        <v>8.1666666666666679</v>
      </c>
      <c r="G211" s="289">
        <v>7.533333333333335</v>
      </c>
      <c r="H211" s="289">
        <v>9.533333333333335</v>
      </c>
      <c r="I211" s="289">
        <v>10.166666666666668</v>
      </c>
      <c r="J211" s="289">
        <v>10.533333333333335</v>
      </c>
      <c r="K211" s="254">
        <v>9.8000000000000007</v>
      </c>
      <c r="L211" s="254">
        <v>8.8000000000000007</v>
      </c>
      <c r="M211" s="254">
        <v>5859.2302300000001</v>
      </c>
    </row>
    <row r="212" spans="1:13">
      <c r="A212" s="282">
        <v>203</v>
      </c>
      <c r="B212" s="254" t="s">
        <v>195</v>
      </c>
      <c r="C212" s="254">
        <v>958.6</v>
      </c>
      <c r="D212" s="289">
        <v>968.08333333333337</v>
      </c>
      <c r="E212" s="289">
        <v>944.16666666666674</v>
      </c>
      <c r="F212" s="289">
        <v>929.73333333333335</v>
      </c>
      <c r="G212" s="289">
        <v>905.81666666666672</v>
      </c>
      <c r="H212" s="289">
        <v>982.51666666666677</v>
      </c>
      <c r="I212" s="289">
        <v>1006.4333333333335</v>
      </c>
      <c r="J212" s="289">
        <v>1020.8666666666668</v>
      </c>
      <c r="K212" s="254">
        <v>992</v>
      </c>
      <c r="L212" s="254">
        <v>953.65</v>
      </c>
      <c r="M212" s="254">
        <v>23.92229</v>
      </c>
    </row>
    <row r="213" spans="1:13">
      <c r="A213" s="282">
        <v>204</v>
      </c>
      <c r="B213" s="254" t="s">
        <v>528</v>
      </c>
      <c r="C213" s="254">
        <v>2156.15</v>
      </c>
      <c r="D213" s="289">
        <v>2188.5499999999997</v>
      </c>
      <c r="E213" s="289">
        <v>2113.5999999999995</v>
      </c>
      <c r="F213" s="289">
        <v>2071.0499999999997</v>
      </c>
      <c r="G213" s="289">
        <v>1996.0999999999995</v>
      </c>
      <c r="H213" s="289">
        <v>2231.0999999999995</v>
      </c>
      <c r="I213" s="289">
        <v>2306.0499999999993</v>
      </c>
      <c r="J213" s="289">
        <v>2348.5999999999995</v>
      </c>
      <c r="K213" s="254">
        <v>2263.5</v>
      </c>
      <c r="L213" s="254">
        <v>2146</v>
      </c>
      <c r="M213" s="254">
        <v>1.6840900000000001</v>
      </c>
    </row>
    <row r="214" spans="1:13">
      <c r="A214" s="282">
        <v>205</v>
      </c>
      <c r="B214" s="254" t="s">
        <v>196</v>
      </c>
      <c r="C214" s="289">
        <v>399.65</v>
      </c>
      <c r="D214" s="289">
        <v>403.0333333333333</v>
      </c>
      <c r="E214" s="289">
        <v>394.36666666666662</v>
      </c>
      <c r="F214" s="289">
        <v>389.08333333333331</v>
      </c>
      <c r="G214" s="289">
        <v>380.41666666666663</v>
      </c>
      <c r="H214" s="289">
        <v>408.31666666666661</v>
      </c>
      <c r="I214" s="289">
        <v>416.98333333333335</v>
      </c>
      <c r="J214" s="289">
        <v>422.26666666666659</v>
      </c>
      <c r="K214" s="289">
        <v>411.7</v>
      </c>
      <c r="L214" s="289">
        <v>397.75</v>
      </c>
      <c r="M214" s="289">
        <v>127.37129</v>
      </c>
    </row>
    <row r="215" spans="1:13">
      <c r="A215" s="282">
        <v>206</v>
      </c>
      <c r="B215" s="254" t="s">
        <v>197</v>
      </c>
      <c r="C215" s="289">
        <v>14.2</v>
      </c>
      <c r="D215" s="289">
        <v>14.333333333333334</v>
      </c>
      <c r="E215" s="289">
        <v>13.966666666666669</v>
      </c>
      <c r="F215" s="289">
        <v>13.733333333333334</v>
      </c>
      <c r="G215" s="289">
        <v>13.366666666666669</v>
      </c>
      <c r="H215" s="289">
        <v>14.566666666666668</v>
      </c>
      <c r="I215" s="289">
        <v>14.933333333333332</v>
      </c>
      <c r="J215" s="289">
        <v>15.166666666666668</v>
      </c>
      <c r="K215" s="289">
        <v>14.7</v>
      </c>
      <c r="L215" s="289">
        <v>14.1</v>
      </c>
      <c r="M215" s="289">
        <v>1106.09689</v>
      </c>
    </row>
    <row r="216" spans="1:13">
      <c r="A216" s="282">
        <v>207</v>
      </c>
      <c r="B216" s="254" t="s">
        <v>198</v>
      </c>
      <c r="C216" s="289">
        <v>196.1</v>
      </c>
      <c r="D216" s="289">
        <v>198.9666666666667</v>
      </c>
      <c r="E216" s="289">
        <v>191.43333333333339</v>
      </c>
      <c r="F216" s="289">
        <v>186.76666666666671</v>
      </c>
      <c r="G216" s="289">
        <v>179.23333333333341</v>
      </c>
      <c r="H216" s="289">
        <v>203.63333333333338</v>
      </c>
      <c r="I216" s="289">
        <v>211.16666666666669</v>
      </c>
      <c r="J216" s="289">
        <v>215.83333333333337</v>
      </c>
      <c r="K216" s="289">
        <v>206.5</v>
      </c>
      <c r="L216" s="289">
        <v>194.3</v>
      </c>
      <c r="M216" s="289">
        <v>148.77598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0"/>
      <c r="B1" s="59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44281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7" t="s">
        <v>16</v>
      </c>
      <c r="B9" s="588" t="s">
        <v>18</v>
      </c>
      <c r="C9" s="586" t="s">
        <v>19</v>
      </c>
      <c r="D9" s="586" t="s">
        <v>20</v>
      </c>
      <c r="E9" s="586" t="s">
        <v>21</v>
      </c>
      <c r="F9" s="586"/>
      <c r="G9" s="586"/>
      <c r="H9" s="586" t="s">
        <v>22</v>
      </c>
      <c r="I9" s="586"/>
      <c r="J9" s="586"/>
      <c r="K9" s="260"/>
      <c r="L9" s="267"/>
      <c r="M9" s="268"/>
    </row>
    <row r="10" spans="1:15" ht="42.75" customHeight="1">
      <c r="A10" s="582"/>
      <c r="B10" s="584"/>
      <c r="C10" s="589" t="s">
        <v>23</v>
      </c>
      <c r="D10" s="58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28259.45</v>
      </c>
      <c r="D11" s="507">
        <v>28284.25</v>
      </c>
      <c r="E11" s="507">
        <v>27923.25</v>
      </c>
      <c r="F11" s="507">
        <v>27587.05</v>
      </c>
      <c r="G11" s="507">
        <v>27226.05</v>
      </c>
      <c r="H11" s="507">
        <v>28620.45</v>
      </c>
      <c r="I11" s="507">
        <v>28981.45</v>
      </c>
      <c r="J11" s="507">
        <v>29317.65</v>
      </c>
      <c r="K11" s="506">
        <v>28645.25</v>
      </c>
      <c r="L11" s="506">
        <v>27948.05</v>
      </c>
      <c r="M11" s="506">
        <v>7.0400000000000004E-2</v>
      </c>
    </row>
    <row r="12" spans="1:15" ht="12" customHeight="1">
      <c r="A12" s="254">
        <v>2</v>
      </c>
      <c r="B12" s="509" t="s">
        <v>785</v>
      </c>
      <c r="C12" s="506">
        <v>1391.65</v>
      </c>
      <c r="D12" s="507">
        <v>1375.6166666666668</v>
      </c>
      <c r="E12" s="507">
        <v>1346.2333333333336</v>
      </c>
      <c r="F12" s="507">
        <v>1300.8166666666668</v>
      </c>
      <c r="G12" s="507">
        <v>1271.4333333333336</v>
      </c>
      <c r="H12" s="507">
        <v>1421.0333333333335</v>
      </c>
      <c r="I12" s="507">
        <v>1450.4166666666667</v>
      </c>
      <c r="J12" s="507">
        <v>1495.8333333333335</v>
      </c>
      <c r="K12" s="506">
        <v>1405</v>
      </c>
      <c r="L12" s="506">
        <v>1330.2</v>
      </c>
      <c r="M12" s="506">
        <v>0.88149999999999995</v>
      </c>
    </row>
    <row r="13" spans="1:15" ht="12" customHeight="1">
      <c r="A13" s="254">
        <v>3</v>
      </c>
      <c r="B13" s="509" t="s">
        <v>816</v>
      </c>
      <c r="C13" s="506">
        <v>1356.1</v>
      </c>
      <c r="D13" s="507">
        <v>1362.05</v>
      </c>
      <c r="E13" s="507">
        <v>1324.1</v>
      </c>
      <c r="F13" s="507">
        <v>1292.0999999999999</v>
      </c>
      <c r="G13" s="507">
        <v>1254.1499999999999</v>
      </c>
      <c r="H13" s="507">
        <v>1394.05</v>
      </c>
      <c r="I13" s="507">
        <v>1432.0000000000002</v>
      </c>
      <c r="J13" s="507">
        <v>1464</v>
      </c>
      <c r="K13" s="506">
        <v>1400</v>
      </c>
      <c r="L13" s="506">
        <v>1330.05</v>
      </c>
      <c r="M13" s="506">
        <v>0.15928</v>
      </c>
    </row>
    <row r="14" spans="1:15" ht="12" customHeight="1">
      <c r="A14" s="254">
        <v>4</v>
      </c>
      <c r="B14" s="509" t="s">
        <v>38</v>
      </c>
      <c r="C14" s="506">
        <v>1850</v>
      </c>
      <c r="D14" s="507">
        <v>1867.8999999999999</v>
      </c>
      <c r="E14" s="507">
        <v>1823.7999999999997</v>
      </c>
      <c r="F14" s="507">
        <v>1797.6</v>
      </c>
      <c r="G14" s="507">
        <v>1753.4999999999998</v>
      </c>
      <c r="H14" s="507">
        <v>1894.0999999999997</v>
      </c>
      <c r="I14" s="507">
        <v>1938.1999999999996</v>
      </c>
      <c r="J14" s="507">
        <v>1964.3999999999996</v>
      </c>
      <c r="K14" s="506">
        <v>1912</v>
      </c>
      <c r="L14" s="506">
        <v>1841.7</v>
      </c>
      <c r="M14" s="506">
        <v>9.8199500000000004</v>
      </c>
    </row>
    <row r="15" spans="1:15" ht="12" customHeight="1">
      <c r="A15" s="254">
        <v>5</v>
      </c>
      <c r="B15" s="509" t="s">
        <v>285</v>
      </c>
      <c r="C15" s="506">
        <v>1888.85</v>
      </c>
      <c r="D15" s="507">
        <v>1881.95</v>
      </c>
      <c r="E15" s="507">
        <v>1857.9</v>
      </c>
      <c r="F15" s="507">
        <v>1826.95</v>
      </c>
      <c r="G15" s="507">
        <v>1802.9</v>
      </c>
      <c r="H15" s="507">
        <v>1912.9</v>
      </c>
      <c r="I15" s="507">
        <v>1936.9499999999998</v>
      </c>
      <c r="J15" s="507">
        <v>1967.9</v>
      </c>
      <c r="K15" s="506">
        <v>1906</v>
      </c>
      <c r="L15" s="506">
        <v>1851</v>
      </c>
      <c r="M15" s="506">
        <v>1.27163</v>
      </c>
    </row>
    <row r="16" spans="1:15" ht="12" customHeight="1">
      <c r="A16" s="254">
        <v>6</v>
      </c>
      <c r="B16" s="509" t="s">
        <v>286</v>
      </c>
      <c r="C16" s="506">
        <v>1290.5999999999999</v>
      </c>
      <c r="D16" s="507">
        <v>1272.45</v>
      </c>
      <c r="E16" s="507">
        <v>1240.1500000000001</v>
      </c>
      <c r="F16" s="507">
        <v>1189.7</v>
      </c>
      <c r="G16" s="507">
        <v>1157.4000000000001</v>
      </c>
      <c r="H16" s="507">
        <v>1322.9</v>
      </c>
      <c r="I16" s="507">
        <v>1355.1999999999998</v>
      </c>
      <c r="J16" s="507">
        <v>1405.65</v>
      </c>
      <c r="K16" s="506">
        <v>1304.75</v>
      </c>
      <c r="L16" s="506">
        <v>1222</v>
      </c>
      <c r="M16" s="506">
        <v>2.7656200000000002</v>
      </c>
    </row>
    <row r="17" spans="1:13" ht="12" customHeight="1">
      <c r="A17" s="254">
        <v>7</v>
      </c>
      <c r="B17" s="509" t="s">
        <v>222</v>
      </c>
      <c r="C17" s="506">
        <v>1150.5</v>
      </c>
      <c r="D17" s="507">
        <v>1171.8499999999999</v>
      </c>
      <c r="E17" s="507">
        <v>1113.7499999999998</v>
      </c>
      <c r="F17" s="507">
        <v>1076.9999999999998</v>
      </c>
      <c r="G17" s="507">
        <v>1018.8999999999996</v>
      </c>
      <c r="H17" s="507">
        <v>1208.5999999999999</v>
      </c>
      <c r="I17" s="507">
        <v>1266.7000000000003</v>
      </c>
      <c r="J17" s="507">
        <v>1303.45</v>
      </c>
      <c r="K17" s="506">
        <v>1229.95</v>
      </c>
      <c r="L17" s="506">
        <v>1135.0999999999999</v>
      </c>
      <c r="M17" s="506">
        <v>12.13791</v>
      </c>
    </row>
    <row r="18" spans="1:13" ht="12" customHeight="1">
      <c r="A18" s="254">
        <v>8</v>
      </c>
      <c r="B18" s="509" t="s">
        <v>734</v>
      </c>
      <c r="C18" s="506">
        <v>715.05</v>
      </c>
      <c r="D18" s="507">
        <v>721.16666666666663</v>
      </c>
      <c r="E18" s="507">
        <v>704.88333333333321</v>
      </c>
      <c r="F18" s="507">
        <v>694.71666666666658</v>
      </c>
      <c r="G18" s="507">
        <v>678.43333333333317</v>
      </c>
      <c r="H18" s="507">
        <v>731.33333333333326</v>
      </c>
      <c r="I18" s="507">
        <v>747.61666666666679</v>
      </c>
      <c r="J18" s="507">
        <v>757.7833333333333</v>
      </c>
      <c r="K18" s="506">
        <v>737.45</v>
      </c>
      <c r="L18" s="506">
        <v>711</v>
      </c>
      <c r="M18" s="506">
        <v>8.2848000000000006</v>
      </c>
    </row>
    <row r="19" spans="1:13" ht="12" customHeight="1">
      <c r="A19" s="254">
        <v>9</v>
      </c>
      <c r="B19" s="509" t="s">
        <v>735</v>
      </c>
      <c r="C19" s="506">
        <v>1315.6</v>
      </c>
      <c r="D19" s="507">
        <v>1320.5333333333333</v>
      </c>
      <c r="E19" s="507">
        <v>1281.0666666666666</v>
      </c>
      <c r="F19" s="507">
        <v>1246.5333333333333</v>
      </c>
      <c r="G19" s="507">
        <v>1207.0666666666666</v>
      </c>
      <c r="H19" s="507">
        <v>1355.0666666666666</v>
      </c>
      <c r="I19" s="507">
        <v>1394.5333333333333</v>
      </c>
      <c r="J19" s="507">
        <v>1429.0666666666666</v>
      </c>
      <c r="K19" s="506">
        <v>1360</v>
      </c>
      <c r="L19" s="506">
        <v>1286</v>
      </c>
      <c r="M19" s="506">
        <v>11.242559999999999</v>
      </c>
    </row>
    <row r="20" spans="1:13" ht="12" customHeight="1">
      <c r="A20" s="254">
        <v>10</v>
      </c>
      <c r="B20" s="509" t="s">
        <v>287</v>
      </c>
      <c r="C20" s="506">
        <v>2319.65</v>
      </c>
      <c r="D20" s="507">
        <v>2347.5833333333335</v>
      </c>
      <c r="E20" s="507">
        <v>2259.166666666667</v>
      </c>
      <c r="F20" s="507">
        <v>2198.6833333333334</v>
      </c>
      <c r="G20" s="507">
        <v>2110.2666666666669</v>
      </c>
      <c r="H20" s="507">
        <v>2408.0666666666671</v>
      </c>
      <c r="I20" s="507">
        <v>2496.483333333334</v>
      </c>
      <c r="J20" s="507">
        <v>2556.9666666666672</v>
      </c>
      <c r="K20" s="506">
        <v>2436</v>
      </c>
      <c r="L20" s="506">
        <v>2287.1</v>
      </c>
      <c r="M20" s="506">
        <v>2.35439</v>
      </c>
    </row>
    <row r="21" spans="1:13" ht="12" customHeight="1">
      <c r="A21" s="254">
        <v>11</v>
      </c>
      <c r="B21" s="509" t="s">
        <v>288</v>
      </c>
      <c r="C21" s="506">
        <v>14893.35</v>
      </c>
      <c r="D21" s="507">
        <v>14850.799999999997</v>
      </c>
      <c r="E21" s="507">
        <v>14708.599999999995</v>
      </c>
      <c r="F21" s="507">
        <v>14523.849999999997</v>
      </c>
      <c r="G21" s="507">
        <v>14381.649999999994</v>
      </c>
      <c r="H21" s="507">
        <v>15035.549999999996</v>
      </c>
      <c r="I21" s="507">
        <v>15177.749999999996</v>
      </c>
      <c r="J21" s="507">
        <v>15362.499999999996</v>
      </c>
      <c r="K21" s="506">
        <v>14993</v>
      </c>
      <c r="L21" s="506">
        <v>14666.05</v>
      </c>
      <c r="M21" s="506">
        <v>0.23133999999999999</v>
      </c>
    </row>
    <row r="22" spans="1:13" ht="12" customHeight="1">
      <c r="A22" s="254">
        <v>12</v>
      </c>
      <c r="B22" s="509" t="s">
        <v>40</v>
      </c>
      <c r="C22" s="506">
        <v>981.55</v>
      </c>
      <c r="D22" s="507">
        <v>1000</v>
      </c>
      <c r="E22" s="507">
        <v>958.55</v>
      </c>
      <c r="F22" s="507">
        <v>935.55</v>
      </c>
      <c r="G22" s="507">
        <v>894.09999999999991</v>
      </c>
      <c r="H22" s="507">
        <v>1023</v>
      </c>
      <c r="I22" s="507">
        <v>1064.45</v>
      </c>
      <c r="J22" s="507">
        <v>1087.45</v>
      </c>
      <c r="K22" s="506">
        <v>1041.45</v>
      </c>
      <c r="L22" s="506">
        <v>977</v>
      </c>
      <c r="M22" s="506">
        <v>131.39164</v>
      </c>
    </row>
    <row r="23" spans="1:13">
      <c r="A23" s="254">
        <v>13</v>
      </c>
      <c r="B23" s="509" t="s">
        <v>289</v>
      </c>
      <c r="C23" s="506">
        <v>1226.8</v>
      </c>
      <c r="D23" s="507">
        <v>1251.2</v>
      </c>
      <c r="E23" s="507">
        <v>1202.4000000000001</v>
      </c>
      <c r="F23" s="507">
        <v>1178</v>
      </c>
      <c r="G23" s="507">
        <v>1129.2</v>
      </c>
      <c r="H23" s="507">
        <v>1275.6000000000001</v>
      </c>
      <c r="I23" s="507">
        <v>1324.3999999999999</v>
      </c>
      <c r="J23" s="507">
        <v>1348.8000000000002</v>
      </c>
      <c r="K23" s="506">
        <v>1300</v>
      </c>
      <c r="L23" s="506">
        <v>1226.8</v>
      </c>
      <c r="M23" s="506">
        <v>4.3645100000000001</v>
      </c>
    </row>
    <row r="24" spans="1:13">
      <c r="A24" s="254">
        <v>14</v>
      </c>
      <c r="B24" s="509" t="s">
        <v>41</v>
      </c>
      <c r="C24" s="506">
        <v>688.25</v>
      </c>
      <c r="D24" s="507">
        <v>694.58333333333337</v>
      </c>
      <c r="E24" s="507">
        <v>676.81666666666672</v>
      </c>
      <c r="F24" s="507">
        <v>665.38333333333333</v>
      </c>
      <c r="G24" s="507">
        <v>647.61666666666667</v>
      </c>
      <c r="H24" s="507">
        <v>706.01666666666677</v>
      </c>
      <c r="I24" s="507">
        <v>723.78333333333342</v>
      </c>
      <c r="J24" s="507">
        <v>735.21666666666681</v>
      </c>
      <c r="K24" s="506">
        <v>712.35</v>
      </c>
      <c r="L24" s="506">
        <v>683.15</v>
      </c>
      <c r="M24" s="506">
        <v>168.60086000000001</v>
      </c>
    </row>
    <row r="25" spans="1:13">
      <c r="A25" s="254">
        <v>15</v>
      </c>
      <c r="B25" s="509" t="s">
        <v>832</v>
      </c>
      <c r="C25" s="506">
        <v>881.75</v>
      </c>
      <c r="D25" s="507">
        <v>900</v>
      </c>
      <c r="E25" s="507">
        <v>845.75</v>
      </c>
      <c r="F25" s="507">
        <v>809.75</v>
      </c>
      <c r="G25" s="507">
        <v>755.5</v>
      </c>
      <c r="H25" s="507">
        <v>936</v>
      </c>
      <c r="I25" s="507">
        <v>990.25</v>
      </c>
      <c r="J25" s="507">
        <v>1026.25</v>
      </c>
      <c r="K25" s="506">
        <v>954.25</v>
      </c>
      <c r="L25" s="506">
        <v>864</v>
      </c>
      <c r="M25" s="506">
        <v>23.759119999999999</v>
      </c>
    </row>
    <row r="26" spans="1:13">
      <c r="A26" s="254">
        <v>16</v>
      </c>
      <c r="B26" s="509" t="s">
        <v>290</v>
      </c>
      <c r="C26" s="506">
        <v>834.7</v>
      </c>
      <c r="D26" s="507">
        <v>846.48333333333323</v>
      </c>
      <c r="E26" s="507">
        <v>809.26666666666642</v>
      </c>
      <c r="F26" s="507">
        <v>783.83333333333314</v>
      </c>
      <c r="G26" s="507">
        <v>746.61666666666633</v>
      </c>
      <c r="H26" s="507">
        <v>871.91666666666652</v>
      </c>
      <c r="I26" s="507">
        <v>909.13333333333344</v>
      </c>
      <c r="J26" s="507">
        <v>934.56666666666661</v>
      </c>
      <c r="K26" s="506">
        <v>883.7</v>
      </c>
      <c r="L26" s="506">
        <v>821.05</v>
      </c>
      <c r="M26" s="506">
        <v>12.18113</v>
      </c>
    </row>
    <row r="27" spans="1:13">
      <c r="A27" s="254">
        <v>17</v>
      </c>
      <c r="B27" s="509" t="s">
        <v>223</v>
      </c>
      <c r="C27" s="506">
        <v>117.95</v>
      </c>
      <c r="D27" s="507">
        <v>116.89999999999999</v>
      </c>
      <c r="E27" s="507">
        <v>113.54999999999998</v>
      </c>
      <c r="F27" s="507">
        <v>109.14999999999999</v>
      </c>
      <c r="G27" s="507">
        <v>105.79999999999998</v>
      </c>
      <c r="H27" s="507">
        <v>121.29999999999998</v>
      </c>
      <c r="I27" s="507">
        <v>124.64999999999998</v>
      </c>
      <c r="J27" s="507">
        <v>129.04999999999998</v>
      </c>
      <c r="K27" s="506">
        <v>120.25</v>
      </c>
      <c r="L27" s="506">
        <v>112.5</v>
      </c>
      <c r="M27" s="506">
        <v>43.92651</v>
      </c>
    </row>
    <row r="28" spans="1:13">
      <c r="A28" s="254">
        <v>18</v>
      </c>
      <c r="B28" s="509" t="s">
        <v>224</v>
      </c>
      <c r="C28" s="506">
        <v>194.25</v>
      </c>
      <c r="D28" s="507">
        <v>193.41666666666666</v>
      </c>
      <c r="E28" s="507">
        <v>190.33333333333331</v>
      </c>
      <c r="F28" s="507">
        <v>186.41666666666666</v>
      </c>
      <c r="G28" s="507">
        <v>183.33333333333331</v>
      </c>
      <c r="H28" s="507">
        <v>197.33333333333331</v>
      </c>
      <c r="I28" s="507">
        <v>200.41666666666663</v>
      </c>
      <c r="J28" s="507">
        <v>204.33333333333331</v>
      </c>
      <c r="K28" s="506">
        <v>196.5</v>
      </c>
      <c r="L28" s="506">
        <v>189.5</v>
      </c>
      <c r="M28" s="506">
        <v>19.571470000000001</v>
      </c>
    </row>
    <row r="29" spans="1:13">
      <c r="A29" s="254">
        <v>19</v>
      </c>
      <c r="B29" s="509" t="s">
        <v>291</v>
      </c>
      <c r="C29" s="506">
        <v>340.25</v>
      </c>
      <c r="D29" s="507">
        <v>339.86666666666667</v>
      </c>
      <c r="E29" s="507">
        <v>333.78333333333336</v>
      </c>
      <c r="F29" s="507">
        <v>327.31666666666666</v>
      </c>
      <c r="G29" s="507">
        <v>321.23333333333335</v>
      </c>
      <c r="H29" s="507">
        <v>346.33333333333337</v>
      </c>
      <c r="I29" s="507">
        <v>352.41666666666663</v>
      </c>
      <c r="J29" s="507">
        <v>358.88333333333338</v>
      </c>
      <c r="K29" s="506">
        <v>345.95</v>
      </c>
      <c r="L29" s="506">
        <v>333.4</v>
      </c>
      <c r="M29" s="506">
        <v>2.13435</v>
      </c>
    </row>
    <row r="30" spans="1:13">
      <c r="A30" s="254">
        <v>20</v>
      </c>
      <c r="B30" s="509" t="s">
        <v>292</v>
      </c>
      <c r="C30" s="506">
        <v>287.75</v>
      </c>
      <c r="D30" s="507">
        <v>285.66666666666669</v>
      </c>
      <c r="E30" s="507">
        <v>279.33333333333337</v>
      </c>
      <c r="F30" s="507">
        <v>270.91666666666669</v>
      </c>
      <c r="G30" s="507">
        <v>264.58333333333337</v>
      </c>
      <c r="H30" s="507">
        <v>294.08333333333337</v>
      </c>
      <c r="I30" s="507">
        <v>300.41666666666674</v>
      </c>
      <c r="J30" s="507">
        <v>308.83333333333337</v>
      </c>
      <c r="K30" s="506">
        <v>292</v>
      </c>
      <c r="L30" s="506">
        <v>277.25</v>
      </c>
      <c r="M30" s="506">
        <v>2.6106400000000001</v>
      </c>
    </row>
    <row r="31" spans="1:13">
      <c r="A31" s="254">
        <v>21</v>
      </c>
      <c r="B31" s="509" t="s">
        <v>736</v>
      </c>
      <c r="C31" s="506">
        <v>5145.1499999999996</v>
      </c>
      <c r="D31" s="507">
        <v>5213.5999999999995</v>
      </c>
      <c r="E31" s="507">
        <v>5032.7999999999993</v>
      </c>
      <c r="F31" s="507">
        <v>4920.45</v>
      </c>
      <c r="G31" s="507">
        <v>4739.6499999999996</v>
      </c>
      <c r="H31" s="507">
        <v>5325.9499999999989</v>
      </c>
      <c r="I31" s="507">
        <v>5506.75</v>
      </c>
      <c r="J31" s="507">
        <v>5619.0999999999985</v>
      </c>
      <c r="K31" s="506">
        <v>5394.4</v>
      </c>
      <c r="L31" s="506">
        <v>5101.25</v>
      </c>
      <c r="M31" s="506">
        <v>1.01034</v>
      </c>
    </row>
    <row r="32" spans="1:13">
      <c r="A32" s="254">
        <v>22</v>
      </c>
      <c r="B32" s="509" t="s">
        <v>225</v>
      </c>
      <c r="C32" s="506">
        <v>1799.6</v>
      </c>
      <c r="D32" s="507">
        <v>1798.5166666666667</v>
      </c>
      <c r="E32" s="507">
        <v>1782.2833333333333</v>
      </c>
      <c r="F32" s="507">
        <v>1764.9666666666667</v>
      </c>
      <c r="G32" s="507">
        <v>1748.7333333333333</v>
      </c>
      <c r="H32" s="507">
        <v>1815.8333333333333</v>
      </c>
      <c r="I32" s="507">
        <v>1832.0666666666664</v>
      </c>
      <c r="J32" s="507">
        <v>1849.3833333333332</v>
      </c>
      <c r="K32" s="506">
        <v>1814.75</v>
      </c>
      <c r="L32" s="506">
        <v>1781.2</v>
      </c>
      <c r="M32" s="506">
        <v>1.15021</v>
      </c>
    </row>
    <row r="33" spans="1:13">
      <c r="A33" s="254">
        <v>23</v>
      </c>
      <c r="B33" s="509" t="s">
        <v>293</v>
      </c>
      <c r="C33" s="506">
        <v>2190.6999999999998</v>
      </c>
      <c r="D33" s="507">
        <v>2184.0500000000002</v>
      </c>
      <c r="E33" s="507">
        <v>2170.9500000000003</v>
      </c>
      <c r="F33" s="507">
        <v>2151.2000000000003</v>
      </c>
      <c r="G33" s="507">
        <v>2138.1000000000004</v>
      </c>
      <c r="H33" s="507">
        <v>2203.8000000000002</v>
      </c>
      <c r="I33" s="507">
        <v>2216.9000000000005</v>
      </c>
      <c r="J33" s="507">
        <v>2236.65</v>
      </c>
      <c r="K33" s="506">
        <v>2197.15</v>
      </c>
      <c r="L33" s="506">
        <v>2164.3000000000002</v>
      </c>
      <c r="M33" s="506">
        <v>0.25054999999999999</v>
      </c>
    </row>
    <row r="34" spans="1:13">
      <c r="A34" s="254">
        <v>24</v>
      </c>
      <c r="B34" s="509" t="s">
        <v>737</v>
      </c>
      <c r="C34" s="506">
        <v>102.15</v>
      </c>
      <c r="D34" s="507">
        <v>104.15000000000002</v>
      </c>
      <c r="E34" s="507">
        <v>99.100000000000037</v>
      </c>
      <c r="F34" s="507">
        <v>96.050000000000011</v>
      </c>
      <c r="G34" s="507">
        <v>91.000000000000028</v>
      </c>
      <c r="H34" s="507">
        <v>107.20000000000005</v>
      </c>
      <c r="I34" s="507">
        <v>112.25000000000003</v>
      </c>
      <c r="J34" s="507">
        <v>115.30000000000005</v>
      </c>
      <c r="K34" s="506">
        <v>109.2</v>
      </c>
      <c r="L34" s="506">
        <v>101.1</v>
      </c>
      <c r="M34" s="506">
        <v>18.239699999999999</v>
      </c>
    </row>
    <row r="35" spans="1:13">
      <c r="A35" s="254">
        <v>25</v>
      </c>
      <c r="B35" s="509" t="s">
        <v>294</v>
      </c>
      <c r="C35" s="506">
        <v>926.35</v>
      </c>
      <c r="D35" s="507">
        <v>924.7833333333333</v>
      </c>
      <c r="E35" s="507">
        <v>913.56666666666661</v>
      </c>
      <c r="F35" s="507">
        <v>900.7833333333333</v>
      </c>
      <c r="G35" s="507">
        <v>889.56666666666661</v>
      </c>
      <c r="H35" s="507">
        <v>937.56666666666661</v>
      </c>
      <c r="I35" s="507">
        <v>948.7833333333333</v>
      </c>
      <c r="J35" s="507">
        <v>961.56666666666661</v>
      </c>
      <c r="K35" s="506">
        <v>936</v>
      </c>
      <c r="L35" s="506">
        <v>912</v>
      </c>
      <c r="M35" s="506">
        <v>1.7689299999999999</v>
      </c>
    </row>
    <row r="36" spans="1:13">
      <c r="A36" s="254">
        <v>26</v>
      </c>
      <c r="B36" s="509" t="s">
        <v>226</v>
      </c>
      <c r="C36" s="506">
        <v>2640.35</v>
      </c>
      <c r="D36" s="507">
        <v>2626.1</v>
      </c>
      <c r="E36" s="507">
        <v>2589.25</v>
      </c>
      <c r="F36" s="507">
        <v>2538.15</v>
      </c>
      <c r="G36" s="507">
        <v>2501.3000000000002</v>
      </c>
      <c r="H36" s="507">
        <v>2677.2</v>
      </c>
      <c r="I36" s="507">
        <v>2714.0499999999993</v>
      </c>
      <c r="J36" s="507">
        <v>2765.1499999999996</v>
      </c>
      <c r="K36" s="506">
        <v>2662.95</v>
      </c>
      <c r="L36" s="506">
        <v>2575</v>
      </c>
      <c r="M36" s="506">
        <v>4.7670700000000004</v>
      </c>
    </row>
    <row r="37" spans="1:13">
      <c r="A37" s="254">
        <v>27</v>
      </c>
      <c r="B37" s="509" t="s">
        <v>738</v>
      </c>
      <c r="C37" s="506">
        <v>5474.4</v>
      </c>
      <c r="D37" s="507">
        <v>5481.8833333333341</v>
      </c>
      <c r="E37" s="507">
        <v>5335.9166666666679</v>
      </c>
      <c r="F37" s="507">
        <v>5197.4333333333334</v>
      </c>
      <c r="G37" s="507">
        <v>5051.4666666666672</v>
      </c>
      <c r="H37" s="507">
        <v>5620.3666666666686</v>
      </c>
      <c r="I37" s="507">
        <v>5766.3333333333339</v>
      </c>
      <c r="J37" s="507">
        <v>5904.8166666666693</v>
      </c>
      <c r="K37" s="506">
        <v>5627.85</v>
      </c>
      <c r="L37" s="506">
        <v>5343.4</v>
      </c>
      <c r="M37" s="506">
        <v>0.79432000000000003</v>
      </c>
    </row>
    <row r="38" spans="1:13">
      <c r="A38" s="254">
        <v>28</v>
      </c>
      <c r="B38" s="509" t="s">
        <v>800</v>
      </c>
      <c r="C38" s="506">
        <v>20.3</v>
      </c>
      <c r="D38" s="507">
        <v>20.450000000000003</v>
      </c>
      <c r="E38" s="507">
        <v>20.050000000000004</v>
      </c>
      <c r="F38" s="507">
        <v>19.8</v>
      </c>
      <c r="G38" s="507">
        <v>19.400000000000002</v>
      </c>
      <c r="H38" s="507">
        <v>20.700000000000006</v>
      </c>
      <c r="I38" s="507">
        <v>21.100000000000005</v>
      </c>
      <c r="J38" s="507">
        <v>21.350000000000009</v>
      </c>
      <c r="K38" s="506">
        <v>20.85</v>
      </c>
      <c r="L38" s="506">
        <v>20.2</v>
      </c>
      <c r="M38" s="506">
        <v>79.668279999999996</v>
      </c>
    </row>
    <row r="39" spans="1:13">
      <c r="A39" s="254">
        <v>29</v>
      </c>
      <c r="B39" s="509" t="s">
        <v>44</v>
      </c>
      <c r="C39" s="506">
        <v>845.1</v>
      </c>
      <c r="D39" s="507">
        <v>846.43333333333339</v>
      </c>
      <c r="E39" s="507">
        <v>835.66666666666674</v>
      </c>
      <c r="F39" s="507">
        <v>826.23333333333335</v>
      </c>
      <c r="G39" s="507">
        <v>815.4666666666667</v>
      </c>
      <c r="H39" s="507">
        <v>855.86666666666679</v>
      </c>
      <c r="I39" s="507">
        <v>866.63333333333344</v>
      </c>
      <c r="J39" s="507">
        <v>876.06666666666683</v>
      </c>
      <c r="K39" s="506">
        <v>857.2</v>
      </c>
      <c r="L39" s="506">
        <v>837</v>
      </c>
      <c r="M39" s="506">
        <v>6.80694</v>
      </c>
    </row>
    <row r="40" spans="1:13">
      <c r="A40" s="254">
        <v>30</v>
      </c>
      <c r="B40" s="509" t="s">
        <v>296</v>
      </c>
      <c r="C40" s="506">
        <v>3002.8</v>
      </c>
      <c r="D40" s="507">
        <v>3056.7000000000003</v>
      </c>
      <c r="E40" s="507">
        <v>2936.1000000000004</v>
      </c>
      <c r="F40" s="507">
        <v>2869.4</v>
      </c>
      <c r="G40" s="507">
        <v>2748.8</v>
      </c>
      <c r="H40" s="507">
        <v>3123.4000000000005</v>
      </c>
      <c r="I40" s="507">
        <v>3244</v>
      </c>
      <c r="J40" s="507">
        <v>3310.7000000000007</v>
      </c>
      <c r="K40" s="506">
        <v>3177.3</v>
      </c>
      <c r="L40" s="506">
        <v>2990</v>
      </c>
      <c r="M40" s="506">
        <v>1.5643</v>
      </c>
    </row>
    <row r="41" spans="1:13">
      <c r="A41" s="254">
        <v>31</v>
      </c>
      <c r="B41" s="509" t="s">
        <v>45</v>
      </c>
      <c r="C41" s="506">
        <v>294.10000000000002</v>
      </c>
      <c r="D41" s="507">
        <v>298.09999999999997</v>
      </c>
      <c r="E41" s="507">
        <v>288.99999999999994</v>
      </c>
      <c r="F41" s="507">
        <v>283.89999999999998</v>
      </c>
      <c r="G41" s="507">
        <v>274.79999999999995</v>
      </c>
      <c r="H41" s="507">
        <v>303.19999999999993</v>
      </c>
      <c r="I41" s="507">
        <v>312.29999999999995</v>
      </c>
      <c r="J41" s="507">
        <v>317.39999999999992</v>
      </c>
      <c r="K41" s="506">
        <v>307.2</v>
      </c>
      <c r="L41" s="506">
        <v>293</v>
      </c>
      <c r="M41" s="506">
        <v>65.062719999999999</v>
      </c>
    </row>
    <row r="42" spans="1:13">
      <c r="A42" s="254">
        <v>32</v>
      </c>
      <c r="B42" s="509" t="s">
        <v>46</v>
      </c>
      <c r="C42" s="506">
        <v>2809.35</v>
      </c>
      <c r="D42" s="507">
        <v>2863.2833333333333</v>
      </c>
      <c r="E42" s="507">
        <v>2733.5666666666666</v>
      </c>
      <c r="F42" s="507">
        <v>2657.7833333333333</v>
      </c>
      <c r="G42" s="507">
        <v>2528.0666666666666</v>
      </c>
      <c r="H42" s="507">
        <v>2939.0666666666666</v>
      </c>
      <c r="I42" s="507">
        <v>3068.7833333333328</v>
      </c>
      <c r="J42" s="507">
        <v>3144.5666666666666</v>
      </c>
      <c r="K42" s="506">
        <v>2993</v>
      </c>
      <c r="L42" s="506">
        <v>2787.5</v>
      </c>
      <c r="M42" s="506">
        <v>10.016260000000001</v>
      </c>
    </row>
    <row r="43" spans="1:13">
      <c r="A43" s="254">
        <v>33</v>
      </c>
      <c r="B43" s="509" t="s">
        <v>47</v>
      </c>
      <c r="C43" s="506">
        <v>219.05</v>
      </c>
      <c r="D43" s="507">
        <v>218.18333333333331</v>
      </c>
      <c r="E43" s="507">
        <v>213.36666666666662</v>
      </c>
      <c r="F43" s="507">
        <v>207.68333333333331</v>
      </c>
      <c r="G43" s="507">
        <v>202.86666666666662</v>
      </c>
      <c r="H43" s="507">
        <v>223.86666666666662</v>
      </c>
      <c r="I43" s="507">
        <v>228.68333333333328</v>
      </c>
      <c r="J43" s="507">
        <v>234.36666666666662</v>
      </c>
      <c r="K43" s="506">
        <v>223</v>
      </c>
      <c r="L43" s="506">
        <v>212.5</v>
      </c>
      <c r="M43" s="506">
        <v>70.686130000000006</v>
      </c>
    </row>
    <row r="44" spans="1:13">
      <c r="A44" s="254">
        <v>34</v>
      </c>
      <c r="B44" s="509" t="s">
        <v>48</v>
      </c>
      <c r="C44" s="506">
        <v>109.8</v>
      </c>
      <c r="D44" s="507">
        <v>109.91666666666667</v>
      </c>
      <c r="E44" s="507">
        <v>107.13333333333334</v>
      </c>
      <c r="F44" s="507">
        <v>104.46666666666667</v>
      </c>
      <c r="G44" s="507">
        <v>101.68333333333334</v>
      </c>
      <c r="H44" s="507">
        <v>112.58333333333334</v>
      </c>
      <c r="I44" s="507">
        <v>115.36666666666667</v>
      </c>
      <c r="J44" s="507">
        <v>118.03333333333335</v>
      </c>
      <c r="K44" s="506">
        <v>112.7</v>
      </c>
      <c r="L44" s="506">
        <v>107.25</v>
      </c>
      <c r="M44" s="506">
        <v>355.80407000000002</v>
      </c>
    </row>
    <row r="45" spans="1:13">
      <c r="A45" s="254">
        <v>35</v>
      </c>
      <c r="B45" s="509" t="s">
        <v>297</v>
      </c>
      <c r="C45" s="506">
        <v>94.15</v>
      </c>
      <c r="D45" s="507">
        <v>95.033333333333346</v>
      </c>
      <c r="E45" s="507">
        <v>91.366666666666688</v>
      </c>
      <c r="F45" s="507">
        <v>88.583333333333343</v>
      </c>
      <c r="G45" s="507">
        <v>84.916666666666686</v>
      </c>
      <c r="H45" s="507">
        <v>97.816666666666691</v>
      </c>
      <c r="I45" s="507">
        <v>101.48333333333335</v>
      </c>
      <c r="J45" s="507">
        <v>104.26666666666669</v>
      </c>
      <c r="K45" s="506">
        <v>98.7</v>
      </c>
      <c r="L45" s="506">
        <v>92.25</v>
      </c>
      <c r="M45" s="506">
        <v>9.7762799999999999</v>
      </c>
    </row>
    <row r="46" spans="1:13">
      <c r="A46" s="254">
        <v>36</v>
      </c>
      <c r="B46" s="509" t="s">
        <v>50</v>
      </c>
      <c r="C46" s="506">
        <v>2402.1999999999998</v>
      </c>
      <c r="D46" s="507">
        <v>2421.0666666666666</v>
      </c>
      <c r="E46" s="507">
        <v>2373.1333333333332</v>
      </c>
      <c r="F46" s="507">
        <v>2344.0666666666666</v>
      </c>
      <c r="G46" s="507">
        <v>2296.1333333333332</v>
      </c>
      <c r="H46" s="507">
        <v>2450.1333333333332</v>
      </c>
      <c r="I46" s="507">
        <v>2498.0666666666666</v>
      </c>
      <c r="J46" s="507">
        <v>2527.1333333333332</v>
      </c>
      <c r="K46" s="506">
        <v>2469</v>
      </c>
      <c r="L46" s="506">
        <v>2392</v>
      </c>
      <c r="M46" s="506">
        <v>22.725449999999999</v>
      </c>
    </row>
    <row r="47" spans="1:13">
      <c r="A47" s="254">
        <v>37</v>
      </c>
      <c r="B47" s="509" t="s">
        <v>298</v>
      </c>
      <c r="C47" s="506">
        <v>135</v>
      </c>
      <c r="D47" s="507">
        <v>135.68333333333331</v>
      </c>
      <c r="E47" s="507">
        <v>132.16666666666663</v>
      </c>
      <c r="F47" s="507">
        <v>129.33333333333331</v>
      </c>
      <c r="G47" s="507">
        <v>125.81666666666663</v>
      </c>
      <c r="H47" s="507">
        <v>138.51666666666662</v>
      </c>
      <c r="I47" s="507">
        <v>142.03333333333333</v>
      </c>
      <c r="J47" s="507">
        <v>144.86666666666662</v>
      </c>
      <c r="K47" s="506">
        <v>139.19999999999999</v>
      </c>
      <c r="L47" s="506">
        <v>132.85</v>
      </c>
      <c r="M47" s="506">
        <v>2.15211</v>
      </c>
    </row>
    <row r="48" spans="1:13">
      <c r="A48" s="254">
        <v>38</v>
      </c>
      <c r="B48" s="509" t="s">
        <v>299</v>
      </c>
      <c r="C48" s="506">
        <v>3113</v>
      </c>
      <c r="D48" s="507">
        <v>3130.2166666666667</v>
      </c>
      <c r="E48" s="507">
        <v>3076.1333333333332</v>
      </c>
      <c r="F48" s="507">
        <v>3039.2666666666664</v>
      </c>
      <c r="G48" s="507">
        <v>2985.1833333333329</v>
      </c>
      <c r="H48" s="507">
        <v>3167.0833333333335</v>
      </c>
      <c r="I48" s="507">
        <v>3221.1666666666665</v>
      </c>
      <c r="J48" s="507">
        <v>3258.0333333333338</v>
      </c>
      <c r="K48" s="506">
        <v>3184.3</v>
      </c>
      <c r="L48" s="506">
        <v>3093.35</v>
      </c>
      <c r="M48" s="506">
        <v>0.52210000000000001</v>
      </c>
    </row>
    <row r="49" spans="1:13">
      <c r="A49" s="254">
        <v>39</v>
      </c>
      <c r="B49" s="509" t="s">
        <v>300</v>
      </c>
      <c r="C49" s="506">
        <v>1516.4</v>
      </c>
      <c r="D49" s="507">
        <v>1528.4666666666665</v>
      </c>
      <c r="E49" s="507">
        <v>1466.9333333333329</v>
      </c>
      <c r="F49" s="507">
        <v>1417.4666666666665</v>
      </c>
      <c r="G49" s="507">
        <v>1355.9333333333329</v>
      </c>
      <c r="H49" s="507">
        <v>1577.9333333333329</v>
      </c>
      <c r="I49" s="507">
        <v>1639.4666666666662</v>
      </c>
      <c r="J49" s="507">
        <v>1688.9333333333329</v>
      </c>
      <c r="K49" s="506">
        <v>1590</v>
      </c>
      <c r="L49" s="506">
        <v>1479</v>
      </c>
      <c r="M49" s="506">
        <v>3.1953499999999999</v>
      </c>
    </row>
    <row r="50" spans="1:13">
      <c r="A50" s="254">
        <v>40</v>
      </c>
      <c r="B50" s="509" t="s">
        <v>301</v>
      </c>
      <c r="C50" s="506">
        <v>7090.7</v>
      </c>
      <c r="D50" s="507">
        <v>7061.9000000000005</v>
      </c>
      <c r="E50" s="507">
        <v>6878.8000000000011</v>
      </c>
      <c r="F50" s="507">
        <v>6666.9000000000005</v>
      </c>
      <c r="G50" s="507">
        <v>6483.8000000000011</v>
      </c>
      <c r="H50" s="507">
        <v>7273.8000000000011</v>
      </c>
      <c r="I50" s="507">
        <v>7456.9000000000015</v>
      </c>
      <c r="J50" s="507">
        <v>7668.8000000000011</v>
      </c>
      <c r="K50" s="506">
        <v>7245</v>
      </c>
      <c r="L50" s="506">
        <v>6850</v>
      </c>
      <c r="M50" s="506">
        <v>0.40117000000000003</v>
      </c>
    </row>
    <row r="51" spans="1:13">
      <c r="A51" s="254">
        <v>41</v>
      </c>
      <c r="B51" s="509" t="s">
        <v>52</v>
      </c>
      <c r="C51" s="506">
        <v>840.15</v>
      </c>
      <c r="D51" s="507">
        <v>843.2166666666667</v>
      </c>
      <c r="E51" s="507">
        <v>822.03333333333342</v>
      </c>
      <c r="F51" s="507">
        <v>803.91666666666674</v>
      </c>
      <c r="G51" s="507">
        <v>782.73333333333346</v>
      </c>
      <c r="H51" s="507">
        <v>861.33333333333337</v>
      </c>
      <c r="I51" s="507">
        <v>882.51666666666677</v>
      </c>
      <c r="J51" s="507">
        <v>900.63333333333333</v>
      </c>
      <c r="K51" s="506">
        <v>864.4</v>
      </c>
      <c r="L51" s="506">
        <v>825.1</v>
      </c>
      <c r="M51" s="506">
        <v>27.061170000000001</v>
      </c>
    </row>
    <row r="52" spans="1:13">
      <c r="A52" s="254">
        <v>42</v>
      </c>
      <c r="B52" s="509" t="s">
        <v>302</v>
      </c>
      <c r="C52" s="506">
        <v>431.15</v>
      </c>
      <c r="D52" s="507">
        <v>434.98333333333329</v>
      </c>
      <c r="E52" s="507">
        <v>424.51666666666659</v>
      </c>
      <c r="F52" s="507">
        <v>417.88333333333333</v>
      </c>
      <c r="G52" s="507">
        <v>407.41666666666663</v>
      </c>
      <c r="H52" s="507">
        <v>441.61666666666656</v>
      </c>
      <c r="I52" s="507">
        <v>452.08333333333326</v>
      </c>
      <c r="J52" s="507">
        <v>458.71666666666653</v>
      </c>
      <c r="K52" s="506">
        <v>445.45</v>
      </c>
      <c r="L52" s="506">
        <v>428.35</v>
      </c>
      <c r="M52" s="506">
        <v>2.7218499999999999</v>
      </c>
    </row>
    <row r="53" spans="1:13">
      <c r="A53" s="254">
        <v>43</v>
      </c>
      <c r="B53" s="509" t="s">
        <v>227</v>
      </c>
      <c r="C53" s="506">
        <v>2796</v>
      </c>
      <c r="D53" s="507">
        <v>2821.3333333333335</v>
      </c>
      <c r="E53" s="507">
        <v>2749.666666666667</v>
      </c>
      <c r="F53" s="507">
        <v>2703.3333333333335</v>
      </c>
      <c r="G53" s="507">
        <v>2631.666666666667</v>
      </c>
      <c r="H53" s="507">
        <v>2867.666666666667</v>
      </c>
      <c r="I53" s="507">
        <v>2939.3333333333339</v>
      </c>
      <c r="J53" s="507">
        <v>2985.666666666667</v>
      </c>
      <c r="K53" s="506">
        <v>2893</v>
      </c>
      <c r="L53" s="506">
        <v>2775</v>
      </c>
      <c r="M53" s="506">
        <v>6.2111299999999998</v>
      </c>
    </row>
    <row r="54" spans="1:13">
      <c r="A54" s="254">
        <v>44</v>
      </c>
      <c r="B54" s="509" t="s">
        <v>54</v>
      </c>
      <c r="C54" s="506">
        <v>694.6</v>
      </c>
      <c r="D54" s="507">
        <v>695.16666666666663</v>
      </c>
      <c r="E54" s="507">
        <v>679.43333333333328</v>
      </c>
      <c r="F54" s="507">
        <v>664.26666666666665</v>
      </c>
      <c r="G54" s="507">
        <v>648.5333333333333</v>
      </c>
      <c r="H54" s="507">
        <v>710.33333333333326</v>
      </c>
      <c r="I54" s="507">
        <v>726.06666666666661</v>
      </c>
      <c r="J54" s="507">
        <v>741.23333333333323</v>
      </c>
      <c r="K54" s="506">
        <v>710.9</v>
      </c>
      <c r="L54" s="506">
        <v>680</v>
      </c>
      <c r="M54" s="506">
        <v>211.7928</v>
      </c>
    </row>
    <row r="55" spans="1:13">
      <c r="A55" s="254">
        <v>45</v>
      </c>
      <c r="B55" s="509" t="s">
        <v>303</v>
      </c>
      <c r="C55" s="506">
        <v>1985.5</v>
      </c>
      <c r="D55" s="507">
        <v>2013.1499999999999</v>
      </c>
      <c r="E55" s="507">
        <v>1947.35</v>
      </c>
      <c r="F55" s="507">
        <v>1909.2</v>
      </c>
      <c r="G55" s="507">
        <v>1843.4</v>
      </c>
      <c r="H55" s="507">
        <v>2051.2999999999997</v>
      </c>
      <c r="I55" s="507">
        <v>2117.0999999999995</v>
      </c>
      <c r="J55" s="507">
        <v>2155.2499999999995</v>
      </c>
      <c r="K55" s="506">
        <v>2078.9499999999998</v>
      </c>
      <c r="L55" s="506">
        <v>1975</v>
      </c>
      <c r="M55" s="506">
        <v>0.58675999999999995</v>
      </c>
    </row>
    <row r="56" spans="1:13">
      <c r="A56" s="254">
        <v>46</v>
      </c>
      <c r="B56" s="509" t="s">
        <v>304</v>
      </c>
      <c r="C56" s="506">
        <v>1264.5</v>
      </c>
      <c r="D56" s="507">
        <v>1269.2666666666667</v>
      </c>
      <c r="E56" s="507">
        <v>1238.5333333333333</v>
      </c>
      <c r="F56" s="507">
        <v>1212.5666666666666</v>
      </c>
      <c r="G56" s="507">
        <v>1181.8333333333333</v>
      </c>
      <c r="H56" s="507">
        <v>1295.2333333333333</v>
      </c>
      <c r="I56" s="507">
        <v>1325.9666666666665</v>
      </c>
      <c r="J56" s="507">
        <v>1351.9333333333334</v>
      </c>
      <c r="K56" s="506">
        <v>1300</v>
      </c>
      <c r="L56" s="506">
        <v>1243.3</v>
      </c>
      <c r="M56" s="506">
        <v>6.5057799999999997</v>
      </c>
    </row>
    <row r="57" spans="1:13">
      <c r="A57" s="254">
        <v>47</v>
      </c>
      <c r="B57" s="509" t="s">
        <v>305</v>
      </c>
      <c r="C57" s="506">
        <v>540</v>
      </c>
      <c r="D57" s="507">
        <v>545.88333333333333</v>
      </c>
      <c r="E57" s="507">
        <v>529.61666666666667</v>
      </c>
      <c r="F57" s="507">
        <v>519.23333333333335</v>
      </c>
      <c r="G57" s="507">
        <v>502.9666666666667</v>
      </c>
      <c r="H57" s="507">
        <v>556.26666666666665</v>
      </c>
      <c r="I57" s="507">
        <v>572.5333333333333</v>
      </c>
      <c r="J57" s="507">
        <v>582.91666666666663</v>
      </c>
      <c r="K57" s="506">
        <v>562.15</v>
      </c>
      <c r="L57" s="506">
        <v>535.5</v>
      </c>
      <c r="M57" s="506">
        <v>3.76573</v>
      </c>
    </row>
    <row r="58" spans="1:13">
      <c r="A58" s="254">
        <v>48</v>
      </c>
      <c r="B58" s="509" t="s">
        <v>55</v>
      </c>
      <c r="C58" s="506">
        <v>3501.6</v>
      </c>
      <c r="D58" s="507">
        <v>3537.8666666666668</v>
      </c>
      <c r="E58" s="507">
        <v>3460.7333333333336</v>
      </c>
      <c r="F58" s="507">
        <v>3419.8666666666668</v>
      </c>
      <c r="G58" s="507">
        <v>3342.7333333333336</v>
      </c>
      <c r="H58" s="507">
        <v>3578.7333333333336</v>
      </c>
      <c r="I58" s="507">
        <v>3655.8666666666668</v>
      </c>
      <c r="J58" s="507">
        <v>3696.7333333333336</v>
      </c>
      <c r="K58" s="506">
        <v>3615</v>
      </c>
      <c r="L58" s="506">
        <v>3497</v>
      </c>
      <c r="M58" s="506">
        <v>8.0850500000000007</v>
      </c>
    </row>
    <row r="59" spans="1:13">
      <c r="A59" s="254">
        <v>49</v>
      </c>
      <c r="B59" s="509" t="s">
        <v>306</v>
      </c>
      <c r="C59" s="506">
        <v>253.85</v>
      </c>
      <c r="D59" s="507">
        <v>256.09999999999997</v>
      </c>
      <c r="E59" s="507">
        <v>247.74999999999994</v>
      </c>
      <c r="F59" s="507">
        <v>241.64999999999998</v>
      </c>
      <c r="G59" s="507">
        <v>233.29999999999995</v>
      </c>
      <c r="H59" s="507">
        <v>262.19999999999993</v>
      </c>
      <c r="I59" s="507">
        <v>270.54999999999995</v>
      </c>
      <c r="J59" s="507">
        <v>276.64999999999992</v>
      </c>
      <c r="K59" s="506">
        <v>264.45</v>
      </c>
      <c r="L59" s="506">
        <v>250</v>
      </c>
      <c r="M59" s="506">
        <v>3.17571</v>
      </c>
    </row>
    <row r="60" spans="1:13" ht="12" customHeight="1">
      <c r="A60" s="254">
        <v>50</v>
      </c>
      <c r="B60" s="509" t="s">
        <v>307</v>
      </c>
      <c r="C60" s="506">
        <v>931.15</v>
      </c>
      <c r="D60" s="507">
        <v>932.51666666666677</v>
      </c>
      <c r="E60" s="507">
        <v>910.03333333333353</v>
      </c>
      <c r="F60" s="507">
        <v>888.91666666666674</v>
      </c>
      <c r="G60" s="507">
        <v>866.43333333333351</v>
      </c>
      <c r="H60" s="507">
        <v>953.63333333333355</v>
      </c>
      <c r="I60" s="507">
        <v>976.1166666666669</v>
      </c>
      <c r="J60" s="507">
        <v>997.23333333333358</v>
      </c>
      <c r="K60" s="506">
        <v>955</v>
      </c>
      <c r="L60" s="506">
        <v>911.4</v>
      </c>
      <c r="M60" s="506">
        <v>0.60184000000000004</v>
      </c>
    </row>
    <row r="61" spans="1:13">
      <c r="A61" s="254">
        <v>51</v>
      </c>
      <c r="B61" s="509" t="s">
        <v>58</v>
      </c>
      <c r="C61" s="506">
        <v>5122.2</v>
      </c>
      <c r="D61" s="507">
        <v>5175.1166666666668</v>
      </c>
      <c r="E61" s="507">
        <v>5050.2333333333336</v>
      </c>
      <c r="F61" s="507">
        <v>4978.2666666666664</v>
      </c>
      <c r="G61" s="507">
        <v>4853.3833333333332</v>
      </c>
      <c r="H61" s="507">
        <v>5247.0833333333339</v>
      </c>
      <c r="I61" s="507">
        <v>5371.9666666666672</v>
      </c>
      <c r="J61" s="507">
        <v>5443.9333333333343</v>
      </c>
      <c r="K61" s="506">
        <v>5300</v>
      </c>
      <c r="L61" s="506">
        <v>5103.1499999999996</v>
      </c>
      <c r="M61" s="506">
        <v>23.43271</v>
      </c>
    </row>
    <row r="62" spans="1:13">
      <c r="A62" s="254">
        <v>52</v>
      </c>
      <c r="B62" s="509" t="s">
        <v>57</v>
      </c>
      <c r="C62" s="506">
        <v>9057.5499999999993</v>
      </c>
      <c r="D62" s="507">
        <v>9089.1999999999989</v>
      </c>
      <c r="E62" s="507">
        <v>8928.3999999999978</v>
      </c>
      <c r="F62" s="507">
        <v>8799.2499999999982</v>
      </c>
      <c r="G62" s="507">
        <v>8638.4499999999971</v>
      </c>
      <c r="H62" s="507">
        <v>9218.3499999999985</v>
      </c>
      <c r="I62" s="507">
        <v>9379.1499999999978</v>
      </c>
      <c r="J62" s="507">
        <v>9508.2999999999993</v>
      </c>
      <c r="K62" s="506">
        <v>9250</v>
      </c>
      <c r="L62" s="506">
        <v>8960.0499999999993</v>
      </c>
      <c r="M62" s="506">
        <v>3.8200799999999999</v>
      </c>
    </row>
    <row r="63" spans="1:13">
      <c r="A63" s="254">
        <v>53</v>
      </c>
      <c r="B63" s="509" t="s">
        <v>228</v>
      </c>
      <c r="C63" s="506">
        <v>3254.3</v>
      </c>
      <c r="D63" s="507">
        <v>3293.5333333333333</v>
      </c>
      <c r="E63" s="507">
        <v>3161.7666666666664</v>
      </c>
      <c r="F63" s="507">
        <v>3069.2333333333331</v>
      </c>
      <c r="G63" s="507">
        <v>2937.4666666666662</v>
      </c>
      <c r="H63" s="507">
        <v>3386.0666666666666</v>
      </c>
      <c r="I63" s="507">
        <v>3517.8333333333339</v>
      </c>
      <c r="J63" s="507">
        <v>3610.3666666666668</v>
      </c>
      <c r="K63" s="506">
        <v>3425.3</v>
      </c>
      <c r="L63" s="506">
        <v>3201</v>
      </c>
      <c r="M63" s="506">
        <v>0.48418</v>
      </c>
    </row>
    <row r="64" spans="1:13">
      <c r="A64" s="254">
        <v>54</v>
      </c>
      <c r="B64" s="509" t="s">
        <v>59</v>
      </c>
      <c r="C64" s="506">
        <v>1606.2</v>
      </c>
      <c r="D64" s="507">
        <v>1606.0999999999997</v>
      </c>
      <c r="E64" s="507">
        <v>1587.1999999999994</v>
      </c>
      <c r="F64" s="507">
        <v>1568.1999999999996</v>
      </c>
      <c r="G64" s="507">
        <v>1549.2999999999993</v>
      </c>
      <c r="H64" s="507">
        <v>1625.0999999999995</v>
      </c>
      <c r="I64" s="507">
        <v>1643.9999999999995</v>
      </c>
      <c r="J64" s="507">
        <v>1662.9999999999995</v>
      </c>
      <c r="K64" s="506">
        <v>1625</v>
      </c>
      <c r="L64" s="506">
        <v>1587.1</v>
      </c>
      <c r="M64" s="506">
        <v>4.9877900000000004</v>
      </c>
    </row>
    <row r="65" spans="1:13">
      <c r="A65" s="254">
        <v>55</v>
      </c>
      <c r="B65" s="509" t="s">
        <v>308</v>
      </c>
      <c r="C65" s="506">
        <v>128.1</v>
      </c>
      <c r="D65" s="507">
        <v>128.71666666666667</v>
      </c>
      <c r="E65" s="507">
        <v>125.53333333333333</v>
      </c>
      <c r="F65" s="507">
        <v>122.96666666666667</v>
      </c>
      <c r="G65" s="507">
        <v>119.78333333333333</v>
      </c>
      <c r="H65" s="507">
        <v>131.28333333333333</v>
      </c>
      <c r="I65" s="507">
        <v>134.46666666666667</v>
      </c>
      <c r="J65" s="507">
        <v>137.03333333333333</v>
      </c>
      <c r="K65" s="506">
        <v>131.9</v>
      </c>
      <c r="L65" s="506">
        <v>126.15</v>
      </c>
      <c r="M65" s="506">
        <v>5.4068500000000004</v>
      </c>
    </row>
    <row r="66" spans="1:13">
      <c r="A66" s="254">
        <v>56</v>
      </c>
      <c r="B66" s="509" t="s">
        <v>309</v>
      </c>
      <c r="C66" s="506">
        <v>206.5</v>
      </c>
      <c r="D66" s="507">
        <v>210.33333333333334</v>
      </c>
      <c r="E66" s="507">
        <v>198.26666666666668</v>
      </c>
      <c r="F66" s="507">
        <v>190.03333333333333</v>
      </c>
      <c r="G66" s="507">
        <v>177.96666666666667</v>
      </c>
      <c r="H66" s="507">
        <v>218.56666666666669</v>
      </c>
      <c r="I66" s="507">
        <v>230.63333333333335</v>
      </c>
      <c r="J66" s="507">
        <v>238.8666666666667</v>
      </c>
      <c r="K66" s="506">
        <v>222.4</v>
      </c>
      <c r="L66" s="506">
        <v>202.1</v>
      </c>
      <c r="M66" s="506">
        <v>45.085740000000001</v>
      </c>
    </row>
    <row r="67" spans="1:13">
      <c r="A67" s="254">
        <v>57</v>
      </c>
      <c r="B67" s="509" t="s">
        <v>229</v>
      </c>
      <c r="C67" s="506">
        <v>349.95</v>
      </c>
      <c r="D67" s="507">
        <v>351.73333333333329</v>
      </c>
      <c r="E67" s="507">
        <v>341.81666666666661</v>
      </c>
      <c r="F67" s="507">
        <v>333.68333333333334</v>
      </c>
      <c r="G67" s="507">
        <v>323.76666666666665</v>
      </c>
      <c r="H67" s="507">
        <v>359.86666666666656</v>
      </c>
      <c r="I67" s="507">
        <v>369.78333333333319</v>
      </c>
      <c r="J67" s="507">
        <v>377.91666666666652</v>
      </c>
      <c r="K67" s="506">
        <v>361.65</v>
      </c>
      <c r="L67" s="506">
        <v>343.6</v>
      </c>
      <c r="M67" s="506">
        <v>89.07893</v>
      </c>
    </row>
    <row r="68" spans="1:13">
      <c r="A68" s="254">
        <v>58</v>
      </c>
      <c r="B68" s="509" t="s">
        <v>60</v>
      </c>
      <c r="C68" s="506">
        <v>70.05</v>
      </c>
      <c r="D68" s="507">
        <v>70.11666666666666</v>
      </c>
      <c r="E68" s="507">
        <v>67.933333333333323</v>
      </c>
      <c r="F68" s="507">
        <v>65.816666666666663</v>
      </c>
      <c r="G68" s="507">
        <v>63.633333333333326</v>
      </c>
      <c r="H68" s="507">
        <v>72.23333333333332</v>
      </c>
      <c r="I68" s="507">
        <v>74.416666666666657</v>
      </c>
      <c r="J68" s="507">
        <v>76.533333333333317</v>
      </c>
      <c r="K68" s="506">
        <v>72.3</v>
      </c>
      <c r="L68" s="506">
        <v>68</v>
      </c>
      <c r="M68" s="506">
        <v>574.93781999999999</v>
      </c>
    </row>
    <row r="69" spans="1:13">
      <c r="A69" s="254">
        <v>59</v>
      </c>
      <c r="B69" s="509" t="s">
        <v>61</v>
      </c>
      <c r="C69" s="506">
        <v>69.25</v>
      </c>
      <c r="D69" s="507">
        <v>69.88333333333334</v>
      </c>
      <c r="E69" s="507">
        <v>67.116666666666674</v>
      </c>
      <c r="F69" s="507">
        <v>64.983333333333334</v>
      </c>
      <c r="G69" s="507">
        <v>62.216666666666669</v>
      </c>
      <c r="H69" s="507">
        <v>72.01666666666668</v>
      </c>
      <c r="I69" s="507">
        <v>74.78333333333336</v>
      </c>
      <c r="J69" s="507">
        <v>76.916666666666686</v>
      </c>
      <c r="K69" s="506">
        <v>72.650000000000006</v>
      </c>
      <c r="L69" s="506">
        <v>67.75</v>
      </c>
      <c r="M69" s="506">
        <v>71.197869999999995</v>
      </c>
    </row>
    <row r="70" spans="1:13">
      <c r="A70" s="254">
        <v>60</v>
      </c>
      <c r="B70" s="509" t="s">
        <v>310</v>
      </c>
      <c r="C70" s="506">
        <v>20.85</v>
      </c>
      <c r="D70" s="507">
        <v>20.900000000000002</v>
      </c>
      <c r="E70" s="507">
        <v>19.550000000000004</v>
      </c>
      <c r="F70" s="507">
        <v>18.250000000000004</v>
      </c>
      <c r="G70" s="507">
        <v>16.900000000000006</v>
      </c>
      <c r="H70" s="507">
        <v>22.200000000000003</v>
      </c>
      <c r="I70" s="507">
        <v>23.550000000000004</v>
      </c>
      <c r="J70" s="507">
        <v>24.85</v>
      </c>
      <c r="K70" s="506">
        <v>22.25</v>
      </c>
      <c r="L70" s="506">
        <v>19.600000000000001</v>
      </c>
      <c r="M70" s="506">
        <v>132.70080999999999</v>
      </c>
    </row>
    <row r="71" spans="1:13">
      <c r="A71" s="254">
        <v>61</v>
      </c>
      <c r="B71" s="509" t="s">
        <v>62</v>
      </c>
      <c r="C71" s="506">
        <v>1429.7</v>
      </c>
      <c r="D71" s="507">
        <v>1427.8166666666668</v>
      </c>
      <c r="E71" s="507">
        <v>1404.5333333333338</v>
      </c>
      <c r="F71" s="507">
        <v>1379.366666666667</v>
      </c>
      <c r="G71" s="507">
        <v>1356.0833333333339</v>
      </c>
      <c r="H71" s="507">
        <v>1452.9833333333336</v>
      </c>
      <c r="I71" s="507">
        <v>1476.2666666666669</v>
      </c>
      <c r="J71" s="507">
        <v>1501.4333333333334</v>
      </c>
      <c r="K71" s="506">
        <v>1451.1</v>
      </c>
      <c r="L71" s="506">
        <v>1402.65</v>
      </c>
      <c r="M71" s="506">
        <v>6.4690899999999996</v>
      </c>
    </row>
    <row r="72" spans="1:13">
      <c r="A72" s="254">
        <v>62</v>
      </c>
      <c r="B72" s="509" t="s">
        <v>311</v>
      </c>
      <c r="C72" s="506">
        <v>4980.8999999999996</v>
      </c>
      <c r="D72" s="507">
        <v>4999.2</v>
      </c>
      <c r="E72" s="507">
        <v>4903.3999999999996</v>
      </c>
      <c r="F72" s="507">
        <v>4825.8999999999996</v>
      </c>
      <c r="G72" s="507">
        <v>4730.0999999999995</v>
      </c>
      <c r="H72" s="507">
        <v>5076.7</v>
      </c>
      <c r="I72" s="507">
        <v>5172.5000000000009</v>
      </c>
      <c r="J72" s="507">
        <v>5250</v>
      </c>
      <c r="K72" s="506">
        <v>5095</v>
      </c>
      <c r="L72" s="506">
        <v>4921.7</v>
      </c>
      <c r="M72" s="506">
        <v>0.34345999999999999</v>
      </c>
    </row>
    <row r="73" spans="1:13">
      <c r="A73" s="254">
        <v>63</v>
      </c>
      <c r="B73" s="509" t="s">
        <v>65</v>
      </c>
      <c r="C73" s="506">
        <v>734.55</v>
      </c>
      <c r="D73" s="507">
        <v>736.05000000000007</v>
      </c>
      <c r="E73" s="507">
        <v>727.65000000000009</v>
      </c>
      <c r="F73" s="507">
        <v>720.75</v>
      </c>
      <c r="G73" s="507">
        <v>712.35</v>
      </c>
      <c r="H73" s="507">
        <v>742.95000000000016</v>
      </c>
      <c r="I73" s="507">
        <v>751.35</v>
      </c>
      <c r="J73" s="507">
        <v>758.25000000000023</v>
      </c>
      <c r="K73" s="506">
        <v>744.45</v>
      </c>
      <c r="L73" s="506">
        <v>729.15</v>
      </c>
      <c r="M73" s="506">
        <v>10.332229999999999</v>
      </c>
    </row>
    <row r="74" spans="1:13">
      <c r="A74" s="254">
        <v>64</v>
      </c>
      <c r="B74" s="509" t="s">
        <v>312</v>
      </c>
      <c r="C74" s="506">
        <v>333.25</v>
      </c>
      <c r="D74" s="507">
        <v>336.38333333333333</v>
      </c>
      <c r="E74" s="507">
        <v>327.86666666666667</v>
      </c>
      <c r="F74" s="507">
        <v>322.48333333333335</v>
      </c>
      <c r="G74" s="507">
        <v>313.9666666666667</v>
      </c>
      <c r="H74" s="507">
        <v>341.76666666666665</v>
      </c>
      <c r="I74" s="507">
        <v>350.2833333333333</v>
      </c>
      <c r="J74" s="507">
        <v>355.66666666666663</v>
      </c>
      <c r="K74" s="506">
        <v>344.9</v>
      </c>
      <c r="L74" s="506">
        <v>331</v>
      </c>
      <c r="M74" s="506">
        <v>1.4775199999999999</v>
      </c>
    </row>
    <row r="75" spans="1:13">
      <c r="A75" s="254">
        <v>65</v>
      </c>
      <c r="B75" s="509" t="s">
        <v>64</v>
      </c>
      <c r="C75" s="506">
        <v>119.25</v>
      </c>
      <c r="D75" s="507">
        <v>119.48333333333333</v>
      </c>
      <c r="E75" s="507">
        <v>115.61666666666667</v>
      </c>
      <c r="F75" s="507">
        <v>111.98333333333333</v>
      </c>
      <c r="G75" s="507">
        <v>108.11666666666667</v>
      </c>
      <c r="H75" s="507">
        <v>123.11666666666667</v>
      </c>
      <c r="I75" s="507">
        <v>126.98333333333332</v>
      </c>
      <c r="J75" s="507">
        <v>130.61666666666667</v>
      </c>
      <c r="K75" s="506">
        <v>123.35</v>
      </c>
      <c r="L75" s="506">
        <v>115.85</v>
      </c>
      <c r="M75" s="506">
        <v>202.39483000000001</v>
      </c>
    </row>
    <row r="76" spans="1:13" s="13" customFormat="1">
      <c r="A76" s="254">
        <v>66</v>
      </c>
      <c r="B76" s="509" t="s">
        <v>66</v>
      </c>
      <c r="C76" s="506">
        <v>570.54999999999995</v>
      </c>
      <c r="D76" s="507">
        <v>575.43333333333328</v>
      </c>
      <c r="E76" s="507">
        <v>563.41666666666652</v>
      </c>
      <c r="F76" s="507">
        <v>556.28333333333319</v>
      </c>
      <c r="G76" s="507">
        <v>544.26666666666642</v>
      </c>
      <c r="H76" s="507">
        <v>582.56666666666661</v>
      </c>
      <c r="I76" s="507">
        <v>594.58333333333326</v>
      </c>
      <c r="J76" s="507">
        <v>601.7166666666667</v>
      </c>
      <c r="K76" s="506">
        <v>587.45000000000005</v>
      </c>
      <c r="L76" s="506">
        <v>568.29999999999995</v>
      </c>
      <c r="M76" s="506">
        <v>29.369710000000001</v>
      </c>
    </row>
    <row r="77" spans="1:13" s="13" customFormat="1">
      <c r="A77" s="254">
        <v>67</v>
      </c>
      <c r="B77" s="509" t="s">
        <v>69</v>
      </c>
      <c r="C77" s="506">
        <v>48.2</v>
      </c>
      <c r="D77" s="507">
        <v>48.366666666666667</v>
      </c>
      <c r="E77" s="507">
        <v>46.733333333333334</v>
      </c>
      <c r="F77" s="507">
        <v>45.266666666666666</v>
      </c>
      <c r="G77" s="507">
        <v>43.633333333333333</v>
      </c>
      <c r="H77" s="507">
        <v>49.833333333333336</v>
      </c>
      <c r="I77" s="507">
        <v>51.466666666666676</v>
      </c>
      <c r="J77" s="507">
        <v>52.933333333333337</v>
      </c>
      <c r="K77" s="506">
        <v>50</v>
      </c>
      <c r="L77" s="506">
        <v>46.9</v>
      </c>
      <c r="M77" s="506">
        <v>662.87149999999997</v>
      </c>
    </row>
    <row r="78" spans="1:13" s="13" customFormat="1">
      <c r="A78" s="254">
        <v>68</v>
      </c>
      <c r="B78" s="509" t="s">
        <v>73</v>
      </c>
      <c r="C78" s="506">
        <v>418.95</v>
      </c>
      <c r="D78" s="507">
        <v>420.41666666666669</v>
      </c>
      <c r="E78" s="507">
        <v>413.63333333333338</v>
      </c>
      <c r="F78" s="507">
        <v>408.31666666666672</v>
      </c>
      <c r="G78" s="507">
        <v>401.53333333333342</v>
      </c>
      <c r="H78" s="507">
        <v>425.73333333333335</v>
      </c>
      <c r="I78" s="507">
        <v>432.51666666666665</v>
      </c>
      <c r="J78" s="507">
        <v>437.83333333333331</v>
      </c>
      <c r="K78" s="506">
        <v>427.2</v>
      </c>
      <c r="L78" s="506">
        <v>415.1</v>
      </c>
      <c r="M78" s="506">
        <v>104.49487000000001</v>
      </c>
    </row>
    <row r="79" spans="1:13" s="13" customFormat="1">
      <c r="A79" s="254">
        <v>69</v>
      </c>
      <c r="B79" s="509" t="s">
        <v>739</v>
      </c>
      <c r="C79" s="506">
        <v>9378.5499999999993</v>
      </c>
      <c r="D79" s="507">
        <v>9410.1166666666668</v>
      </c>
      <c r="E79" s="507">
        <v>9249.2333333333336</v>
      </c>
      <c r="F79" s="507">
        <v>9119.9166666666661</v>
      </c>
      <c r="G79" s="507">
        <v>8959.0333333333328</v>
      </c>
      <c r="H79" s="507">
        <v>9539.4333333333343</v>
      </c>
      <c r="I79" s="507">
        <v>9700.3166666666693</v>
      </c>
      <c r="J79" s="507">
        <v>9829.633333333335</v>
      </c>
      <c r="K79" s="506">
        <v>9571</v>
      </c>
      <c r="L79" s="506">
        <v>9280.7999999999993</v>
      </c>
      <c r="M79" s="506">
        <v>1.8419999999999999E-2</v>
      </c>
    </row>
    <row r="80" spans="1:13" s="13" customFormat="1">
      <c r="A80" s="254">
        <v>70</v>
      </c>
      <c r="B80" s="509" t="s">
        <v>68</v>
      </c>
      <c r="C80" s="506">
        <v>507.75</v>
      </c>
      <c r="D80" s="507">
        <v>510.31666666666666</v>
      </c>
      <c r="E80" s="507">
        <v>496.98333333333335</v>
      </c>
      <c r="F80" s="507">
        <v>486.2166666666667</v>
      </c>
      <c r="G80" s="507">
        <v>472.88333333333338</v>
      </c>
      <c r="H80" s="507">
        <v>521.08333333333326</v>
      </c>
      <c r="I80" s="507">
        <v>534.41666666666674</v>
      </c>
      <c r="J80" s="507">
        <v>545.18333333333328</v>
      </c>
      <c r="K80" s="506">
        <v>523.65</v>
      </c>
      <c r="L80" s="506">
        <v>499.55</v>
      </c>
      <c r="M80" s="506">
        <v>172.48482000000001</v>
      </c>
    </row>
    <row r="81" spans="1:13" s="13" customFormat="1">
      <c r="A81" s="254">
        <v>71</v>
      </c>
      <c r="B81" s="509" t="s">
        <v>70</v>
      </c>
      <c r="C81" s="506">
        <v>398.5</v>
      </c>
      <c r="D81" s="507">
        <v>400.55</v>
      </c>
      <c r="E81" s="507">
        <v>395.3</v>
      </c>
      <c r="F81" s="507">
        <v>392.1</v>
      </c>
      <c r="G81" s="507">
        <v>386.85</v>
      </c>
      <c r="H81" s="507">
        <v>403.75</v>
      </c>
      <c r="I81" s="507">
        <v>409</v>
      </c>
      <c r="J81" s="507">
        <v>412.2</v>
      </c>
      <c r="K81" s="506">
        <v>405.8</v>
      </c>
      <c r="L81" s="506">
        <v>397.35</v>
      </c>
      <c r="M81" s="506">
        <v>34.110790000000001</v>
      </c>
    </row>
    <row r="82" spans="1:13" s="13" customFormat="1">
      <c r="A82" s="254">
        <v>72</v>
      </c>
      <c r="B82" s="509" t="s">
        <v>313</v>
      </c>
      <c r="C82" s="506">
        <v>875.3</v>
      </c>
      <c r="D82" s="507">
        <v>871.5</v>
      </c>
      <c r="E82" s="507">
        <v>855.6</v>
      </c>
      <c r="F82" s="507">
        <v>835.9</v>
      </c>
      <c r="G82" s="507">
        <v>820</v>
      </c>
      <c r="H82" s="507">
        <v>891.2</v>
      </c>
      <c r="I82" s="507">
        <v>907.10000000000014</v>
      </c>
      <c r="J82" s="507">
        <v>926.80000000000007</v>
      </c>
      <c r="K82" s="506">
        <v>887.4</v>
      </c>
      <c r="L82" s="506">
        <v>851.8</v>
      </c>
      <c r="M82" s="506">
        <v>6.88781</v>
      </c>
    </row>
    <row r="83" spans="1:13" s="13" customFormat="1">
      <c r="A83" s="254">
        <v>73</v>
      </c>
      <c r="B83" s="509" t="s">
        <v>314</v>
      </c>
      <c r="C83" s="506">
        <v>244.65</v>
      </c>
      <c r="D83" s="507">
        <v>246</v>
      </c>
      <c r="E83" s="507">
        <v>240.35</v>
      </c>
      <c r="F83" s="507">
        <v>236.04999999999998</v>
      </c>
      <c r="G83" s="507">
        <v>230.39999999999998</v>
      </c>
      <c r="H83" s="507">
        <v>250.3</v>
      </c>
      <c r="I83" s="507">
        <v>255.95</v>
      </c>
      <c r="J83" s="507">
        <v>260.25</v>
      </c>
      <c r="K83" s="506">
        <v>251.65</v>
      </c>
      <c r="L83" s="506">
        <v>241.7</v>
      </c>
      <c r="M83" s="506">
        <v>9.4260400000000004</v>
      </c>
    </row>
    <row r="84" spans="1:13" s="13" customFormat="1">
      <c r="A84" s="254">
        <v>74</v>
      </c>
      <c r="B84" s="509" t="s">
        <v>315</v>
      </c>
      <c r="C84" s="506">
        <v>102.5</v>
      </c>
      <c r="D84" s="507">
        <v>100.3</v>
      </c>
      <c r="E84" s="507">
        <v>97.399999999999991</v>
      </c>
      <c r="F84" s="507">
        <v>92.3</v>
      </c>
      <c r="G84" s="507">
        <v>89.399999999999991</v>
      </c>
      <c r="H84" s="507">
        <v>105.39999999999999</v>
      </c>
      <c r="I84" s="507">
        <v>108.3</v>
      </c>
      <c r="J84" s="507">
        <v>113.39999999999999</v>
      </c>
      <c r="K84" s="506">
        <v>103.2</v>
      </c>
      <c r="L84" s="506">
        <v>95.2</v>
      </c>
      <c r="M84" s="506">
        <v>5.5270799999999998</v>
      </c>
    </row>
    <row r="85" spans="1:13" s="13" customFormat="1">
      <c r="A85" s="254">
        <v>75</v>
      </c>
      <c r="B85" s="509" t="s">
        <v>316</v>
      </c>
      <c r="C85" s="506">
        <v>4882.05</v>
      </c>
      <c r="D85" s="507">
        <v>4919.0166666666664</v>
      </c>
      <c r="E85" s="507">
        <v>4788.0333333333328</v>
      </c>
      <c r="F85" s="507">
        <v>4694.0166666666664</v>
      </c>
      <c r="G85" s="507">
        <v>4563.0333333333328</v>
      </c>
      <c r="H85" s="507">
        <v>5013.0333333333328</v>
      </c>
      <c r="I85" s="507">
        <v>5144.0166666666664</v>
      </c>
      <c r="J85" s="507">
        <v>5238.0333333333328</v>
      </c>
      <c r="K85" s="506">
        <v>5050</v>
      </c>
      <c r="L85" s="506">
        <v>4825</v>
      </c>
      <c r="M85" s="506">
        <v>0.16567999999999999</v>
      </c>
    </row>
    <row r="86" spans="1:13" s="13" customFormat="1">
      <c r="A86" s="254">
        <v>76</v>
      </c>
      <c r="B86" s="509" t="s">
        <v>317</v>
      </c>
      <c r="C86" s="506">
        <v>864.25</v>
      </c>
      <c r="D86" s="507">
        <v>876.41666666666663</v>
      </c>
      <c r="E86" s="507">
        <v>847.83333333333326</v>
      </c>
      <c r="F86" s="507">
        <v>831.41666666666663</v>
      </c>
      <c r="G86" s="507">
        <v>802.83333333333326</v>
      </c>
      <c r="H86" s="507">
        <v>892.83333333333326</v>
      </c>
      <c r="I86" s="507">
        <v>921.41666666666652</v>
      </c>
      <c r="J86" s="507">
        <v>937.83333333333326</v>
      </c>
      <c r="K86" s="506">
        <v>905</v>
      </c>
      <c r="L86" s="506">
        <v>860</v>
      </c>
      <c r="M86" s="506">
        <v>1.9635400000000001</v>
      </c>
    </row>
    <row r="87" spans="1:13" s="13" customFormat="1">
      <c r="A87" s="254">
        <v>77</v>
      </c>
      <c r="B87" s="509" t="s">
        <v>230</v>
      </c>
      <c r="C87" s="506">
        <v>1118.5999999999999</v>
      </c>
      <c r="D87" s="507">
        <v>1128.1666666666667</v>
      </c>
      <c r="E87" s="507">
        <v>1100.0833333333335</v>
      </c>
      <c r="F87" s="507">
        <v>1081.5666666666668</v>
      </c>
      <c r="G87" s="507">
        <v>1053.4833333333336</v>
      </c>
      <c r="H87" s="507">
        <v>1146.6833333333334</v>
      </c>
      <c r="I87" s="507">
        <v>1174.7666666666669</v>
      </c>
      <c r="J87" s="507">
        <v>1193.2833333333333</v>
      </c>
      <c r="K87" s="506">
        <v>1156.25</v>
      </c>
      <c r="L87" s="506">
        <v>1109.6500000000001</v>
      </c>
      <c r="M87" s="506">
        <v>0.48415000000000002</v>
      </c>
    </row>
    <row r="88" spans="1:13" s="13" customFormat="1">
      <c r="A88" s="254">
        <v>78</v>
      </c>
      <c r="B88" s="509" t="s">
        <v>318</v>
      </c>
      <c r="C88" s="506">
        <v>70.95</v>
      </c>
      <c r="D88" s="507">
        <v>70.983333333333334</v>
      </c>
      <c r="E88" s="507">
        <v>69.266666666666666</v>
      </c>
      <c r="F88" s="507">
        <v>67.583333333333329</v>
      </c>
      <c r="G88" s="507">
        <v>65.86666666666666</v>
      </c>
      <c r="H88" s="507">
        <v>72.666666666666671</v>
      </c>
      <c r="I88" s="507">
        <v>74.38333333333334</v>
      </c>
      <c r="J88" s="507">
        <v>76.066666666666677</v>
      </c>
      <c r="K88" s="506">
        <v>72.7</v>
      </c>
      <c r="L88" s="506">
        <v>69.3</v>
      </c>
      <c r="M88" s="506">
        <v>13.896229999999999</v>
      </c>
    </row>
    <row r="89" spans="1:13" s="13" customFormat="1">
      <c r="A89" s="254">
        <v>79</v>
      </c>
      <c r="B89" s="509" t="s">
        <v>71</v>
      </c>
      <c r="C89" s="506">
        <v>13688</v>
      </c>
      <c r="D89" s="507">
        <v>13759.316666666666</v>
      </c>
      <c r="E89" s="507">
        <v>13518.683333333331</v>
      </c>
      <c r="F89" s="507">
        <v>13349.366666666665</v>
      </c>
      <c r="G89" s="507">
        <v>13108.73333333333</v>
      </c>
      <c r="H89" s="507">
        <v>13928.633333333331</v>
      </c>
      <c r="I89" s="507">
        <v>14169.266666666666</v>
      </c>
      <c r="J89" s="507">
        <v>14338.583333333332</v>
      </c>
      <c r="K89" s="506">
        <v>13999.95</v>
      </c>
      <c r="L89" s="506">
        <v>13590</v>
      </c>
      <c r="M89" s="506">
        <v>0.40456999999999999</v>
      </c>
    </row>
    <row r="90" spans="1:13" s="13" customFormat="1">
      <c r="A90" s="254">
        <v>80</v>
      </c>
      <c r="B90" s="509" t="s">
        <v>319</v>
      </c>
      <c r="C90" s="506">
        <v>248.95</v>
      </c>
      <c r="D90" s="507">
        <v>248.33333333333334</v>
      </c>
      <c r="E90" s="507">
        <v>240.7166666666667</v>
      </c>
      <c r="F90" s="507">
        <v>232.48333333333335</v>
      </c>
      <c r="G90" s="507">
        <v>224.8666666666667</v>
      </c>
      <c r="H90" s="507">
        <v>256.56666666666672</v>
      </c>
      <c r="I90" s="507">
        <v>264.18333333333328</v>
      </c>
      <c r="J90" s="507">
        <v>272.41666666666669</v>
      </c>
      <c r="K90" s="506">
        <v>255.95</v>
      </c>
      <c r="L90" s="506">
        <v>240.1</v>
      </c>
      <c r="M90" s="506">
        <v>1.80324</v>
      </c>
    </row>
    <row r="91" spans="1:13" s="13" customFormat="1">
      <c r="A91" s="254">
        <v>81</v>
      </c>
      <c r="B91" s="509" t="s">
        <v>74</v>
      </c>
      <c r="C91" s="506">
        <v>3443.85</v>
      </c>
      <c r="D91" s="507">
        <v>3479.2166666666667</v>
      </c>
      <c r="E91" s="507">
        <v>3393.6333333333332</v>
      </c>
      <c r="F91" s="507">
        <v>3343.4166666666665</v>
      </c>
      <c r="G91" s="507">
        <v>3257.833333333333</v>
      </c>
      <c r="H91" s="507">
        <v>3529.4333333333334</v>
      </c>
      <c r="I91" s="507">
        <v>3615.0166666666664</v>
      </c>
      <c r="J91" s="507">
        <v>3665.2333333333336</v>
      </c>
      <c r="K91" s="506">
        <v>3564.8</v>
      </c>
      <c r="L91" s="506">
        <v>3429</v>
      </c>
      <c r="M91" s="506">
        <v>4.8651600000000004</v>
      </c>
    </row>
    <row r="92" spans="1:13" s="13" customFormat="1">
      <c r="A92" s="254">
        <v>82</v>
      </c>
      <c r="B92" s="509" t="s">
        <v>320</v>
      </c>
      <c r="C92" s="506">
        <v>428.05</v>
      </c>
      <c r="D92" s="507">
        <v>429.41666666666669</v>
      </c>
      <c r="E92" s="507">
        <v>422.93333333333339</v>
      </c>
      <c r="F92" s="507">
        <v>417.81666666666672</v>
      </c>
      <c r="G92" s="507">
        <v>411.33333333333343</v>
      </c>
      <c r="H92" s="507">
        <v>434.53333333333336</v>
      </c>
      <c r="I92" s="507">
        <v>441.01666666666659</v>
      </c>
      <c r="J92" s="507">
        <v>446.13333333333333</v>
      </c>
      <c r="K92" s="506">
        <v>435.9</v>
      </c>
      <c r="L92" s="506">
        <v>424.3</v>
      </c>
      <c r="M92" s="506">
        <v>1.4120999999999999</v>
      </c>
    </row>
    <row r="93" spans="1:13" s="13" customFormat="1">
      <c r="A93" s="254">
        <v>83</v>
      </c>
      <c r="B93" s="509" t="s">
        <v>321</v>
      </c>
      <c r="C93" s="506">
        <v>231.75</v>
      </c>
      <c r="D93" s="507">
        <v>230.9</v>
      </c>
      <c r="E93" s="507">
        <v>227.85000000000002</v>
      </c>
      <c r="F93" s="507">
        <v>223.95000000000002</v>
      </c>
      <c r="G93" s="507">
        <v>220.90000000000003</v>
      </c>
      <c r="H93" s="507">
        <v>234.8</v>
      </c>
      <c r="I93" s="507">
        <v>237.85000000000002</v>
      </c>
      <c r="J93" s="507">
        <v>241.75</v>
      </c>
      <c r="K93" s="506">
        <v>233.95</v>
      </c>
      <c r="L93" s="506">
        <v>227</v>
      </c>
      <c r="M93" s="506">
        <v>0.94079000000000002</v>
      </c>
    </row>
    <row r="94" spans="1:13" s="13" customFormat="1">
      <c r="A94" s="254">
        <v>84</v>
      </c>
      <c r="B94" s="509" t="s">
        <v>80</v>
      </c>
      <c r="C94" s="506">
        <v>596.35</v>
      </c>
      <c r="D94" s="507">
        <v>597.41666666666663</v>
      </c>
      <c r="E94" s="507">
        <v>589.83333333333326</v>
      </c>
      <c r="F94" s="507">
        <v>583.31666666666661</v>
      </c>
      <c r="G94" s="507">
        <v>575.73333333333323</v>
      </c>
      <c r="H94" s="507">
        <v>603.93333333333328</v>
      </c>
      <c r="I94" s="507">
        <v>611.51666666666654</v>
      </c>
      <c r="J94" s="507">
        <v>618.0333333333333</v>
      </c>
      <c r="K94" s="506">
        <v>605</v>
      </c>
      <c r="L94" s="506">
        <v>590.9</v>
      </c>
      <c r="M94" s="506">
        <v>2.1560999999999999</v>
      </c>
    </row>
    <row r="95" spans="1:13" s="13" customFormat="1">
      <c r="A95" s="254">
        <v>85</v>
      </c>
      <c r="B95" s="509" t="s">
        <v>322</v>
      </c>
      <c r="C95" s="506">
        <v>1922.8</v>
      </c>
      <c r="D95" s="507">
        <v>1920.7</v>
      </c>
      <c r="E95" s="507">
        <v>1894.1000000000001</v>
      </c>
      <c r="F95" s="507">
        <v>1865.4</v>
      </c>
      <c r="G95" s="507">
        <v>1838.8000000000002</v>
      </c>
      <c r="H95" s="507">
        <v>1949.4</v>
      </c>
      <c r="I95" s="507">
        <v>1976</v>
      </c>
      <c r="J95" s="507">
        <v>2004.7</v>
      </c>
      <c r="K95" s="506">
        <v>1947.3</v>
      </c>
      <c r="L95" s="506">
        <v>1892</v>
      </c>
      <c r="M95" s="506">
        <v>0.13192000000000001</v>
      </c>
    </row>
    <row r="96" spans="1:13" s="13" customFormat="1">
      <c r="A96" s="254">
        <v>86</v>
      </c>
      <c r="B96" s="509" t="s">
        <v>783</v>
      </c>
      <c r="C96" s="506">
        <v>237.65</v>
      </c>
      <c r="D96" s="507">
        <v>241.88333333333333</v>
      </c>
      <c r="E96" s="507">
        <v>230.76666666666665</v>
      </c>
      <c r="F96" s="507">
        <v>223.88333333333333</v>
      </c>
      <c r="G96" s="507">
        <v>212.76666666666665</v>
      </c>
      <c r="H96" s="507">
        <v>248.76666666666665</v>
      </c>
      <c r="I96" s="507">
        <v>259.88333333333333</v>
      </c>
      <c r="J96" s="507">
        <v>266.76666666666665</v>
      </c>
      <c r="K96" s="506">
        <v>253</v>
      </c>
      <c r="L96" s="506">
        <v>235</v>
      </c>
      <c r="M96" s="506">
        <v>3.0340400000000001</v>
      </c>
    </row>
    <row r="97" spans="1:13" s="13" customFormat="1">
      <c r="A97" s="254">
        <v>87</v>
      </c>
      <c r="B97" s="509" t="s">
        <v>75</v>
      </c>
      <c r="C97" s="506">
        <v>420.2</v>
      </c>
      <c r="D97" s="507">
        <v>423.13333333333338</v>
      </c>
      <c r="E97" s="507">
        <v>414.66666666666674</v>
      </c>
      <c r="F97" s="507">
        <v>409.13333333333338</v>
      </c>
      <c r="G97" s="507">
        <v>400.66666666666674</v>
      </c>
      <c r="H97" s="507">
        <v>428.66666666666674</v>
      </c>
      <c r="I97" s="507">
        <v>437.13333333333333</v>
      </c>
      <c r="J97" s="507">
        <v>442.66666666666674</v>
      </c>
      <c r="K97" s="506">
        <v>431.6</v>
      </c>
      <c r="L97" s="506">
        <v>417.6</v>
      </c>
      <c r="M97" s="506">
        <v>21</v>
      </c>
    </row>
    <row r="98" spans="1:13" s="13" customFormat="1">
      <c r="A98" s="254">
        <v>88</v>
      </c>
      <c r="B98" s="509" t="s">
        <v>323</v>
      </c>
      <c r="C98" s="506">
        <v>566.4</v>
      </c>
      <c r="D98" s="507">
        <v>567.68333333333339</v>
      </c>
      <c r="E98" s="507">
        <v>555.36666666666679</v>
      </c>
      <c r="F98" s="507">
        <v>544.33333333333337</v>
      </c>
      <c r="G98" s="507">
        <v>532.01666666666677</v>
      </c>
      <c r="H98" s="507">
        <v>578.71666666666681</v>
      </c>
      <c r="I98" s="507">
        <v>591.03333333333342</v>
      </c>
      <c r="J98" s="507">
        <v>602.06666666666683</v>
      </c>
      <c r="K98" s="506">
        <v>580</v>
      </c>
      <c r="L98" s="506">
        <v>556.65</v>
      </c>
      <c r="M98" s="506">
        <v>6.5422200000000004</v>
      </c>
    </row>
    <row r="99" spans="1:13" s="13" customFormat="1">
      <c r="A99" s="254">
        <v>89</v>
      </c>
      <c r="B99" s="509" t="s">
        <v>76</v>
      </c>
      <c r="C99" s="506">
        <v>143.4</v>
      </c>
      <c r="D99" s="507">
        <v>143.65</v>
      </c>
      <c r="E99" s="507">
        <v>136.80000000000001</v>
      </c>
      <c r="F99" s="507">
        <v>130.20000000000002</v>
      </c>
      <c r="G99" s="507">
        <v>123.35000000000002</v>
      </c>
      <c r="H99" s="507">
        <v>150.25</v>
      </c>
      <c r="I99" s="507">
        <v>157.09999999999997</v>
      </c>
      <c r="J99" s="507">
        <v>163.69999999999999</v>
      </c>
      <c r="K99" s="506">
        <v>150.5</v>
      </c>
      <c r="L99" s="506">
        <v>137.05000000000001</v>
      </c>
      <c r="M99" s="506">
        <v>334.9307</v>
      </c>
    </row>
    <row r="100" spans="1:13" s="13" customFormat="1">
      <c r="A100" s="254">
        <v>90</v>
      </c>
      <c r="B100" s="509" t="s">
        <v>324</v>
      </c>
      <c r="C100" s="506">
        <v>413.95</v>
      </c>
      <c r="D100" s="507">
        <v>419.01666666666665</v>
      </c>
      <c r="E100" s="507">
        <v>406.58333333333331</v>
      </c>
      <c r="F100" s="507">
        <v>399.21666666666664</v>
      </c>
      <c r="G100" s="507">
        <v>386.7833333333333</v>
      </c>
      <c r="H100" s="507">
        <v>426.38333333333333</v>
      </c>
      <c r="I100" s="507">
        <v>438.81666666666672</v>
      </c>
      <c r="J100" s="507">
        <v>446.18333333333334</v>
      </c>
      <c r="K100" s="506">
        <v>431.45</v>
      </c>
      <c r="L100" s="506">
        <v>411.65</v>
      </c>
      <c r="M100" s="506">
        <v>1.3487899999999999</v>
      </c>
    </row>
    <row r="101" spans="1:13">
      <c r="A101" s="254">
        <v>91</v>
      </c>
      <c r="B101" s="509" t="s">
        <v>325</v>
      </c>
      <c r="C101" s="506">
        <v>347.7</v>
      </c>
      <c r="D101" s="507">
        <v>347.59999999999997</v>
      </c>
      <c r="E101" s="507">
        <v>339.39999999999992</v>
      </c>
      <c r="F101" s="507">
        <v>331.09999999999997</v>
      </c>
      <c r="G101" s="507">
        <v>322.89999999999992</v>
      </c>
      <c r="H101" s="507">
        <v>355.89999999999992</v>
      </c>
      <c r="I101" s="507">
        <v>364.09999999999997</v>
      </c>
      <c r="J101" s="507">
        <v>372.39999999999992</v>
      </c>
      <c r="K101" s="506">
        <v>355.8</v>
      </c>
      <c r="L101" s="506">
        <v>339.3</v>
      </c>
      <c r="M101" s="506">
        <v>0.48914000000000002</v>
      </c>
    </row>
    <row r="102" spans="1:13">
      <c r="A102" s="254">
        <v>92</v>
      </c>
      <c r="B102" s="509" t="s">
        <v>326</v>
      </c>
      <c r="C102" s="506">
        <v>449.35</v>
      </c>
      <c r="D102" s="507">
        <v>453.33333333333331</v>
      </c>
      <c r="E102" s="507">
        <v>434.96666666666664</v>
      </c>
      <c r="F102" s="507">
        <v>420.58333333333331</v>
      </c>
      <c r="G102" s="507">
        <v>402.21666666666664</v>
      </c>
      <c r="H102" s="507">
        <v>467.71666666666664</v>
      </c>
      <c r="I102" s="507">
        <v>486.08333333333331</v>
      </c>
      <c r="J102" s="507">
        <v>500.46666666666664</v>
      </c>
      <c r="K102" s="506">
        <v>471.7</v>
      </c>
      <c r="L102" s="506">
        <v>438.95</v>
      </c>
      <c r="M102" s="506">
        <v>4.0121000000000002</v>
      </c>
    </row>
    <row r="103" spans="1:13">
      <c r="A103" s="254">
        <v>93</v>
      </c>
      <c r="B103" s="509" t="s">
        <v>77</v>
      </c>
      <c r="C103" s="506">
        <v>122.7</v>
      </c>
      <c r="D103" s="507">
        <v>122.21666666666665</v>
      </c>
      <c r="E103" s="507">
        <v>120.98333333333331</v>
      </c>
      <c r="F103" s="507">
        <v>119.26666666666665</v>
      </c>
      <c r="G103" s="507">
        <v>118.0333333333333</v>
      </c>
      <c r="H103" s="507">
        <v>123.93333333333331</v>
      </c>
      <c r="I103" s="507">
        <v>125.16666666666666</v>
      </c>
      <c r="J103" s="507">
        <v>126.88333333333331</v>
      </c>
      <c r="K103" s="506">
        <v>123.45</v>
      </c>
      <c r="L103" s="506">
        <v>120.5</v>
      </c>
      <c r="M103" s="506">
        <v>13.27877</v>
      </c>
    </row>
    <row r="104" spans="1:13">
      <c r="A104" s="254">
        <v>94</v>
      </c>
      <c r="B104" s="509" t="s">
        <v>327</v>
      </c>
      <c r="C104" s="506">
        <v>1510.85</v>
      </c>
      <c r="D104" s="507">
        <v>1505.4333333333334</v>
      </c>
      <c r="E104" s="507">
        <v>1460.9166666666667</v>
      </c>
      <c r="F104" s="507">
        <v>1410.9833333333333</v>
      </c>
      <c r="G104" s="507">
        <v>1366.4666666666667</v>
      </c>
      <c r="H104" s="507">
        <v>1555.3666666666668</v>
      </c>
      <c r="I104" s="507">
        <v>1599.8833333333332</v>
      </c>
      <c r="J104" s="507">
        <v>1649.8166666666668</v>
      </c>
      <c r="K104" s="506">
        <v>1549.95</v>
      </c>
      <c r="L104" s="506">
        <v>1455.5</v>
      </c>
      <c r="M104" s="506">
        <v>2.2503199999999999</v>
      </c>
    </row>
    <row r="105" spans="1:13">
      <c r="A105" s="254">
        <v>95</v>
      </c>
      <c r="B105" s="509" t="s">
        <v>328</v>
      </c>
      <c r="C105" s="506">
        <v>16.3</v>
      </c>
      <c r="D105" s="507">
        <v>16.366666666666671</v>
      </c>
      <c r="E105" s="507">
        <v>15.88333333333334</v>
      </c>
      <c r="F105" s="507">
        <v>15.466666666666669</v>
      </c>
      <c r="G105" s="507">
        <v>14.983333333333338</v>
      </c>
      <c r="H105" s="507">
        <v>16.783333333333342</v>
      </c>
      <c r="I105" s="507">
        <v>17.266666666666669</v>
      </c>
      <c r="J105" s="507">
        <v>17.683333333333344</v>
      </c>
      <c r="K105" s="506">
        <v>16.850000000000001</v>
      </c>
      <c r="L105" s="506">
        <v>15.95</v>
      </c>
      <c r="M105" s="506">
        <v>101.47195000000001</v>
      </c>
    </row>
    <row r="106" spans="1:13">
      <c r="A106" s="254">
        <v>96</v>
      </c>
      <c r="B106" s="509" t="s">
        <v>329</v>
      </c>
      <c r="C106" s="506">
        <v>627.5</v>
      </c>
      <c r="D106" s="507">
        <v>626.7166666666667</v>
      </c>
      <c r="E106" s="507">
        <v>615.73333333333335</v>
      </c>
      <c r="F106" s="507">
        <v>603.9666666666667</v>
      </c>
      <c r="G106" s="507">
        <v>592.98333333333335</v>
      </c>
      <c r="H106" s="507">
        <v>638.48333333333335</v>
      </c>
      <c r="I106" s="507">
        <v>649.4666666666667</v>
      </c>
      <c r="J106" s="507">
        <v>661.23333333333335</v>
      </c>
      <c r="K106" s="506">
        <v>637.70000000000005</v>
      </c>
      <c r="L106" s="506">
        <v>614.95000000000005</v>
      </c>
      <c r="M106" s="506">
        <v>7.98637</v>
      </c>
    </row>
    <row r="107" spans="1:13">
      <c r="A107" s="254">
        <v>97</v>
      </c>
      <c r="B107" s="509" t="s">
        <v>330</v>
      </c>
      <c r="C107" s="506">
        <v>300.3</v>
      </c>
      <c r="D107" s="507">
        <v>295.86666666666667</v>
      </c>
      <c r="E107" s="507">
        <v>289.43333333333334</v>
      </c>
      <c r="F107" s="507">
        <v>278.56666666666666</v>
      </c>
      <c r="G107" s="507">
        <v>272.13333333333333</v>
      </c>
      <c r="H107" s="507">
        <v>306.73333333333335</v>
      </c>
      <c r="I107" s="507">
        <v>313.16666666666674</v>
      </c>
      <c r="J107" s="507">
        <v>324.03333333333336</v>
      </c>
      <c r="K107" s="506">
        <v>302.3</v>
      </c>
      <c r="L107" s="506">
        <v>285</v>
      </c>
      <c r="M107" s="506">
        <v>0.88658999999999999</v>
      </c>
    </row>
    <row r="108" spans="1:13">
      <c r="A108" s="254">
        <v>98</v>
      </c>
      <c r="B108" s="509" t="s">
        <v>79</v>
      </c>
      <c r="C108" s="506">
        <v>469.15</v>
      </c>
      <c r="D108" s="507">
        <v>473.05</v>
      </c>
      <c r="E108" s="507">
        <v>459.1</v>
      </c>
      <c r="F108" s="507">
        <v>449.05</v>
      </c>
      <c r="G108" s="507">
        <v>435.1</v>
      </c>
      <c r="H108" s="507">
        <v>483.1</v>
      </c>
      <c r="I108" s="507">
        <v>497.04999999999995</v>
      </c>
      <c r="J108" s="507">
        <v>507.1</v>
      </c>
      <c r="K108" s="506">
        <v>487</v>
      </c>
      <c r="L108" s="506">
        <v>463</v>
      </c>
      <c r="M108" s="506">
        <v>4.4120999999999997</v>
      </c>
    </row>
    <row r="109" spans="1:13">
      <c r="A109" s="254">
        <v>99</v>
      </c>
      <c r="B109" s="509" t="s">
        <v>331</v>
      </c>
      <c r="C109" s="506">
        <v>3692.65</v>
      </c>
      <c r="D109" s="507">
        <v>3674.8833333333332</v>
      </c>
      <c r="E109" s="507">
        <v>3618.7666666666664</v>
      </c>
      <c r="F109" s="507">
        <v>3544.8833333333332</v>
      </c>
      <c r="G109" s="507">
        <v>3488.7666666666664</v>
      </c>
      <c r="H109" s="507">
        <v>3748.7666666666664</v>
      </c>
      <c r="I109" s="507">
        <v>3804.8833333333332</v>
      </c>
      <c r="J109" s="507">
        <v>3878.7666666666664</v>
      </c>
      <c r="K109" s="506">
        <v>3731</v>
      </c>
      <c r="L109" s="506">
        <v>3601</v>
      </c>
      <c r="M109" s="506">
        <v>0.10101</v>
      </c>
    </row>
    <row r="110" spans="1:13">
      <c r="A110" s="254">
        <v>100</v>
      </c>
      <c r="B110" s="509" t="s">
        <v>332</v>
      </c>
      <c r="C110" s="506">
        <v>155.05000000000001</v>
      </c>
      <c r="D110" s="507">
        <v>156.68333333333334</v>
      </c>
      <c r="E110" s="507">
        <v>152.36666666666667</v>
      </c>
      <c r="F110" s="507">
        <v>149.68333333333334</v>
      </c>
      <c r="G110" s="507">
        <v>145.36666666666667</v>
      </c>
      <c r="H110" s="507">
        <v>159.36666666666667</v>
      </c>
      <c r="I110" s="507">
        <v>163.68333333333334</v>
      </c>
      <c r="J110" s="507">
        <v>166.36666666666667</v>
      </c>
      <c r="K110" s="506">
        <v>161</v>
      </c>
      <c r="L110" s="506">
        <v>154</v>
      </c>
      <c r="M110" s="506">
        <v>1.8006500000000001</v>
      </c>
    </row>
    <row r="111" spans="1:13">
      <c r="A111" s="254">
        <v>101</v>
      </c>
      <c r="B111" s="509" t="s">
        <v>333</v>
      </c>
      <c r="C111" s="506">
        <v>225.8</v>
      </c>
      <c r="D111" s="507">
        <v>225.45000000000002</v>
      </c>
      <c r="E111" s="507">
        <v>223.40000000000003</v>
      </c>
      <c r="F111" s="507">
        <v>221.00000000000003</v>
      </c>
      <c r="G111" s="507">
        <v>218.95000000000005</v>
      </c>
      <c r="H111" s="507">
        <v>227.85000000000002</v>
      </c>
      <c r="I111" s="507">
        <v>229.90000000000003</v>
      </c>
      <c r="J111" s="507">
        <v>232.3</v>
      </c>
      <c r="K111" s="506">
        <v>227.5</v>
      </c>
      <c r="L111" s="506">
        <v>223.05</v>
      </c>
      <c r="M111" s="506">
        <v>6.6418100000000004</v>
      </c>
    </row>
    <row r="112" spans="1:13">
      <c r="A112" s="254">
        <v>102</v>
      </c>
      <c r="B112" s="509" t="s">
        <v>334</v>
      </c>
      <c r="C112" s="506">
        <v>95.85</v>
      </c>
      <c r="D112" s="507">
        <v>97.266666666666652</v>
      </c>
      <c r="E112" s="507">
        <v>93.183333333333309</v>
      </c>
      <c r="F112" s="507">
        <v>90.516666666666652</v>
      </c>
      <c r="G112" s="507">
        <v>86.433333333333309</v>
      </c>
      <c r="H112" s="507">
        <v>99.933333333333309</v>
      </c>
      <c r="I112" s="507">
        <v>104.01666666666665</v>
      </c>
      <c r="J112" s="507">
        <v>106.68333333333331</v>
      </c>
      <c r="K112" s="506">
        <v>101.35</v>
      </c>
      <c r="L112" s="506">
        <v>94.6</v>
      </c>
      <c r="M112" s="506">
        <v>6.6557500000000003</v>
      </c>
    </row>
    <row r="113" spans="1:13">
      <c r="A113" s="254">
        <v>103</v>
      </c>
      <c r="B113" s="509" t="s">
        <v>335</v>
      </c>
      <c r="C113" s="506">
        <v>586.25</v>
      </c>
      <c r="D113" s="507">
        <v>585.25</v>
      </c>
      <c r="E113" s="507">
        <v>576</v>
      </c>
      <c r="F113" s="507">
        <v>565.75</v>
      </c>
      <c r="G113" s="507">
        <v>556.5</v>
      </c>
      <c r="H113" s="507">
        <v>595.5</v>
      </c>
      <c r="I113" s="507">
        <v>604.75</v>
      </c>
      <c r="J113" s="507">
        <v>615</v>
      </c>
      <c r="K113" s="506">
        <v>594.5</v>
      </c>
      <c r="L113" s="506">
        <v>575</v>
      </c>
      <c r="M113" s="506">
        <v>3.63069</v>
      </c>
    </row>
    <row r="114" spans="1:13">
      <c r="A114" s="254">
        <v>104</v>
      </c>
      <c r="B114" s="509" t="s">
        <v>81</v>
      </c>
      <c r="C114" s="506">
        <v>537.5</v>
      </c>
      <c r="D114" s="507">
        <v>538.6</v>
      </c>
      <c r="E114" s="507">
        <v>524.40000000000009</v>
      </c>
      <c r="F114" s="507">
        <v>511.30000000000007</v>
      </c>
      <c r="G114" s="507">
        <v>497.10000000000014</v>
      </c>
      <c r="H114" s="507">
        <v>551.70000000000005</v>
      </c>
      <c r="I114" s="507">
        <v>565.90000000000009</v>
      </c>
      <c r="J114" s="507">
        <v>579</v>
      </c>
      <c r="K114" s="506">
        <v>552.79999999999995</v>
      </c>
      <c r="L114" s="506">
        <v>525.5</v>
      </c>
      <c r="M114" s="506">
        <v>33.87697</v>
      </c>
    </row>
    <row r="115" spans="1:13">
      <c r="A115" s="254">
        <v>105</v>
      </c>
      <c r="B115" s="509" t="s">
        <v>82</v>
      </c>
      <c r="C115" s="506">
        <v>787.25</v>
      </c>
      <c r="D115" s="507">
        <v>790.94999999999993</v>
      </c>
      <c r="E115" s="507">
        <v>779.59999999999991</v>
      </c>
      <c r="F115" s="507">
        <v>771.94999999999993</v>
      </c>
      <c r="G115" s="507">
        <v>760.59999999999991</v>
      </c>
      <c r="H115" s="507">
        <v>798.59999999999991</v>
      </c>
      <c r="I115" s="507">
        <v>809.95</v>
      </c>
      <c r="J115" s="507">
        <v>817.59999999999991</v>
      </c>
      <c r="K115" s="506">
        <v>802.3</v>
      </c>
      <c r="L115" s="506">
        <v>783.3</v>
      </c>
      <c r="M115" s="506">
        <v>52.921300000000002</v>
      </c>
    </row>
    <row r="116" spans="1:13">
      <c r="A116" s="254">
        <v>106</v>
      </c>
      <c r="B116" s="509" t="s">
        <v>231</v>
      </c>
      <c r="C116" s="506">
        <v>160.80000000000001</v>
      </c>
      <c r="D116" s="507">
        <v>160.45000000000002</v>
      </c>
      <c r="E116" s="507">
        <v>156.15000000000003</v>
      </c>
      <c r="F116" s="507">
        <v>151.50000000000003</v>
      </c>
      <c r="G116" s="507">
        <v>147.20000000000005</v>
      </c>
      <c r="H116" s="507">
        <v>165.10000000000002</v>
      </c>
      <c r="I116" s="507">
        <v>169.40000000000003</v>
      </c>
      <c r="J116" s="507">
        <v>174.05</v>
      </c>
      <c r="K116" s="506">
        <v>164.75</v>
      </c>
      <c r="L116" s="506">
        <v>155.80000000000001</v>
      </c>
      <c r="M116" s="506">
        <v>28.788810000000002</v>
      </c>
    </row>
    <row r="117" spans="1:13">
      <c r="A117" s="254">
        <v>107</v>
      </c>
      <c r="B117" s="509" t="s">
        <v>83</v>
      </c>
      <c r="C117" s="506">
        <v>128.1</v>
      </c>
      <c r="D117" s="507">
        <v>129.41666666666666</v>
      </c>
      <c r="E117" s="507">
        <v>125.73333333333332</v>
      </c>
      <c r="F117" s="507">
        <v>123.36666666666666</v>
      </c>
      <c r="G117" s="507">
        <v>119.68333333333332</v>
      </c>
      <c r="H117" s="507">
        <v>131.7833333333333</v>
      </c>
      <c r="I117" s="507">
        <v>135.46666666666664</v>
      </c>
      <c r="J117" s="507">
        <v>137.83333333333331</v>
      </c>
      <c r="K117" s="506">
        <v>133.1</v>
      </c>
      <c r="L117" s="506">
        <v>127.05</v>
      </c>
      <c r="M117" s="506">
        <v>186.29599999999999</v>
      </c>
    </row>
    <row r="118" spans="1:13">
      <c r="A118" s="254">
        <v>108</v>
      </c>
      <c r="B118" s="509" t="s">
        <v>336</v>
      </c>
      <c r="C118" s="506">
        <v>351.15</v>
      </c>
      <c r="D118" s="507">
        <v>351.51666666666665</v>
      </c>
      <c r="E118" s="507">
        <v>347.08333333333331</v>
      </c>
      <c r="F118" s="507">
        <v>343.01666666666665</v>
      </c>
      <c r="G118" s="507">
        <v>338.58333333333331</v>
      </c>
      <c r="H118" s="507">
        <v>355.58333333333331</v>
      </c>
      <c r="I118" s="507">
        <v>360.01666666666671</v>
      </c>
      <c r="J118" s="507">
        <v>364.08333333333331</v>
      </c>
      <c r="K118" s="506">
        <v>355.95</v>
      </c>
      <c r="L118" s="506">
        <v>347.45</v>
      </c>
      <c r="M118" s="506">
        <v>1.4935799999999999</v>
      </c>
    </row>
    <row r="119" spans="1:13">
      <c r="A119" s="254">
        <v>109</v>
      </c>
      <c r="B119" s="509" t="s">
        <v>823</v>
      </c>
      <c r="C119" s="506">
        <v>2751.4</v>
      </c>
      <c r="D119" s="507">
        <v>2771.9500000000003</v>
      </c>
      <c r="E119" s="507">
        <v>2704.4500000000007</v>
      </c>
      <c r="F119" s="507">
        <v>2657.5000000000005</v>
      </c>
      <c r="G119" s="507">
        <v>2590.0000000000009</v>
      </c>
      <c r="H119" s="507">
        <v>2818.9000000000005</v>
      </c>
      <c r="I119" s="507">
        <v>2886.3999999999996</v>
      </c>
      <c r="J119" s="507">
        <v>2933.3500000000004</v>
      </c>
      <c r="K119" s="506">
        <v>2839.45</v>
      </c>
      <c r="L119" s="506">
        <v>2725</v>
      </c>
      <c r="M119" s="506">
        <v>2.9828899999999998</v>
      </c>
    </row>
    <row r="120" spans="1:13">
      <c r="A120" s="254">
        <v>110</v>
      </c>
      <c r="B120" s="509" t="s">
        <v>84</v>
      </c>
      <c r="C120" s="506">
        <v>1530.25</v>
      </c>
      <c r="D120" s="507">
        <v>1540.25</v>
      </c>
      <c r="E120" s="507">
        <v>1516</v>
      </c>
      <c r="F120" s="507">
        <v>1501.75</v>
      </c>
      <c r="G120" s="507">
        <v>1477.5</v>
      </c>
      <c r="H120" s="507">
        <v>1554.5</v>
      </c>
      <c r="I120" s="507">
        <v>1578.75</v>
      </c>
      <c r="J120" s="507">
        <v>1593</v>
      </c>
      <c r="K120" s="506">
        <v>1564.5</v>
      </c>
      <c r="L120" s="506">
        <v>1526</v>
      </c>
      <c r="M120" s="506">
        <v>6.8235999999999999</v>
      </c>
    </row>
    <row r="121" spans="1:13">
      <c r="A121" s="254">
        <v>111</v>
      </c>
      <c r="B121" s="509" t="s">
        <v>85</v>
      </c>
      <c r="C121" s="506">
        <v>549.95000000000005</v>
      </c>
      <c r="D121" s="507">
        <v>553.44999999999993</v>
      </c>
      <c r="E121" s="507">
        <v>541.89999999999986</v>
      </c>
      <c r="F121" s="507">
        <v>533.84999999999991</v>
      </c>
      <c r="G121" s="507">
        <v>522.29999999999984</v>
      </c>
      <c r="H121" s="507">
        <v>561.49999999999989</v>
      </c>
      <c r="I121" s="507">
        <v>573.04999999999984</v>
      </c>
      <c r="J121" s="507">
        <v>581.09999999999991</v>
      </c>
      <c r="K121" s="506">
        <v>565</v>
      </c>
      <c r="L121" s="506">
        <v>545.4</v>
      </c>
      <c r="M121" s="506">
        <v>24.645289999999999</v>
      </c>
    </row>
    <row r="122" spans="1:13">
      <c r="A122" s="254">
        <v>112</v>
      </c>
      <c r="B122" s="509" t="s">
        <v>232</v>
      </c>
      <c r="C122" s="506">
        <v>752.85</v>
      </c>
      <c r="D122" s="507">
        <v>750.71666666666658</v>
      </c>
      <c r="E122" s="507">
        <v>744.18333333333317</v>
      </c>
      <c r="F122" s="507">
        <v>735.51666666666654</v>
      </c>
      <c r="G122" s="507">
        <v>728.98333333333312</v>
      </c>
      <c r="H122" s="507">
        <v>759.38333333333321</v>
      </c>
      <c r="I122" s="507">
        <v>765.91666666666674</v>
      </c>
      <c r="J122" s="507">
        <v>774.58333333333326</v>
      </c>
      <c r="K122" s="506">
        <v>757.25</v>
      </c>
      <c r="L122" s="506">
        <v>742.05</v>
      </c>
      <c r="M122" s="506">
        <v>2.3469699999999998</v>
      </c>
    </row>
    <row r="123" spans="1:13">
      <c r="A123" s="254">
        <v>113</v>
      </c>
      <c r="B123" s="509" t="s">
        <v>337</v>
      </c>
      <c r="C123" s="506">
        <v>664.55</v>
      </c>
      <c r="D123" s="507">
        <v>671.80000000000007</v>
      </c>
      <c r="E123" s="507">
        <v>651.60000000000014</v>
      </c>
      <c r="F123" s="507">
        <v>638.65000000000009</v>
      </c>
      <c r="G123" s="507">
        <v>618.45000000000016</v>
      </c>
      <c r="H123" s="507">
        <v>684.75000000000011</v>
      </c>
      <c r="I123" s="507">
        <v>704.95000000000016</v>
      </c>
      <c r="J123" s="507">
        <v>717.90000000000009</v>
      </c>
      <c r="K123" s="506">
        <v>692</v>
      </c>
      <c r="L123" s="506">
        <v>658.85</v>
      </c>
      <c r="M123" s="506">
        <v>0.84362999999999999</v>
      </c>
    </row>
    <row r="124" spans="1:13">
      <c r="A124" s="254">
        <v>114</v>
      </c>
      <c r="B124" s="509" t="s">
        <v>233</v>
      </c>
      <c r="C124" s="506">
        <v>367</v>
      </c>
      <c r="D124" s="507">
        <v>366.55</v>
      </c>
      <c r="E124" s="507">
        <v>358.5</v>
      </c>
      <c r="F124" s="507">
        <v>350</v>
      </c>
      <c r="G124" s="507">
        <v>341.95</v>
      </c>
      <c r="H124" s="507">
        <v>375.05</v>
      </c>
      <c r="I124" s="507">
        <v>383.10000000000008</v>
      </c>
      <c r="J124" s="507">
        <v>391.6</v>
      </c>
      <c r="K124" s="506">
        <v>374.6</v>
      </c>
      <c r="L124" s="506">
        <v>358.05</v>
      </c>
      <c r="M124" s="506">
        <v>18.80209</v>
      </c>
    </row>
    <row r="125" spans="1:13">
      <c r="A125" s="254">
        <v>115</v>
      </c>
      <c r="B125" s="509" t="s">
        <v>86</v>
      </c>
      <c r="C125" s="506">
        <v>855.55</v>
      </c>
      <c r="D125" s="507">
        <v>852.18333333333339</v>
      </c>
      <c r="E125" s="507">
        <v>832.36666666666679</v>
      </c>
      <c r="F125" s="507">
        <v>809.18333333333339</v>
      </c>
      <c r="G125" s="507">
        <v>789.36666666666679</v>
      </c>
      <c r="H125" s="507">
        <v>875.36666666666679</v>
      </c>
      <c r="I125" s="507">
        <v>895.18333333333339</v>
      </c>
      <c r="J125" s="507">
        <v>918.36666666666679</v>
      </c>
      <c r="K125" s="506">
        <v>872</v>
      </c>
      <c r="L125" s="506">
        <v>829</v>
      </c>
      <c r="M125" s="506">
        <v>14.843070000000001</v>
      </c>
    </row>
    <row r="126" spans="1:13">
      <c r="A126" s="254">
        <v>116</v>
      </c>
      <c r="B126" s="509" t="s">
        <v>338</v>
      </c>
      <c r="C126" s="506">
        <v>650.70000000000005</v>
      </c>
      <c r="D126" s="507">
        <v>652.2166666666667</v>
      </c>
      <c r="E126" s="507">
        <v>637.13333333333344</v>
      </c>
      <c r="F126" s="507">
        <v>623.56666666666672</v>
      </c>
      <c r="G126" s="507">
        <v>608.48333333333346</v>
      </c>
      <c r="H126" s="507">
        <v>665.78333333333342</v>
      </c>
      <c r="I126" s="507">
        <v>680.86666666666667</v>
      </c>
      <c r="J126" s="507">
        <v>694.43333333333339</v>
      </c>
      <c r="K126" s="506">
        <v>667.3</v>
      </c>
      <c r="L126" s="506">
        <v>638.65</v>
      </c>
      <c r="M126" s="506">
        <v>9.7634500000000006</v>
      </c>
    </row>
    <row r="127" spans="1:13">
      <c r="A127" s="254">
        <v>117</v>
      </c>
      <c r="B127" s="509" t="s">
        <v>339</v>
      </c>
      <c r="C127" s="506">
        <v>89.45</v>
      </c>
      <c r="D127" s="507">
        <v>89.850000000000009</v>
      </c>
      <c r="E127" s="507">
        <v>87.600000000000023</v>
      </c>
      <c r="F127" s="507">
        <v>85.750000000000014</v>
      </c>
      <c r="G127" s="507">
        <v>83.500000000000028</v>
      </c>
      <c r="H127" s="507">
        <v>91.700000000000017</v>
      </c>
      <c r="I127" s="507">
        <v>93.949999999999989</v>
      </c>
      <c r="J127" s="507">
        <v>95.800000000000011</v>
      </c>
      <c r="K127" s="506">
        <v>92.1</v>
      </c>
      <c r="L127" s="506">
        <v>88</v>
      </c>
      <c r="M127" s="506">
        <v>1.70072</v>
      </c>
    </row>
    <row r="128" spans="1:13">
      <c r="A128" s="254">
        <v>118</v>
      </c>
      <c r="B128" s="509" t="s">
        <v>340</v>
      </c>
      <c r="C128" s="506">
        <v>104.5</v>
      </c>
      <c r="D128" s="507">
        <v>103.23333333333333</v>
      </c>
      <c r="E128" s="507">
        <v>101.06666666666666</v>
      </c>
      <c r="F128" s="507">
        <v>97.633333333333326</v>
      </c>
      <c r="G128" s="507">
        <v>95.466666666666654</v>
      </c>
      <c r="H128" s="507">
        <v>106.66666666666667</v>
      </c>
      <c r="I128" s="507">
        <v>108.83333333333333</v>
      </c>
      <c r="J128" s="507">
        <v>112.26666666666668</v>
      </c>
      <c r="K128" s="506">
        <v>105.4</v>
      </c>
      <c r="L128" s="506">
        <v>99.8</v>
      </c>
      <c r="M128" s="506">
        <v>20.435079999999999</v>
      </c>
    </row>
    <row r="129" spans="1:13">
      <c r="A129" s="254">
        <v>119</v>
      </c>
      <c r="B129" s="509" t="s">
        <v>341</v>
      </c>
      <c r="C129" s="506">
        <v>502.2</v>
      </c>
      <c r="D129" s="507">
        <v>504.68333333333339</v>
      </c>
      <c r="E129" s="507">
        <v>490.11666666666679</v>
      </c>
      <c r="F129" s="507">
        <v>478.03333333333342</v>
      </c>
      <c r="G129" s="507">
        <v>463.46666666666681</v>
      </c>
      <c r="H129" s="507">
        <v>516.76666666666677</v>
      </c>
      <c r="I129" s="507">
        <v>531.33333333333337</v>
      </c>
      <c r="J129" s="507">
        <v>543.41666666666674</v>
      </c>
      <c r="K129" s="506">
        <v>519.25</v>
      </c>
      <c r="L129" s="506">
        <v>492.6</v>
      </c>
      <c r="M129" s="506">
        <v>0.99524999999999997</v>
      </c>
    </row>
    <row r="130" spans="1:13">
      <c r="A130" s="254">
        <v>120</v>
      </c>
      <c r="B130" s="509" t="s">
        <v>92</v>
      </c>
      <c r="C130" s="506">
        <v>277</v>
      </c>
      <c r="D130" s="507">
        <v>277.56666666666666</v>
      </c>
      <c r="E130" s="507">
        <v>269.43333333333334</v>
      </c>
      <c r="F130" s="507">
        <v>261.86666666666667</v>
      </c>
      <c r="G130" s="507">
        <v>253.73333333333335</v>
      </c>
      <c r="H130" s="507">
        <v>285.13333333333333</v>
      </c>
      <c r="I130" s="507">
        <v>293.26666666666665</v>
      </c>
      <c r="J130" s="507">
        <v>300.83333333333331</v>
      </c>
      <c r="K130" s="506">
        <v>285.7</v>
      </c>
      <c r="L130" s="506">
        <v>270</v>
      </c>
      <c r="M130" s="506">
        <v>101.84085</v>
      </c>
    </row>
    <row r="131" spans="1:13">
      <c r="A131" s="254">
        <v>121</v>
      </c>
      <c r="B131" s="509" t="s">
        <v>87</v>
      </c>
      <c r="C131" s="506">
        <v>517.35</v>
      </c>
      <c r="D131" s="507">
        <v>520.55000000000007</v>
      </c>
      <c r="E131" s="507">
        <v>511.80000000000018</v>
      </c>
      <c r="F131" s="507">
        <v>506.25000000000011</v>
      </c>
      <c r="G131" s="507">
        <v>497.50000000000023</v>
      </c>
      <c r="H131" s="507">
        <v>526.10000000000014</v>
      </c>
      <c r="I131" s="507">
        <v>534.84999999999991</v>
      </c>
      <c r="J131" s="507">
        <v>540.40000000000009</v>
      </c>
      <c r="K131" s="506">
        <v>529.29999999999995</v>
      </c>
      <c r="L131" s="506">
        <v>515</v>
      </c>
      <c r="M131" s="506">
        <v>15.69877</v>
      </c>
    </row>
    <row r="132" spans="1:13">
      <c r="A132" s="254">
        <v>122</v>
      </c>
      <c r="B132" s="509" t="s">
        <v>234</v>
      </c>
      <c r="C132" s="506">
        <v>1516.8</v>
      </c>
      <c r="D132" s="507">
        <v>1536.6833333333334</v>
      </c>
      <c r="E132" s="507">
        <v>1480.1166666666668</v>
      </c>
      <c r="F132" s="507">
        <v>1443.4333333333334</v>
      </c>
      <c r="G132" s="507">
        <v>1386.8666666666668</v>
      </c>
      <c r="H132" s="507">
        <v>1573.3666666666668</v>
      </c>
      <c r="I132" s="507">
        <v>1629.9333333333334</v>
      </c>
      <c r="J132" s="507">
        <v>1666.6166666666668</v>
      </c>
      <c r="K132" s="506">
        <v>1593.25</v>
      </c>
      <c r="L132" s="506">
        <v>1500</v>
      </c>
      <c r="M132" s="506">
        <v>0.58991000000000005</v>
      </c>
    </row>
    <row r="133" spans="1:13">
      <c r="A133" s="254">
        <v>123</v>
      </c>
      <c r="B133" s="509" t="s">
        <v>342</v>
      </c>
      <c r="C133" s="506">
        <v>1534.15</v>
      </c>
      <c r="D133" s="507">
        <v>1524.2</v>
      </c>
      <c r="E133" s="507">
        <v>1494.95</v>
      </c>
      <c r="F133" s="507">
        <v>1455.75</v>
      </c>
      <c r="G133" s="507">
        <v>1426.5</v>
      </c>
      <c r="H133" s="507">
        <v>1563.4</v>
      </c>
      <c r="I133" s="507">
        <v>1592.65</v>
      </c>
      <c r="J133" s="507">
        <v>1631.8500000000001</v>
      </c>
      <c r="K133" s="506">
        <v>1553.45</v>
      </c>
      <c r="L133" s="506">
        <v>1485</v>
      </c>
      <c r="M133" s="506">
        <v>11.221539999999999</v>
      </c>
    </row>
    <row r="134" spans="1:13">
      <c r="A134" s="254">
        <v>124</v>
      </c>
      <c r="B134" s="509" t="s">
        <v>343</v>
      </c>
      <c r="C134" s="506">
        <v>159.05000000000001</v>
      </c>
      <c r="D134" s="507">
        <v>160.38333333333333</v>
      </c>
      <c r="E134" s="507">
        <v>154.76666666666665</v>
      </c>
      <c r="F134" s="507">
        <v>150.48333333333332</v>
      </c>
      <c r="G134" s="507">
        <v>144.86666666666665</v>
      </c>
      <c r="H134" s="507">
        <v>164.66666666666666</v>
      </c>
      <c r="I134" s="507">
        <v>170.28333333333333</v>
      </c>
      <c r="J134" s="507">
        <v>174.56666666666666</v>
      </c>
      <c r="K134" s="506">
        <v>166</v>
      </c>
      <c r="L134" s="506">
        <v>156.1</v>
      </c>
      <c r="M134" s="506">
        <v>34.683799999999998</v>
      </c>
    </row>
    <row r="135" spans="1:13">
      <c r="A135" s="254">
        <v>125</v>
      </c>
      <c r="B135" s="509" t="s">
        <v>834</v>
      </c>
      <c r="C135" s="506">
        <v>217.3</v>
      </c>
      <c r="D135" s="507">
        <v>223.38333333333333</v>
      </c>
      <c r="E135" s="507">
        <v>202.91666666666666</v>
      </c>
      <c r="F135" s="507">
        <v>188.53333333333333</v>
      </c>
      <c r="G135" s="507">
        <v>168.06666666666666</v>
      </c>
      <c r="H135" s="507">
        <v>237.76666666666665</v>
      </c>
      <c r="I135" s="507">
        <v>258.23333333333335</v>
      </c>
      <c r="J135" s="507">
        <v>272.61666666666667</v>
      </c>
      <c r="K135" s="506">
        <v>243.85</v>
      </c>
      <c r="L135" s="506">
        <v>209</v>
      </c>
      <c r="M135" s="506">
        <v>46.384830000000001</v>
      </c>
    </row>
    <row r="136" spans="1:13">
      <c r="A136" s="254">
        <v>126</v>
      </c>
      <c r="B136" s="509" t="s">
        <v>740</v>
      </c>
      <c r="C136" s="506">
        <v>681.65</v>
      </c>
      <c r="D136" s="507">
        <v>687.88333333333333</v>
      </c>
      <c r="E136" s="507">
        <v>671.76666666666665</v>
      </c>
      <c r="F136" s="507">
        <v>661.88333333333333</v>
      </c>
      <c r="G136" s="507">
        <v>645.76666666666665</v>
      </c>
      <c r="H136" s="507">
        <v>697.76666666666665</v>
      </c>
      <c r="I136" s="507">
        <v>713.88333333333321</v>
      </c>
      <c r="J136" s="507">
        <v>723.76666666666665</v>
      </c>
      <c r="K136" s="506">
        <v>704</v>
      </c>
      <c r="L136" s="506">
        <v>678</v>
      </c>
      <c r="M136" s="506">
        <v>0.35288000000000003</v>
      </c>
    </row>
    <row r="137" spans="1:13">
      <c r="A137" s="254">
        <v>127</v>
      </c>
      <c r="B137" s="509" t="s">
        <v>345</v>
      </c>
      <c r="C137" s="506">
        <v>552.35</v>
      </c>
      <c r="D137" s="507">
        <v>557.51666666666677</v>
      </c>
      <c r="E137" s="507">
        <v>533.68333333333351</v>
      </c>
      <c r="F137" s="507">
        <v>515.01666666666677</v>
      </c>
      <c r="G137" s="507">
        <v>491.18333333333351</v>
      </c>
      <c r="H137" s="507">
        <v>576.18333333333351</v>
      </c>
      <c r="I137" s="507">
        <v>600.01666666666677</v>
      </c>
      <c r="J137" s="507">
        <v>618.68333333333351</v>
      </c>
      <c r="K137" s="506">
        <v>581.35</v>
      </c>
      <c r="L137" s="506">
        <v>538.85</v>
      </c>
      <c r="M137" s="506">
        <v>4.92957</v>
      </c>
    </row>
    <row r="138" spans="1:13">
      <c r="A138" s="254">
        <v>128</v>
      </c>
      <c r="B138" s="509" t="s">
        <v>89</v>
      </c>
      <c r="C138" s="506">
        <v>9.25</v>
      </c>
      <c r="D138" s="507">
        <v>9.35</v>
      </c>
      <c r="E138" s="507">
        <v>8.8999999999999986</v>
      </c>
      <c r="F138" s="507">
        <v>8.5499999999999989</v>
      </c>
      <c r="G138" s="507">
        <v>8.0999999999999979</v>
      </c>
      <c r="H138" s="507">
        <v>9.6999999999999993</v>
      </c>
      <c r="I138" s="507">
        <v>10.149999999999999</v>
      </c>
      <c r="J138" s="507">
        <v>10.5</v>
      </c>
      <c r="K138" s="506">
        <v>9.8000000000000007</v>
      </c>
      <c r="L138" s="506">
        <v>9</v>
      </c>
      <c r="M138" s="506">
        <v>84.995140000000006</v>
      </c>
    </row>
    <row r="139" spans="1:13">
      <c r="A139" s="254">
        <v>129</v>
      </c>
      <c r="B139" s="509" t="s">
        <v>346</v>
      </c>
      <c r="C139" s="506">
        <v>103.5</v>
      </c>
      <c r="D139" s="507">
        <v>105.33333333333333</v>
      </c>
      <c r="E139" s="507">
        <v>100.66666666666666</v>
      </c>
      <c r="F139" s="507">
        <v>97.833333333333329</v>
      </c>
      <c r="G139" s="507">
        <v>93.166666666666657</v>
      </c>
      <c r="H139" s="507">
        <v>108.16666666666666</v>
      </c>
      <c r="I139" s="507">
        <v>112.83333333333331</v>
      </c>
      <c r="J139" s="507">
        <v>115.66666666666666</v>
      </c>
      <c r="K139" s="506">
        <v>110</v>
      </c>
      <c r="L139" s="506">
        <v>102.5</v>
      </c>
      <c r="M139" s="506">
        <v>4.21861</v>
      </c>
    </row>
    <row r="140" spans="1:13">
      <c r="A140" s="254">
        <v>130</v>
      </c>
      <c r="B140" s="509" t="s">
        <v>90</v>
      </c>
      <c r="C140" s="506">
        <v>3450.2</v>
      </c>
      <c r="D140" s="507">
        <v>3445.1</v>
      </c>
      <c r="E140" s="507">
        <v>3396.1</v>
      </c>
      <c r="F140" s="507">
        <v>3342</v>
      </c>
      <c r="G140" s="507">
        <v>3293</v>
      </c>
      <c r="H140" s="507">
        <v>3499.2</v>
      </c>
      <c r="I140" s="507">
        <v>3548.2</v>
      </c>
      <c r="J140" s="507">
        <v>3602.2999999999997</v>
      </c>
      <c r="K140" s="506">
        <v>3494.1</v>
      </c>
      <c r="L140" s="506">
        <v>3391</v>
      </c>
      <c r="M140" s="506">
        <v>7.3839199999999998</v>
      </c>
    </row>
    <row r="141" spans="1:13">
      <c r="A141" s="254">
        <v>131</v>
      </c>
      <c r="B141" s="509" t="s">
        <v>347</v>
      </c>
      <c r="C141" s="506">
        <v>3593.3</v>
      </c>
      <c r="D141" s="507">
        <v>3538.15</v>
      </c>
      <c r="E141" s="507">
        <v>3400.3</v>
      </c>
      <c r="F141" s="507">
        <v>3207.3</v>
      </c>
      <c r="G141" s="507">
        <v>3069.4500000000003</v>
      </c>
      <c r="H141" s="507">
        <v>3731.15</v>
      </c>
      <c r="I141" s="507">
        <v>3868.9999999999995</v>
      </c>
      <c r="J141" s="507">
        <v>4062</v>
      </c>
      <c r="K141" s="506">
        <v>3676</v>
      </c>
      <c r="L141" s="506">
        <v>3345.15</v>
      </c>
      <c r="M141" s="506">
        <v>9.9897299999999998</v>
      </c>
    </row>
    <row r="142" spans="1:13">
      <c r="A142" s="254">
        <v>132</v>
      </c>
      <c r="B142" s="509" t="s">
        <v>348</v>
      </c>
      <c r="C142" s="506">
        <v>2462.6999999999998</v>
      </c>
      <c r="D142" s="507">
        <v>2476.9166666666665</v>
      </c>
      <c r="E142" s="507">
        <v>2429.9333333333329</v>
      </c>
      <c r="F142" s="507">
        <v>2397.1666666666665</v>
      </c>
      <c r="G142" s="507">
        <v>2350.1833333333329</v>
      </c>
      <c r="H142" s="507">
        <v>2509.6833333333329</v>
      </c>
      <c r="I142" s="507">
        <v>2556.6666666666665</v>
      </c>
      <c r="J142" s="507">
        <v>2589.4333333333329</v>
      </c>
      <c r="K142" s="506">
        <v>2523.9</v>
      </c>
      <c r="L142" s="506">
        <v>2444.15</v>
      </c>
      <c r="M142" s="506">
        <v>2.5740599999999998</v>
      </c>
    </row>
    <row r="143" spans="1:13">
      <c r="A143" s="254">
        <v>133</v>
      </c>
      <c r="B143" s="509" t="s">
        <v>93</v>
      </c>
      <c r="C143" s="506">
        <v>4380.55</v>
      </c>
      <c r="D143" s="507">
        <v>4355.8166666666666</v>
      </c>
      <c r="E143" s="507">
        <v>4309.4833333333336</v>
      </c>
      <c r="F143" s="507">
        <v>4238.416666666667</v>
      </c>
      <c r="G143" s="507">
        <v>4192.0833333333339</v>
      </c>
      <c r="H143" s="507">
        <v>4426.8833333333332</v>
      </c>
      <c r="I143" s="507">
        <v>4473.2166666666672</v>
      </c>
      <c r="J143" s="507">
        <v>4544.2833333333328</v>
      </c>
      <c r="K143" s="506">
        <v>4402.1499999999996</v>
      </c>
      <c r="L143" s="506">
        <v>4284.75</v>
      </c>
      <c r="M143" s="506">
        <v>9.4141600000000007</v>
      </c>
    </row>
    <row r="144" spans="1:13">
      <c r="A144" s="254">
        <v>134</v>
      </c>
      <c r="B144" s="509" t="s">
        <v>349</v>
      </c>
      <c r="C144" s="506">
        <v>327.85</v>
      </c>
      <c r="D144" s="507">
        <v>331.9666666666667</v>
      </c>
      <c r="E144" s="507">
        <v>321.38333333333338</v>
      </c>
      <c r="F144" s="507">
        <v>314.91666666666669</v>
      </c>
      <c r="G144" s="507">
        <v>304.33333333333337</v>
      </c>
      <c r="H144" s="507">
        <v>338.43333333333339</v>
      </c>
      <c r="I144" s="507">
        <v>349.01666666666665</v>
      </c>
      <c r="J144" s="507">
        <v>355.48333333333341</v>
      </c>
      <c r="K144" s="506">
        <v>342.55</v>
      </c>
      <c r="L144" s="506">
        <v>325.5</v>
      </c>
      <c r="M144" s="506">
        <v>1.8902699999999999</v>
      </c>
    </row>
    <row r="145" spans="1:13">
      <c r="A145" s="254">
        <v>135</v>
      </c>
      <c r="B145" s="509" t="s">
        <v>350</v>
      </c>
      <c r="C145" s="506">
        <v>96.05</v>
      </c>
      <c r="D145" s="507">
        <v>96.149999999999991</v>
      </c>
      <c r="E145" s="507">
        <v>93.499999999999986</v>
      </c>
      <c r="F145" s="507">
        <v>90.949999999999989</v>
      </c>
      <c r="G145" s="507">
        <v>88.299999999999983</v>
      </c>
      <c r="H145" s="507">
        <v>98.699999999999989</v>
      </c>
      <c r="I145" s="507">
        <v>101.35</v>
      </c>
      <c r="J145" s="507">
        <v>103.89999999999999</v>
      </c>
      <c r="K145" s="506">
        <v>98.8</v>
      </c>
      <c r="L145" s="506">
        <v>93.6</v>
      </c>
      <c r="M145" s="506">
        <v>9.0617900000000002</v>
      </c>
    </row>
    <row r="146" spans="1:13">
      <c r="A146" s="254">
        <v>136</v>
      </c>
      <c r="B146" s="509" t="s">
        <v>835</v>
      </c>
      <c r="C146" s="506">
        <v>218.2</v>
      </c>
      <c r="D146" s="507">
        <v>218.31666666666663</v>
      </c>
      <c r="E146" s="507">
        <v>213.53333333333327</v>
      </c>
      <c r="F146" s="507">
        <v>208.86666666666665</v>
      </c>
      <c r="G146" s="507">
        <v>204.08333333333329</v>
      </c>
      <c r="H146" s="507">
        <v>222.98333333333326</v>
      </c>
      <c r="I146" s="507">
        <v>227.76666666666662</v>
      </c>
      <c r="J146" s="507">
        <v>232.43333333333325</v>
      </c>
      <c r="K146" s="506">
        <v>223.1</v>
      </c>
      <c r="L146" s="506">
        <v>213.65</v>
      </c>
      <c r="M146" s="506">
        <v>12.667120000000001</v>
      </c>
    </row>
    <row r="147" spans="1:13">
      <c r="A147" s="254">
        <v>137</v>
      </c>
      <c r="B147" s="509" t="s">
        <v>742</v>
      </c>
      <c r="C147" s="506">
        <v>1804.85</v>
      </c>
      <c r="D147" s="507">
        <v>1813.95</v>
      </c>
      <c r="E147" s="507">
        <v>1784</v>
      </c>
      <c r="F147" s="507">
        <v>1763.1499999999999</v>
      </c>
      <c r="G147" s="507">
        <v>1733.1999999999998</v>
      </c>
      <c r="H147" s="507">
        <v>1834.8000000000002</v>
      </c>
      <c r="I147" s="507">
        <v>1864.7500000000005</v>
      </c>
      <c r="J147" s="507">
        <v>1885.6000000000004</v>
      </c>
      <c r="K147" s="506">
        <v>1843.9</v>
      </c>
      <c r="L147" s="506">
        <v>1793.1</v>
      </c>
      <c r="M147" s="506">
        <v>4.0529999999999997E-2</v>
      </c>
    </row>
    <row r="148" spans="1:13">
      <c r="A148" s="254">
        <v>138</v>
      </c>
      <c r="B148" s="509" t="s">
        <v>235</v>
      </c>
      <c r="C148" s="506">
        <v>73.75</v>
      </c>
      <c r="D148" s="507">
        <v>75.033333333333331</v>
      </c>
      <c r="E148" s="507">
        <v>72.466666666666669</v>
      </c>
      <c r="F148" s="507">
        <v>71.183333333333337</v>
      </c>
      <c r="G148" s="507">
        <v>68.616666666666674</v>
      </c>
      <c r="H148" s="507">
        <v>76.316666666666663</v>
      </c>
      <c r="I148" s="507">
        <v>78.883333333333326</v>
      </c>
      <c r="J148" s="507">
        <v>80.166666666666657</v>
      </c>
      <c r="K148" s="506">
        <v>77.599999999999994</v>
      </c>
      <c r="L148" s="506">
        <v>73.75</v>
      </c>
      <c r="M148" s="506">
        <v>15.67947</v>
      </c>
    </row>
    <row r="149" spans="1:13">
      <c r="A149" s="254">
        <v>139</v>
      </c>
      <c r="B149" s="509" t="s">
        <v>94</v>
      </c>
      <c r="C149" s="506">
        <v>2580.4499999999998</v>
      </c>
      <c r="D149" s="507">
        <v>2593.15</v>
      </c>
      <c r="E149" s="507">
        <v>2535.3000000000002</v>
      </c>
      <c r="F149" s="507">
        <v>2490.15</v>
      </c>
      <c r="G149" s="507">
        <v>2432.3000000000002</v>
      </c>
      <c r="H149" s="507">
        <v>2638.3</v>
      </c>
      <c r="I149" s="507">
        <v>2696.1499999999996</v>
      </c>
      <c r="J149" s="507">
        <v>2741.3</v>
      </c>
      <c r="K149" s="506">
        <v>2651</v>
      </c>
      <c r="L149" s="506">
        <v>2548</v>
      </c>
      <c r="M149" s="506">
        <v>11.196109999999999</v>
      </c>
    </row>
    <row r="150" spans="1:13">
      <c r="A150" s="254">
        <v>140</v>
      </c>
      <c r="B150" s="509" t="s">
        <v>351</v>
      </c>
      <c r="C150" s="506">
        <v>180.05</v>
      </c>
      <c r="D150" s="507">
        <v>180.51666666666665</v>
      </c>
      <c r="E150" s="507">
        <v>174.58333333333331</v>
      </c>
      <c r="F150" s="507">
        <v>169.11666666666667</v>
      </c>
      <c r="G150" s="507">
        <v>163.18333333333334</v>
      </c>
      <c r="H150" s="507">
        <v>185.98333333333329</v>
      </c>
      <c r="I150" s="507">
        <v>191.91666666666663</v>
      </c>
      <c r="J150" s="507">
        <v>197.38333333333327</v>
      </c>
      <c r="K150" s="506">
        <v>186.45</v>
      </c>
      <c r="L150" s="506">
        <v>175.05</v>
      </c>
      <c r="M150" s="506">
        <v>0.84687000000000001</v>
      </c>
    </row>
    <row r="151" spans="1:13">
      <c r="A151" s="254">
        <v>141</v>
      </c>
      <c r="B151" s="509" t="s">
        <v>236</v>
      </c>
      <c r="C151" s="506">
        <v>464.1</v>
      </c>
      <c r="D151" s="507">
        <v>465.8</v>
      </c>
      <c r="E151" s="507">
        <v>453.6</v>
      </c>
      <c r="F151" s="507">
        <v>443.1</v>
      </c>
      <c r="G151" s="507">
        <v>430.90000000000003</v>
      </c>
      <c r="H151" s="507">
        <v>476.3</v>
      </c>
      <c r="I151" s="507">
        <v>488.49999999999994</v>
      </c>
      <c r="J151" s="507">
        <v>499</v>
      </c>
      <c r="K151" s="506">
        <v>478</v>
      </c>
      <c r="L151" s="506">
        <v>455.3</v>
      </c>
      <c r="M151" s="506">
        <v>1.98966</v>
      </c>
    </row>
    <row r="152" spans="1:13">
      <c r="A152" s="254">
        <v>142</v>
      </c>
      <c r="B152" s="509" t="s">
        <v>237</v>
      </c>
      <c r="C152" s="506">
        <v>1390.8</v>
      </c>
      <c r="D152" s="507">
        <v>1410.2666666666667</v>
      </c>
      <c r="E152" s="507">
        <v>1355.5333333333333</v>
      </c>
      <c r="F152" s="507">
        <v>1320.2666666666667</v>
      </c>
      <c r="G152" s="507">
        <v>1265.5333333333333</v>
      </c>
      <c r="H152" s="507">
        <v>1445.5333333333333</v>
      </c>
      <c r="I152" s="507">
        <v>1500.2666666666664</v>
      </c>
      <c r="J152" s="507">
        <v>1535.5333333333333</v>
      </c>
      <c r="K152" s="506">
        <v>1465</v>
      </c>
      <c r="L152" s="506">
        <v>1375</v>
      </c>
      <c r="M152" s="506">
        <v>1.4292400000000001</v>
      </c>
    </row>
    <row r="153" spans="1:13">
      <c r="A153" s="254">
        <v>143</v>
      </c>
      <c r="B153" s="509" t="s">
        <v>238</v>
      </c>
      <c r="C153" s="506">
        <v>74.2</v>
      </c>
      <c r="D153" s="507">
        <v>74.516666666666666</v>
      </c>
      <c r="E153" s="507">
        <v>73.433333333333337</v>
      </c>
      <c r="F153" s="507">
        <v>72.666666666666671</v>
      </c>
      <c r="G153" s="507">
        <v>71.583333333333343</v>
      </c>
      <c r="H153" s="507">
        <v>75.283333333333331</v>
      </c>
      <c r="I153" s="507">
        <v>76.366666666666674</v>
      </c>
      <c r="J153" s="507">
        <v>77.133333333333326</v>
      </c>
      <c r="K153" s="506">
        <v>75.599999999999994</v>
      </c>
      <c r="L153" s="506">
        <v>73.75</v>
      </c>
      <c r="M153" s="506">
        <v>33.18967</v>
      </c>
    </row>
    <row r="154" spans="1:13">
      <c r="A154" s="254">
        <v>144</v>
      </c>
      <c r="B154" s="509" t="s">
        <v>95</v>
      </c>
      <c r="C154" s="506">
        <v>87.2</v>
      </c>
      <c r="D154" s="507">
        <v>86.683333333333337</v>
      </c>
      <c r="E154" s="507">
        <v>85.066666666666677</v>
      </c>
      <c r="F154" s="507">
        <v>82.933333333333337</v>
      </c>
      <c r="G154" s="507">
        <v>81.316666666666677</v>
      </c>
      <c r="H154" s="507">
        <v>88.816666666666677</v>
      </c>
      <c r="I154" s="507">
        <v>90.433333333333351</v>
      </c>
      <c r="J154" s="507">
        <v>92.566666666666677</v>
      </c>
      <c r="K154" s="506">
        <v>88.3</v>
      </c>
      <c r="L154" s="506">
        <v>84.55</v>
      </c>
      <c r="M154" s="506">
        <v>14.833220000000001</v>
      </c>
    </row>
    <row r="155" spans="1:13">
      <c r="A155" s="254">
        <v>145</v>
      </c>
      <c r="B155" s="509" t="s">
        <v>352</v>
      </c>
      <c r="C155" s="506">
        <v>605.20000000000005</v>
      </c>
      <c r="D155" s="507">
        <v>600.4</v>
      </c>
      <c r="E155" s="507">
        <v>579.84999999999991</v>
      </c>
      <c r="F155" s="507">
        <v>554.49999999999989</v>
      </c>
      <c r="G155" s="507">
        <v>533.94999999999982</v>
      </c>
      <c r="H155" s="507">
        <v>625.75</v>
      </c>
      <c r="I155" s="507">
        <v>646.29999999999995</v>
      </c>
      <c r="J155" s="507">
        <v>671.65000000000009</v>
      </c>
      <c r="K155" s="506">
        <v>620.95000000000005</v>
      </c>
      <c r="L155" s="506">
        <v>575.04999999999995</v>
      </c>
      <c r="M155" s="506">
        <v>1.7156499999999999</v>
      </c>
    </row>
    <row r="156" spans="1:13">
      <c r="A156" s="254">
        <v>146</v>
      </c>
      <c r="B156" s="509" t="s">
        <v>96</v>
      </c>
      <c r="C156" s="506">
        <v>1266.25</v>
      </c>
      <c r="D156" s="507">
        <v>1284.8999999999999</v>
      </c>
      <c r="E156" s="507">
        <v>1242.1499999999996</v>
      </c>
      <c r="F156" s="507">
        <v>1218.0499999999997</v>
      </c>
      <c r="G156" s="507">
        <v>1175.2999999999995</v>
      </c>
      <c r="H156" s="507">
        <v>1308.9999999999998</v>
      </c>
      <c r="I156" s="507">
        <v>1351.7500000000002</v>
      </c>
      <c r="J156" s="507">
        <v>1375.85</v>
      </c>
      <c r="K156" s="506">
        <v>1327.65</v>
      </c>
      <c r="L156" s="506">
        <v>1260.8</v>
      </c>
      <c r="M156" s="506">
        <v>11.208030000000001</v>
      </c>
    </row>
    <row r="157" spans="1:13">
      <c r="A157" s="254">
        <v>147</v>
      </c>
      <c r="B157" s="509" t="s">
        <v>97</v>
      </c>
      <c r="C157" s="506">
        <v>181.1</v>
      </c>
      <c r="D157" s="507">
        <v>182.41666666666666</v>
      </c>
      <c r="E157" s="507">
        <v>178.68333333333331</v>
      </c>
      <c r="F157" s="507">
        <v>176.26666666666665</v>
      </c>
      <c r="G157" s="507">
        <v>172.5333333333333</v>
      </c>
      <c r="H157" s="507">
        <v>184.83333333333331</v>
      </c>
      <c r="I157" s="507">
        <v>188.56666666666666</v>
      </c>
      <c r="J157" s="507">
        <v>190.98333333333332</v>
      </c>
      <c r="K157" s="506">
        <v>186.15</v>
      </c>
      <c r="L157" s="506">
        <v>180</v>
      </c>
      <c r="M157" s="506">
        <v>62.612960000000001</v>
      </c>
    </row>
    <row r="158" spans="1:13">
      <c r="A158" s="254">
        <v>148</v>
      </c>
      <c r="B158" s="509" t="s">
        <v>354</v>
      </c>
      <c r="C158" s="506">
        <v>272.39999999999998</v>
      </c>
      <c r="D158" s="507">
        <v>274.63333333333333</v>
      </c>
      <c r="E158" s="507">
        <v>267.26666666666665</v>
      </c>
      <c r="F158" s="507">
        <v>262.13333333333333</v>
      </c>
      <c r="G158" s="507">
        <v>254.76666666666665</v>
      </c>
      <c r="H158" s="507">
        <v>279.76666666666665</v>
      </c>
      <c r="I158" s="507">
        <v>287.13333333333333</v>
      </c>
      <c r="J158" s="507">
        <v>292.26666666666665</v>
      </c>
      <c r="K158" s="506">
        <v>282</v>
      </c>
      <c r="L158" s="506">
        <v>269.5</v>
      </c>
      <c r="M158" s="506">
        <v>2.1102500000000002</v>
      </c>
    </row>
    <row r="159" spans="1:13">
      <c r="A159" s="254">
        <v>149</v>
      </c>
      <c r="B159" s="509" t="s">
        <v>98</v>
      </c>
      <c r="C159" s="506">
        <v>76.3</v>
      </c>
      <c r="D159" s="507">
        <v>75.433333333333323</v>
      </c>
      <c r="E159" s="507">
        <v>73.46666666666664</v>
      </c>
      <c r="F159" s="507">
        <v>70.633333333333312</v>
      </c>
      <c r="G159" s="507">
        <v>68.666666666666629</v>
      </c>
      <c r="H159" s="507">
        <v>78.266666666666652</v>
      </c>
      <c r="I159" s="507">
        <v>80.23333333333332</v>
      </c>
      <c r="J159" s="507">
        <v>83.066666666666663</v>
      </c>
      <c r="K159" s="506">
        <v>77.400000000000006</v>
      </c>
      <c r="L159" s="506">
        <v>72.599999999999994</v>
      </c>
      <c r="M159" s="506">
        <v>316.28782999999999</v>
      </c>
    </row>
    <row r="160" spans="1:13">
      <c r="A160" s="254">
        <v>150</v>
      </c>
      <c r="B160" s="509" t="s">
        <v>355</v>
      </c>
      <c r="C160" s="506">
        <v>2229.8000000000002</v>
      </c>
      <c r="D160" s="507">
        <v>2232.2000000000003</v>
      </c>
      <c r="E160" s="507">
        <v>2197.6000000000004</v>
      </c>
      <c r="F160" s="507">
        <v>2165.4</v>
      </c>
      <c r="G160" s="507">
        <v>2130.8000000000002</v>
      </c>
      <c r="H160" s="507">
        <v>2264.4000000000005</v>
      </c>
      <c r="I160" s="507">
        <v>2299</v>
      </c>
      <c r="J160" s="507">
        <v>2331.2000000000007</v>
      </c>
      <c r="K160" s="506">
        <v>2266.8000000000002</v>
      </c>
      <c r="L160" s="506">
        <v>2200</v>
      </c>
      <c r="M160" s="506">
        <v>0.24307999999999999</v>
      </c>
    </row>
    <row r="161" spans="1:13">
      <c r="A161" s="254">
        <v>151</v>
      </c>
      <c r="B161" s="509" t="s">
        <v>356</v>
      </c>
      <c r="C161" s="506">
        <v>371.5</v>
      </c>
      <c r="D161" s="507">
        <v>370.7833333333333</v>
      </c>
      <c r="E161" s="507">
        <v>366.61666666666662</v>
      </c>
      <c r="F161" s="507">
        <v>361.73333333333329</v>
      </c>
      <c r="G161" s="507">
        <v>357.56666666666661</v>
      </c>
      <c r="H161" s="507">
        <v>375.66666666666663</v>
      </c>
      <c r="I161" s="507">
        <v>379.83333333333337</v>
      </c>
      <c r="J161" s="507">
        <v>384.71666666666664</v>
      </c>
      <c r="K161" s="506">
        <v>374.95</v>
      </c>
      <c r="L161" s="506">
        <v>365.9</v>
      </c>
      <c r="M161" s="506">
        <v>1.5131300000000001</v>
      </c>
    </row>
    <row r="162" spans="1:13">
      <c r="A162" s="254">
        <v>152</v>
      </c>
      <c r="B162" s="509" t="s">
        <v>357</v>
      </c>
      <c r="C162" s="506">
        <v>612</v>
      </c>
      <c r="D162" s="507">
        <v>612.4666666666667</v>
      </c>
      <c r="E162" s="507">
        <v>601.03333333333342</v>
      </c>
      <c r="F162" s="507">
        <v>590.06666666666672</v>
      </c>
      <c r="G162" s="507">
        <v>578.63333333333344</v>
      </c>
      <c r="H162" s="507">
        <v>623.43333333333339</v>
      </c>
      <c r="I162" s="507">
        <v>634.86666666666679</v>
      </c>
      <c r="J162" s="507">
        <v>645.83333333333337</v>
      </c>
      <c r="K162" s="506">
        <v>623.9</v>
      </c>
      <c r="L162" s="506">
        <v>601.5</v>
      </c>
      <c r="M162" s="506">
        <v>1.1455299999999999</v>
      </c>
    </row>
    <row r="163" spans="1:13">
      <c r="A163" s="254">
        <v>153</v>
      </c>
      <c r="B163" s="509" t="s">
        <v>358</v>
      </c>
      <c r="C163" s="506">
        <v>109.85</v>
      </c>
      <c r="D163" s="507">
        <v>110.90000000000002</v>
      </c>
      <c r="E163" s="507">
        <v>106.60000000000004</v>
      </c>
      <c r="F163" s="507">
        <v>103.35000000000002</v>
      </c>
      <c r="G163" s="507">
        <v>99.05000000000004</v>
      </c>
      <c r="H163" s="507">
        <v>114.15000000000003</v>
      </c>
      <c r="I163" s="507">
        <v>118.45000000000002</v>
      </c>
      <c r="J163" s="507">
        <v>121.70000000000003</v>
      </c>
      <c r="K163" s="506">
        <v>115.2</v>
      </c>
      <c r="L163" s="506">
        <v>107.65</v>
      </c>
      <c r="M163" s="506">
        <v>45.249369999999999</v>
      </c>
    </row>
    <row r="164" spans="1:13">
      <c r="A164" s="254">
        <v>154</v>
      </c>
      <c r="B164" s="509" t="s">
        <v>359</v>
      </c>
      <c r="C164" s="506">
        <v>199.85</v>
      </c>
      <c r="D164" s="507">
        <v>202.4</v>
      </c>
      <c r="E164" s="507">
        <v>193</v>
      </c>
      <c r="F164" s="507">
        <v>186.15</v>
      </c>
      <c r="G164" s="507">
        <v>176.75</v>
      </c>
      <c r="H164" s="507">
        <v>209.25</v>
      </c>
      <c r="I164" s="507">
        <v>218.65000000000003</v>
      </c>
      <c r="J164" s="507">
        <v>225.5</v>
      </c>
      <c r="K164" s="506">
        <v>211.8</v>
      </c>
      <c r="L164" s="506">
        <v>195.55</v>
      </c>
      <c r="M164" s="506">
        <v>57.492379999999997</v>
      </c>
    </row>
    <row r="165" spans="1:13">
      <c r="A165" s="254">
        <v>155</v>
      </c>
      <c r="B165" s="509" t="s">
        <v>239</v>
      </c>
      <c r="C165" s="506">
        <v>6.75</v>
      </c>
      <c r="D165" s="507">
        <v>6.7333333333333334</v>
      </c>
      <c r="E165" s="507">
        <v>6.5166666666666666</v>
      </c>
      <c r="F165" s="507">
        <v>6.2833333333333332</v>
      </c>
      <c r="G165" s="507">
        <v>6.0666666666666664</v>
      </c>
      <c r="H165" s="507">
        <v>6.9666666666666668</v>
      </c>
      <c r="I165" s="507">
        <v>7.1833333333333336</v>
      </c>
      <c r="J165" s="507">
        <v>7.416666666666667</v>
      </c>
      <c r="K165" s="506">
        <v>6.95</v>
      </c>
      <c r="L165" s="506">
        <v>6.5</v>
      </c>
      <c r="M165" s="506">
        <v>49.898870000000002</v>
      </c>
    </row>
    <row r="166" spans="1:13">
      <c r="A166" s="254">
        <v>156</v>
      </c>
      <c r="B166" s="509" t="s">
        <v>240</v>
      </c>
      <c r="C166" s="506">
        <v>51.35</v>
      </c>
      <c r="D166" s="507">
        <v>52.25</v>
      </c>
      <c r="E166" s="507">
        <v>49.85</v>
      </c>
      <c r="F166" s="507">
        <v>48.35</v>
      </c>
      <c r="G166" s="507">
        <v>45.95</v>
      </c>
      <c r="H166" s="507">
        <v>53.75</v>
      </c>
      <c r="I166" s="507">
        <v>56.150000000000006</v>
      </c>
      <c r="J166" s="507">
        <v>57.65</v>
      </c>
      <c r="K166" s="506">
        <v>54.65</v>
      </c>
      <c r="L166" s="506">
        <v>50.75</v>
      </c>
      <c r="M166" s="506">
        <v>45.966549999999998</v>
      </c>
    </row>
    <row r="167" spans="1:13">
      <c r="A167" s="254">
        <v>157</v>
      </c>
      <c r="B167" s="509" t="s">
        <v>99</v>
      </c>
      <c r="C167" s="506">
        <v>128</v>
      </c>
      <c r="D167" s="507">
        <v>129.44999999999999</v>
      </c>
      <c r="E167" s="507">
        <v>125.99999999999997</v>
      </c>
      <c r="F167" s="507">
        <v>123.99999999999999</v>
      </c>
      <c r="G167" s="507">
        <v>120.54999999999997</v>
      </c>
      <c r="H167" s="507">
        <v>131.44999999999999</v>
      </c>
      <c r="I167" s="507">
        <v>134.90000000000003</v>
      </c>
      <c r="J167" s="507">
        <v>136.89999999999998</v>
      </c>
      <c r="K167" s="506">
        <v>132.9</v>
      </c>
      <c r="L167" s="506">
        <v>127.45</v>
      </c>
      <c r="M167" s="506">
        <v>201.51971</v>
      </c>
    </row>
    <row r="168" spans="1:13">
      <c r="A168" s="254">
        <v>158</v>
      </c>
      <c r="B168" s="509" t="s">
        <v>360</v>
      </c>
      <c r="C168" s="506">
        <v>269</v>
      </c>
      <c r="D168" s="507">
        <v>268.34999999999997</v>
      </c>
      <c r="E168" s="507">
        <v>262.94999999999993</v>
      </c>
      <c r="F168" s="507">
        <v>256.89999999999998</v>
      </c>
      <c r="G168" s="507">
        <v>251.49999999999994</v>
      </c>
      <c r="H168" s="507">
        <v>274.39999999999992</v>
      </c>
      <c r="I168" s="507">
        <v>279.7999999999999</v>
      </c>
      <c r="J168" s="507">
        <v>285.84999999999991</v>
      </c>
      <c r="K168" s="506">
        <v>273.75</v>
      </c>
      <c r="L168" s="506">
        <v>262.3</v>
      </c>
      <c r="M168" s="506">
        <v>0.90600999999999998</v>
      </c>
    </row>
    <row r="169" spans="1:13">
      <c r="A169" s="254">
        <v>159</v>
      </c>
      <c r="B169" s="509" t="s">
        <v>361</v>
      </c>
      <c r="C169" s="506">
        <v>222.55</v>
      </c>
      <c r="D169" s="507">
        <v>221.01666666666665</v>
      </c>
      <c r="E169" s="507">
        <v>217.08333333333331</v>
      </c>
      <c r="F169" s="507">
        <v>211.61666666666667</v>
      </c>
      <c r="G169" s="507">
        <v>207.68333333333334</v>
      </c>
      <c r="H169" s="507">
        <v>226.48333333333329</v>
      </c>
      <c r="I169" s="507">
        <v>230.41666666666663</v>
      </c>
      <c r="J169" s="507">
        <v>235.88333333333327</v>
      </c>
      <c r="K169" s="506">
        <v>224.95</v>
      </c>
      <c r="L169" s="506">
        <v>215.55</v>
      </c>
      <c r="M169" s="506">
        <v>1.8063199999999999</v>
      </c>
    </row>
    <row r="170" spans="1:13">
      <c r="A170" s="254">
        <v>160</v>
      </c>
      <c r="B170" s="509" t="s">
        <v>744</v>
      </c>
      <c r="C170" s="506">
        <v>4161.95</v>
      </c>
      <c r="D170" s="507">
        <v>4148.9833333333336</v>
      </c>
      <c r="E170" s="507">
        <v>4070.9666666666672</v>
      </c>
      <c r="F170" s="507">
        <v>3979.9833333333336</v>
      </c>
      <c r="G170" s="507">
        <v>3901.9666666666672</v>
      </c>
      <c r="H170" s="507">
        <v>4239.9666666666672</v>
      </c>
      <c r="I170" s="507">
        <v>4317.9833333333336</v>
      </c>
      <c r="J170" s="507">
        <v>4408.9666666666672</v>
      </c>
      <c r="K170" s="506">
        <v>4227</v>
      </c>
      <c r="L170" s="506">
        <v>4058</v>
      </c>
      <c r="M170" s="506">
        <v>0.57174000000000003</v>
      </c>
    </row>
    <row r="171" spans="1:13">
      <c r="A171" s="254">
        <v>161</v>
      </c>
      <c r="B171" s="509" t="s">
        <v>102</v>
      </c>
      <c r="C171" s="506">
        <v>23.9</v>
      </c>
      <c r="D171" s="507">
        <v>24.099999999999998</v>
      </c>
      <c r="E171" s="507">
        <v>23.299999999999997</v>
      </c>
      <c r="F171" s="507">
        <v>22.7</v>
      </c>
      <c r="G171" s="507">
        <v>21.9</v>
      </c>
      <c r="H171" s="507">
        <v>24.699999999999996</v>
      </c>
      <c r="I171" s="507">
        <v>25.5</v>
      </c>
      <c r="J171" s="507">
        <v>26.099999999999994</v>
      </c>
      <c r="K171" s="506">
        <v>24.9</v>
      </c>
      <c r="L171" s="506">
        <v>23.5</v>
      </c>
      <c r="M171" s="506">
        <v>306.81803000000002</v>
      </c>
    </row>
    <row r="172" spans="1:13">
      <c r="A172" s="254">
        <v>162</v>
      </c>
      <c r="B172" s="509" t="s">
        <v>362</v>
      </c>
      <c r="C172" s="506">
        <v>2381.9</v>
      </c>
      <c r="D172" s="507">
        <v>2372.2999999999997</v>
      </c>
      <c r="E172" s="507">
        <v>2349.5999999999995</v>
      </c>
      <c r="F172" s="507">
        <v>2317.2999999999997</v>
      </c>
      <c r="G172" s="507">
        <v>2294.5999999999995</v>
      </c>
      <c r="H172" s="507">
        <v>2404.5999999999995</v>
      </c>
      <c r="I172" s="507">
        <v>2427.2999999999993</v>
      </c>
      <c r="J172" s="507">
        <v>2459.5999999999995</v>
      </c>
      <c r="K172" s="506">
        <v>2395</v>
      </c>
      <c r="L172" s="506">
        <v>2340</v>
      </c>
      <c r="M172" s="506">
        <v>0.15973000000000001</v>
      </c>
    </row>
    <row r="173" spans="1:13">
      <c r="A173" s="254">
        <v>163</v>
      </c>
      <c r="B173" s="509" t="s">
        <v>745</v>
      </c>
      <c r="C173" s="506">
        <v>186.8</v>
      </c>
      <c r="D173" s="507">
        <v>188.36666666666667</v>
      </c>
      <c r="E173" s="507">
        <v>183.43333333333334</v>
      </c>
      <c r="F173" s="507">
        <v>180.06666666666666</v>
      </c>
      <c r="G173" s="507">
        <v>175.13333333333333</v>
      </c>
      <c r="H173" s="507">
        <v>191.73333333333335</v>
      </c>
      <c r="I173" s="507">
        <v>196.66666666666669</v>
      </c>
      <c r="J173" s="507">
        <v>200.03333333333336</v>
      </c>
      <c r="K173" s="506">
        <v>193.3</v>
      </c>
      <c r="L173" s="506">
        <v>185</v>
      </c>
      <c r="M173" s="506">
        <v>1.1309800000000001</v>
      </c>
    </row>
    <row r="174" spans="1:13">
      <c r="A174" s="254">
        <v>164</v>
      </c>
      <c r="B174" s="509" t="s">
        <v>363</v>
      </c>
      <c r="C174" s="506">
        <v>2409.0500000000002</v>
      </c>
      <c r="D174" s="507">
        <v>2415.2333333333336</v>
      </c>
      <c r="E174" s="507">
        <v>2370.4666666666672</v>
      </c>
      <c r="F174" s="507">
        <v>2331.8833333333337</v>
      </c>
      <c r="G174" s="507">
        <v>2287.1166666666672</v>
      </c>
      <c r="H174" s="507">
        <v>2453.8166666666671</v>
      </c>
      <c r="I174" s="507">
        <v>2498.5833333333335</v>
      </c>
      <c r="J174" s="507">
        <v>2537.166666666667</v>
      </c>
      <c r="K174" s="506">
        <v>2460</v>
      </c>
      <c r="L174" s="506">
        <v>2376.65</v>
      </c>
      <c r="M174" s="506">
        <v>7.5179999999999997E-2</v>
      </c>
    </row>
    <row r="175" spans="1:13">
      <c r="A175" s="254">
        <v>165</v>
      </c>
      <c r="B175" s="509" t="s">
        <v>241</v>
      </c>
      <c r="C175" s="506">
        <v>204.5</v>
      </c>
      <c r="D175" s="507">
        <v>207.5</v>
      </c>
      <c r="E175" s="507">
        <v>200.1</v>
      </c>
      <c r="F175" s="507">
        <v>195.7</v>
      </c>
      <c r="G175" s="507">
        <v>188.29999999999998</v>
      </c>
      <c r="H175" s="507">
        <v>211.9</v>
      </c>
      <c r="I175" s="507">
        <v>219.29999999999998</v>
      </c>
      <c r="J175" s="507">
        <v>223.70000000000002</v>
      </c>
      <c r="K175" s="506">
        <v>214.9</v>
      </c>
      <c r="L175" s="506">
        <v>203.1</v>
      </c>
      <c r="M175" s="506">
        <v>5.74343</v>
      </c>
    </row>
    <row r="176" spans="1:13">
      <c r="A176" s="254">
        <v>166</v>
      </c>
      <c r="B176" s="509" t="s">
        <v>364</v>
      </c>
      <c r="C176" s="506">
        <v>5541.6</v>
      </c>
      <c r="D176" s="507">
        <v>5519.05</v>
      </c>
      <c r="E176" s="507">
        <v>5461.1</v>
      </c>
      <c r="F176" s="507">
        <v>5380.6</v>
      </c>
      <c r="G176" s="507">
        <v>5322.6500000000005</v>
      </c>
      <c r="H176" s="507">
        <v>5599.55</v>
      </c>
      <c r="I176" s="507">
        <v>5657.4999999999991</v>
      </c>
      <c r="J176" s="507">
        <v>5738</v>
      </c>
      <c r="K176" s="506">
        <v>5577</v>
      </c>
      <c r="L176" s="506">
        <v>5438.55</v>
      </c>
      <c r="M176" s="506">
        <v>8.2839999999999997E-2</v>
      </c>
    </row>
    <row r="177" spans="1:13">
      <c r="A177" s="254">
        <v>167</v>
      </c>
      <c r="B177" s="509" t="s">
        <v>365</v>
      </c>
      <c r="C177" s="506">
        <v>1402.6</v>
      </c>
      <c r="D177" s="507">
        <v>1398.2</v>
      </c>
      <c r="E177" s="507">
        <v>1380.4</v>
      </c>
      <c r="F177" s="507">
        <v>1358.2</v>
      </c>
      <c r="G177" s="507">
        <v>1340.4</v>
      </c>
      <c r="H177" s="507">
        <v>1420.4</v>
      </c>
      <c r="I177" s="507">
        <v>1438.1999999999998</v>
      </c>
      <c r="J177" s="507">
        <v>1460.4</v>
      </c>
      <c r="K177" s="506">
        <v>1416</v>
      </c>
      <c r="L177" s="506">
        <v>1376</v>
      </c>
      <c r="M177" s="506">
        <v>0.41719000000000001</v>
      </c>
    </row>
    <row r="178" spans="1:13">
      <c r="A178" s="254">
        <v>168</v>
      </c>
      <c r="B178" s="509" t="s">
        <v>100</v>
      </c>
      <c r="C178" s="506">
        <v>443.95</v>
      </c>
      <c r="D178" s="507">
        <v>449.66666666666669</v>
      </c>
      <c r="E178" s="507">
        <v>436.33333333333337</v>
      </c>
      <c r="F178" s="507">
        <v>428.7166666666667</v>
      </c>
      <c r="G178" s="507">
        <v>415.38333333333338</v>
      </c>
      <c r="H178" s="507">
        <v>457.28333333333336</v>
      </c>
      <c r="I178" s="507">
        <v>470.61666666666673</v>
      </c>
      <c r="J178" s="507">
        <v>478.23333333333335</v>
      </c>
      <c r="K178" s="506">
        <v>463</v>
      </c>
      <c r="L178" s="506">
        <v>442.05</v>
      </c>
      <c r="M178" s="506">
        <v>11.14724</v>
      </c>
    </row>
    <row r="179" spans="1:13">
      <c r="A179" s="254">
        <v>169</v>
      </c>
      <c r="B179" s="509" t="s">
        <v>366</v>
      </c>
      <c r="C179" s="506">
        <v>877.9</v>
      </c>
      <c r="D179" s="507">
        <v>881.65</v>
      </c>
      <c r="E179" s="507">
        <v>869.25</v>
      </c>
      <c r="F179" s="507">
        <v>860.6</v>
      </c>
      <c r="G179" s="507">
        <v>848.2</v>
      </c>
      <c r="H179" s="507">
        <v>890.3</v>
      </c>
      <c r="I179" s="507">
        <v>902.69999999999982</v>
      </c>
      <c r="J179" s="507">
        <v>911.34999999999991</v>
      </c>
      <c r="K179" s="506">
        <v>894.05</v>
      </c>
      <c r="L179" s="506">
        <v>873</v>
      </c>
      <c r="M179" s="506">
        <v>0.46836</v>
      </c>
    </row>
    <row r="180" spans="1:13">
      <c r="A180" s="254">
        <v>170</v>
      </c>
      <c r="B180" s="509" t="s">
        <v>242</v>
      </c>
      <c r="C180" s="506">
        <v>485.35</v>
      </c>
      <c r="D180" s="507">
        <v>487.51666666666665</v>
      </c>
      <c r="E180" s="507">
        <v>479.83333333333331</v>
      </c>
      <c r="F180" s="507">
        <v>474.31666666666666</v>
      </c>
      <c r="G180" s="507">
        <v>466.63333333333333</v>
      </c>
      <c r="H180" s="507">
        <v>493.0333333333333</v>
      </c>
      <c r="I180" s="507">
        <v>500.7166666666667</v>
      </c>
      <c r="J180" s="507">
        <v>506.23333333333329</v>
      </c>
      <c r="K180" s="506">
        <v>495.2</v>
      </c>
      <c r="L180" s="506">
        <v>482</v>
      </c>
      <c r="M180" s="506">
        <v>1.0258</v>
      </c>
    </row>
    <row r="181" spans="1:13">
      <c r="A181" s="254">
        <v>171</v>
      </c>
      <c r="B181" s="509" t="s">
        <v>103</v>
      </c>
      <c r="C181" s="506">
        <v>679.8</v>
      </c>
      <c r="D181" s="507">
        <v>682.05000000000007</v>
      </c>
      <c r="E181" s="507">
        <v>673.40000000000009</v>
      </c>
      <c r="F181" s="507">
        <v>667</v>
      </c>
      <c r="G181" s="507">
        <v>658.35</v>
      </c>
      <c r="H181" s="507">
        <v>688.45000000000016</v>
      </c>
      <c r="I181" s="507">
        <v>697.1</v>
      </c>
      <c r="J181" s="507">
        <v>703.50000000000023</v>
      </c>
      <c r="K181" s="506">
        <v>690.7</v>
      </c>
      <c r="L181" s="506">
        <v>675.65</v>
      </c>
      <c r="M181" s="506">
        <v>15.548299999999999</v>
      </c>
    </row>
    <row r="182" spans="1:13">
      <c r="A182" s="254">
        <v>172</v>
      </c>
      <c r="B182" s="509" t="s">
        <v>243</v>
      </c>
      <c r="C182" s="506">
        <v>525</v>
      </c>
      <c r="D182" s="507">
        <v>524.18333333333328</v>
      </c>
      <c r="E182" s="507">
        <v>513.36666666666656</v>
      </c>
      <c r="F182" s="507">
        <v>501.73333333333323</v>
      </c>
      <c r="G182" s="507">
        <v>490.91666666666652</v>
      </c>
      <c r="H182" s="507">
        <v>535.81666666666661</v>
      </c>
      <c r="I182" s="507">
        <v>546.63333333333344</v>
      </c>
      <c r="J182" s="507">
        <v>558.26666666666665</v>
      </c>
      <c r="K182" s="506">
        <v>535</v>
      </c>
      <c r="L182" s="506">
        <v>512.54999999999995</v>
      </c>
      <c r="M182" s="506">
        <v>2.9397600000000002</v>
      </c>
    </row>
    <row r="183" spans="1:13">
      <c r="A183" s="254">
        <v>173</v>
      </c>
      <c r="B183" s="509" t="s">
        <v>244</v>
      </c>
      <c r="C183" s="506">
        <v>1332.1</v>
      </c>
      <c r="D183" s="507">
        <v>1351.5333333333333</v>
      </c>
      <c r="E183" s="507">
        <v>1303.0666666666666</v>
      </c>
      <c r="F183" s="507">
        <v>1274.0333333333333</v>
      </c>
      <c r="G183" s="507">
        <v>1225.5666666666666</v>
      </c>
      <c r="H183" s="507">
        <v>1380.5666666666666</v>
      </c>
      <c r="I183" s="507">
        <v>1429.0333333333333</v>
      </c>
      <c r="J183" s="507">
        <v>1458.0666666666666</v>
      </c>
      <c r="K183" s="506">
        <v>1400</v>
      </c>
      <c r="L183" s="506">
        <v>1322.5</v>
      </c>
      <c r="M183" s="506">
        <v>12.36673</v>
      </c>
    </row>
    <row r="184" spans="1:13">
      <c r="A184" s="254">
        <v>174</v>
      </c>
      <c r="B184" s="509" t="s">
        <v>367</v>
      </c>
      <c r="C184" s="506">
        <v>305.10000000000002</v>
      </c>
      <c r="D184" s="507">
        <v>310.3</v>
      </c>
      <c r="E184" s="507">
        <v>298.8</v>
      </c>
      <c r="F184" s="507">
        <v>292.5</v>
      </c>
      <c r="G184" s="507">
        <v>281</v>
      </c>
      <c r="H184" s="507">
        <v>316.60000000000002</v>
      </c>
      <c r="I184" s="507">
        <v>328.1</v>
      </c>
      <c r="J184" s="507">
        <v>334.40000000000003</v>
      </c>
      <c r="K184" s="506">
        <v>321.8</v>
      </c>
      <c r="L184" s="506">
        <v>304</v>
      </c>
      <c r="M184" s="506">
        <v>31.530999999999999</v>
      </c>
    </row>
    <row r="185" spans="1:13">
      <c r="A185" s="254">
        <v>175</v>
      </c>
      <c r="B185" s="509" t="s">
        <v>245</v>
      </c>
      <c r="C185" s="506">
        <v>474.05</v>
      </c>
      <c r="D185" s="507">
        <v>471.31666666666666</v>
      </c>
      <c r="E185" s="507">
        <v>449.73333333333335</v>
      </c>
      <c r="F185" s="507">
        <v>425.41666666666669</v>
      </c>
      <c r="G185" s="507">
        <v>403.83333333333337</v>
      </c>
      <c r="H185" s="507">
        <v>495.63333333333333</v>
      </c>
      <c r="I185" s="507">
        <v>517.2166666666667</v>
      </c>
      <c r="J185" s="507">
        <v>541.5333333333333</v>
      </c>
      <c r="K185" s="506">
        <v>492.9</v>
      </c>
      <c r="L185" s="506">
        <v>447</v>
      </c>
      <c r="M185" s="506">
        <v>21.13795</v>
      </c>
    </row>
    <row r="186" spans="1:13">
      <c r="A186" s="254">
        <v>176</v>
      </c>
      <c r="B186" s="509" t="s">
        <v>104</v>
      </c>
      <c r="C186" s="506">
        <v>1372.75</v>
      </c>
      <c r="D186" s="507">
        <v>1375.5999999999997</v>
      </c>
      <c r="E186" s="507">
        <v>1350.7499999999993</v>
      </c>
      <c r="F186" s="507">
        <v>1328.7499999999995</v>
      </c>
      <c r="G186" s="507">
        <v>1303.8999999999992</v>
      </c>
      <c r="H186" s="507">
        <v>1397.5999999999995</v>
      </c>
      <c r="I186" s="507">
        <v>1422.4499999999998</v>
      </c>
      <c r="J186" s="507">
        <v>1444.4499999999996</v>
      </c>
      <c r="K186" s="506">
        <v>1400.45</v>
      </c>
      <c r="L186" s="506">
        <v>1353.6</v>
      </c>
      <c r="M186" s="506">
        <v>21.6587</v>
      </c>
    </row>
    <row r="187" spans="1:13">
      <c r="A187" s="254">
        <v>177</v>
      </c>
      <c r="B187" s="509" t="s">
        <v>368</v>
      </c>
      <c r="C187" s="506">
        <v>316</v>
      </c>
      <c r="D187" s="507">
        <v>313.34999999999997</v>
      </c>
      <c r="E187" s="507">
        <v>305.69999999999993</v>
      </c>
      <c r="F187" s="507">
        <v>295.39999999999998</v>
      </c>
      <c r="G187" s="507">
        <v>287.74999999999994</v>
      </c>
      <c r="H187" s="507">
        <v>323.64999999999992</v>
      </c>
      <c r="I187" s="507">
        <v>331.2999999999999</v>
      </c>
      <c r="J187" s="507">
        <v>341.59999999999991</v>
      </c>
      <c r="K187" s="506">
        <v>321</v>
      </c>
      <c r="L187" s="506">
        <v>303.05</v>
      </c>
      <c r="M187" s="506">
        <v>1.90076</v>
      </c>
    </row>
    <row r="188" spans="1:13">
      <c r="A188" s="254">
        <v>178</v>
      </c>
      <c r="B188" s="509" t="s">
        <v>369</v>
      </c>
      <c r="C188" s="506">
        <v>125.4</v>
      </c>
      <c r="D188" s="507">
        <v>124.13333333333333</v>
      </c>
      <c r="E188" s="507">
        <v>118.81666666666666</v>
      </c>
      <c r="F188" s="507">
        <v>112.23333333333333</v>
      </c>
      <c r="G188" s="507">
        <v>106.91666666666667</v>
      </c>
      <c r="H188" s="507">
        <v>130.71666666666664</v>
      </c>
      <c r="I188" s="507">
        <v>136.0333333333333</v>
      </c>
      <c r="J188" s="507">
        <v>142.61666666666665</v>
      </c>
      <c r="K188" s="506">
        <v>129.44999999999999</v>
      </c>
      <c r="L188" s="506">
        <v>117.55</v>
      </c>
      <c r="M188" s="506">
        <v>26.784410000000001</v>
      </c>
    </row>
    <row r="189" spans="1:13">
      <c r="A189" s="254">
        <v>179</v>
      </c>
      <c r="B189" s="509" t="s">
        <v>370</v>
      </c>
      <c r="C189" s="506">
        <v>851.35</v>
      </c>
      <c r="D189" s="507">
        <v>860.93333333333339</v>
      </c>
      <c r="E189" s="507">
        <v>835.56666666666683</v>
      </c>
      <c r="F189" s="507">
        <v>819.78333333333342</v>
      </c>
      <c r="G189" s="507">
        <v>794.41666666666686</v>
      </c>
      <c r="H189" s="507">
        <v>876.71666666666681</v>
      </c>
      <c r="I189" s="507">
        <v>902.08333333333337</v>
      </c>
      <c r="J189" s="507">
        <v>917.86666666666679</v>
      </c>
      <c r="K189" s="506">
        <v>886.3</v>
      </c>
      <c r="L189" s="506">
        <v>845.15</v>
      </c>
      <c r="M189" s="506">
        <v>0.22741</v>
      </c>
    </row>
    <row r="190" spans="1:13">
      <c r="A190" s="254">
        <v>180</v>
      </c>
      <c r="B190" s="509" t="s">
        <v>371</v>
      </c>
      <c r="C190" s="506">
        <v>335.5</v>
      </c>
      <c r="D190" s="507">
        <v>336.93333333333334</v>
      </c>
      <c r="E190" s="507">
        <v>332.91666666666669</v>
      </c>
      <c r="F190" s="507">
        <v>330.33333333333337</v>
      </c>
      <c r="G190" s="507">
        <v>326.31666666666672</v>
      </c>
      <c r="H190" s="507">
        <v>339.51666666666665</v>
      </c>
      <c r="I190" s="507">
        <v>343.5333333333333</v>
      </c>
      <c r="J190" s="507">
        <v>346.11666666666662</v>
      </c>
      <c r="K190" s="506">
        <v>340.95</v>
      </c>
      <c r="L190" s="506">
        <v>334.35</v>
      </c>
      <c r="M190" s="506">
        <v>0.91774</v>
      </c>
    </row>
    <row r="191" spans="1:13">
      <c r="A191" s="254">
        <v>181</v>
      </c>
      <c r="B191" s="509" t="s">
        <v>743</v>
      </c>
      <c r="C191" s="506">
        <v>128</v>
      </c>
      <c r="D191" s="507">
        <v>129.76666666666668</v>
      </c>
      <c r="E191" s="507">
        <v>124.73333333333335</v>
      </c>
      <c r="F191" s="507">
        <v>121.46666666666667</v>
      </c>
      <c r="G191" s="507">
        <v>116.43333333333334</v>
      </c>
      <c r="H191" s="507">
        <v>133.03333333333336</v>
      </c>
      <c r="I191" s="507">
        <v>138.06666666666672</v>
      </c>
      <c r="J191" s="507">
        <v>141.33333333333337</v>
      </c>
      <c r="K191" s="506">
        <v>134.80000000000001</v>
      </c>
      <c r="L191" s="506">
        <v>126.5</v>
      </c>
      <c r="M191" s="506">
        <v>1.40174</v>
      </c>
    </row>
    <row r="192" spans="1:13">
      <c r="A192" s="254">
        <v>182</v>
      </c>
      <c r="B192" s="509" t="s">
        <v>773</v>
      </c>
      <c r="C192" s="506">
        <v>573.15</v>
      </c>
      <c r="D192" s="507">
        <v>576.1</v>
      </c>
      <c r="E192" s="507">
        <v>566.20000000000005</v>
      </c>
      <c r="F192" s="507">
        <v>559.25</v>
      </c>
      <c r="G192" s="507">
        <v>549.35</v>
      </c>
      <c r="H192" s="507">
        <v>583.05000000000007</v>
      </c>
      <c r="I192" s="507">
        <v>592.94999999999993</v>
      </c>
      <c r="J192" s="507">
        <v>599.90000000000009</v>
      </c>
      <c r="K192" s="506">
        <v>586</v>
      </c>
      <c r="L192" s="506">
        <v>569.15</v>
      </c>
      <c r="M192" s="506">
        <v>0.34027000000000002</v>
      </c>
    </row>
    <row r="193" spans="1:13">
      <c r="A193" s="254">
        <v>183</v>
      </c>
      <c r="B193" s="509" t="s">
        <v>372</v>
      </c>
      <c r="C193" s="506">
        <v>511.85</v>
      </c>
      <c r="D193" s="507">
        <v>507.61666666666673</v>
      </c>
      <c r="E193" s="507">
        <v>500.03333333333342</v>
      </c>
      <c r="F193" s="507">
        <v>488.2166666666667</v>
      </c>
      <c r="G193" s="507">
        <v>480.63333333333338</v>
      </c>
      <c r="H193" s="507">
        <v>519.43333333333339</v>
      </c>
      <c r="I193" s="507">
        <v>527.01666666666688</v>
      </c>
      <c r="J193" s="507">
        <v>538.83333333333348</v>
      </c>
      <c r="K193" s="506">
        <v>515.20000000000005</v>
      </c>
      <c r="L193" s="506">
        <v>495.8</v>
      </c>
      <c r="M193" s="506">
        <v>9.5357299999999992</v>
      </c>
    </row>
    <row r="194" spans="1:13">
      <c r="A194" s="254">
        <v>184</v>
      </c>
      <c r="B194" s="509" t="s">
        <v>373</v>
      </c>
      <c r="C194" s="506">
        <v>54.15</v>
      </c>
      <c r="D194" s="507">
        <v>54.65</v>
      </c>
      <c r="E194" s="507">
        <v>53.099999999999994</v>
      </c>
      <c r="F194" s="507">
        <v>52.05</v>
      </c>
      <c r="G194" s="507">
        <v>50.499999999999993</v>
      </c>
      <c r="H194" s="507">
        <v>55.699999999999996</v>
      </c>
      <c r="I194" s="507">
        <v>57.249999999999993</v>
      </c>
      <c r="J194" s="507">
        <v>58.3</v>
      </c>
      <c r="K194" s="506">
        <v>56.2</v>
      </c>
      <c r="L194" s="506">
        <v>53.6</v>
      </c>
      <c r="M194" s="506">
        <v>8.9478600000000004</v>
      </c>
    </row>
    <row r="195" spans="1:13">
      <c r="A195" s="254">
        <v>185</v>
      </c>
      <c r="B195" s="509" t="s">
        <v>374</v>
      </c>
      <c r="C195" s="506">
        <v>281.8</v>
      </c>
      <c r="D195" s="507">
        <v>287.8</v>
      </c>
      <c r="E195" s="507">
        <v>272.70000000000005</v>
      </c>
      <c r="F195" s="507">
        <v>263.60000000000002</v>
      </c>
      <c r="G195" s="507">
        <v>248.50000000000006</v>
      </c>
      <c r="H195" s="507">
        <v>296.90000000000003</v>
      </c>
      <c r="I195" s="507">
        <v>312.00000000000006</v>
      </c>
      <c r="J195" s="507">
        <v>321.10000000000002</v>
      </c>
      <c r="K195" s="506">
        <v>302.89999999999998</v>
      </c>
      <c r="L195" s="506">
        <v>278.7</v>
      </c>
      <c r="M195" s="506">
        <v>19.13702</v>
      </c>
    </row>
    <row r="196" spans="1:13">
      <c r="A196" s="254">
        <v>186</v>
      </c>
      <c r="B196" s="509" t="s">
        <v>375</v>
      </c>
      <c r="C196" s="506">
        <v>94.9</v>
      </c>
      <c r="D196" s="507">
        <v>95.616666666666674</v>
      </c>
      <c r="E196" s="507">
        <v>93.333333333333343</v>
      </c>
      <c r="F196" s="507">
        <v>91.766666666666666</v>
      </c>
      <c r="G196" s="507">
        <v>89.483333333333334</v>
      </c>
      <c r="H196" s="507">
        <v>97.183333333333351</v>
      </c>
      <c r="I196" s="507">
        <v>99.466666666666683</v>
      </c>
      <c r="J196" s="507">
        <v>101.03333333333336</v>
      </c>
      <c r="K196" s="506">
        <v>97.9</v>
      </c>
      <c r="L196" s="506">
        <v>94.05</v>
      </c>
      <c r="M196" s="506">
        <v>4.1781100000000002</v>
      </c>
    </row>
    <row r="197" spans="1:13">
      <c r="A197" s="254">
        <v>187</v>
      </c>
      <c r="B197" s="509" t="s">
        <v>376</v>
      </c>
      <c r="C197" s="506">
        <v>80.95</v>
      </c>
      <c r="D197" s="507">
        <v>81.95</v>
      </c>
      <c r="E197" s="507">
        <v>79.050000000000011</v>
      </c>
      <c r="F197" s="507">
        <v>77.150000000000006</v>
      </c>
      <c r="G197" s="507">
        <v>74.250000000000014</v>
      </c>
      <c r="H197" s="507">
        <v>83.850000000000009</v>
      </c>
      <c r="I197" s="507">
        <v>86.750000000000014</v>
      </c>
      <c r="J197" s="507">
        <v>88.65</v>
      </c>
      <c r="K197" s="506">
        <v>84.85</v>
      </c>
      <c r="L197" s="506">
        <v>80.05</v>
      </c>
      <c r="M197" s="506">
        <v>10.0748</v>
      </c>
    </row>
    <row r="198" spans="1:13">
      <c r="A198" s="254">
        <v>188</v>
      </c>
      <c r="B198" s="509" t="s">
        <v>246</v>
      </c>
      <c r="C198" s="506">
        <v>264</v>
      </c>
      <c r="D198" s="507">
        <v>265.7</v>
      </c>
      <c r="E198" s="507">
        <v>259.5</v>
      </c>
      <c r="F198" s="507">
        <v>255</v>
      </c>
      <c r="G198" s="507">
        <v>248.8</v>
      </c>
      <c r="H198" s="507">
        <v>270.2</v>
      </c>
      <c r="I198" s="507">
        <v>276.39999999999992</v>
      </c>
      <c r="J198" s="507">
        <v>280.89999999999998</v>
      </c>
      <c r="K198" s="506">
        <v>271.89999999999998</v>
      </c>
      <c r="L198" s="506">
        <v>261.2</v>
      </c>
      <c r="M198" s="506">
        <v>8.4907900000000005</v>
      </c>
    </row>
    <row r="199" spans="1:13">
      <c r="A199" s="254">
        <v>189</v>
      </c>
      <c r="B199" s="509" t="s">
        <v>377</v>
      </c>
      <c r="C199" s="506">
        <v>721.2</v>
      </c>
      <c r="D199" s="507">
        <v>731.63333333333333</v>
      </c>
      <c r="E199" s="507">
        <v>709.41666666666663</v>
      </c>
      <c r="F199" s="507">
        <v>697.63333333333333</v>
      </c>
      <c r="G199" s="507">
        <v>675.41666666666663</v>
      </c>
      <c r="H199" s="507">
        <v>743.41666666666663</v>
      </c>
      <c r="I199" s="507">
        <v>765.63333333333333</v>
      </c>
      <c r="J199" s="507">
        <v>777.41666666666663</v>
      </c>
      <c r="K199" s="506">
        <v>753.85</v>
      </c>
      <c r="L199" s="506">
        <v>719.85</v>
      </c>
      <c r="M199" s="506">
        <v>9.7049999999999997E-2</v>
      </c>
    </row>
    <row r="200" spans="1:13">
      <c r="A200" s="254">
        <v>190</v>
      </c>
      <c r="B200" s="509" t="s">
        <v>247</v>
      </c>
      <c r="C200" s="506">
        <v>1424.2</v>
      </c>
      <c r="D200" s="507">
        <v>1460.5833333333333</v>
      </c>
      <c r="E200" s="507">
        <v>1372.2666666666664</v>
      </c>
      <c r="F200" s="507">
        <v>1320.3333333333333</v>
      </c>
      <c r="G200" s="507">
        <v>1232.0166666666664</v>
      </c>
      <c r="H200" s="507">
        <v>1512.5166666666664</v>
      </c>
      <c r="I200" s="507">
        <v>1600.8333333333335</v>
      </c>
      <c r="J200" s="507">
        <v>1652.7666666666664</v>
      </c>
      <c r="K200" s="506">
        <v>1548.9</v>
      </c>
      <c r="L200" s="506">
        <v>1408.65</v>
      </c>
      <c r="M200" s="506">
        <v>6.35128</v>
      </c>
    </row>
    <row r="201" spans="1:13">
      <c r="A201" s="254">
        <v>191</v>
      </c>
      <c r="B201" s="509" t="s">
        <v>107</v>
      </c>
      <c r="C201" s="506">
        <v>957.05</v>
      </c>
      <c r="D201" s="507">
        <v>960.51666666666677</v>
      </c>
      <c r="E201" s="507">
        <v>946.53333333333353</v>
      </c>
      <c r="F201" s="507">
        <v>936.01666666666677</v>
      </c>
      <c r="G201" s="507">
        <v>922.03333333333353</v>
      </c>
      <c r="H201" s="507">
        <v>971.03333333333353</v>
      </c>
      <c r="I201" s="507">
        <v>985.01666666666688</v>
      </c>
      <c r="J201" s="507">
        <v>995.53333333333353</v>
      </c>
      <c r="K201" s="506">
        <v>974.5</v>
      </c>
      <c r="L201" s="506">
        <v>950</v>
      </c>
      <c r="M201" s="506">
        <v>48.794370000000001</v>
      </c>
    </row>
    <row r="202" spans="1:13">
      <c r="A202" s="254">
        <v>192</v>
      </c>
      <c r="B202" s="509" t="s">
        <v>248</v>
      </c>
      <c r="C202" s="506">
        <v>2808</v>
      </c>
      <c r="D202" s="507">
        <v>2811.9666666666667</v>
      </c>
      <c r="E202" s="507">
        <v>2778.9333333333334</v>
      </c>
      <c r="F202" s="507">
        <v>2749.8666666666668</v>
      </c>
      <c r="G202" s="507">
        <v>2716.8333333333335</v>
      </c>
      <c r="H202" s="507">
        <v>2841.0333333333333</v>
      </c>
      <c r="I202" s="507">
        <v>2874.0666666666671</v>
      </c>
      <c r="J202" s="507">
        <v>2903.1333333333332</v>
      </c>
      <c r="K202" s="506">
        <v>2845</v>
      </c>
      <c r="L202" s="506">
        <v>2782.9</v>
      </c>
      <c r="M202" s="506">
        <v>2.2881999999999998</v>
      </c>
    </row>
    <row r="203" spans="1:13">
      <c r="A203" s="254">
        <v>193</v>
      </c>
      <c r="B203" s="509" t="s">
        <v>109</v>
      </c>
      <c r="C203" s="506">
        <v>1463.35</v>
      </c>
      <c r="D203" s="507">
        <v>1469.7166666666665</v>
      </c>
      <c r="E203" s="507">
        <v>1443.883333333333</v>
      </c>
      <c r="F203" s="507">
        <v>1424.4166666666665</v>
      </c>
      <c r="G203" s="507">
        <v>1398.583333333333</v>
      </c>
      <c r="H203" s="507">
        <v>1489.1833333333329</v>
      </c>
      <c r="I203" s="507">
        <v>1515.0166666666664</v>
      </c>
      <c r="J203" s="507">
        <v>1534.4833333333329</v>
      </c>
      <c r="K203" s="506">
        <v>1495.55</v>
      </c>
      <c r="L203" s="506">
        <v>1450.25</v>
      </c>
      <c r="M203" s="506">
        <v>119.82178</v>
      </c>
    </row>
    <row r="204" spans="1:13">
      <c r="A204" s="254">
        <v>194</v>
      </c>
      <c r="B204" s="509" t="s">
        <v>249</v>
      </c>
      <c r="C204" s="506">
        <v>667</v>
      </c>
      <c r="D204" s="507">
        <v>668.85</v>
      </c>
      <c r="E204" s="507">
        <v>660.15000000000009</v>
      </c>
      <c r="F204" s="507">
        <v>653.30000000000007</v>
      </c>
      <c r="G204" s="507">
        <v>644.60000000000014</v>
      </c>
      <c r="H204" s="507">
        <v>675.7</v>
      </c>
      <c r="I204" s="507">
        <v>684.40000000000009</v>
      </c>
      <c r="J204" s="507">
        <v>691.25</v>
      </c>
      <c r="K204" s="506">
        <v>677.55</v>
      </c>
      <c r="L204" s="506">
        <v>662</v>
      </c>
      <c r="M204" s="506">
        <v>27.432079999999999</v>
      </c>
    </row>
    <row r="205" spans="1:13">
      <c r="A205" s="254">
        <v>195</v>
      </c>
      <c r="B205" s="509" t="s">
        <v>382</v>
      </c>
      <c r="C205" s="506">
        <v>25.5</v>
      </c>
      <c r="D205" s="507">
        <v>25.849999999999998</v>
      </c>
      <c r="E205" s="507">
        <v>24.949999999999996</v>
      </c>
      <c r="F205" s="507">
        <v>24.4</v>
      </c>
      <c r="G205" s="507">
        <v>23.499999999999996</v>
      </c>
      <c r="H205" s="507">
        <v>26.399999999999995</v>
      </c>
      <c r="I205" s="507">
        <v>27.299999999999994</v>
      </c>
      <c r="J205" s="507">
        <v>27.849999999999994</v>
      </c>
      <c r="K205" s="506">
        <v>26.75</v>
      </c>
      <c r="L205" s="506">
        <v>25.3</v>
      </c>
      <c r="M205" s="506">
        <v>38.072330000000001</v>
      </c>
    </row>
    <row r="206" spans="1:13">
      <c r="A206" s="254">
        <v>196</v>
      </c>
      <c r="B206" s="509" t="s">
        <v>378</v>
      </c>
      <c r="C206" s="506">
        <v>28.6</v>
      </c>
      <c r="D206" s="507">
        <v>28.733333333333334</v>
      </c>
      <c r="E206" s="507">
        <v>27.966666666666669</v>
      </c>
      <c r="F206" s="507">
        <v>27.333333333333336</v>
      </c>
      <c r="G206" s="507">
        <v>26.56666666666667</v>
      </c>
      <c r="H206" s="507">
        <v>29.366666666666667</v>
      </c>
      <c r="I206" s="507">
        <v>30.133333333333333</v>
      </c>
      <c r="J206" s="507">
        <v>30.766666666666666</v>
      </c>
      <c r="K206" s="506">
        <v>29.5</v>
      </c>
      <c r="L206" s="506">
        <v>28.1</v>
      </c>
      <c r="M206" s="506">
        <v>4.2177300000000004</v>
      </c>
    </row>
    <row r="207" spans="1:13">
      <c r="A207" s="254">
        <v>197</v>
      </c>
      <c r="B207" s="509" t="s">
        <v>379</v>
      </c>
      <c r="C207" s="506">
        <v>721.4</v>
      </c>
      <c r="D207" s="507">
        <v>723.80000000000007</v>
      </c>
      <c r="E207" s="507">
        <v>712.60000000000014</v>
      </c>
      <c r="F207" s="507">
        <v>703.80000000000007</v>
      </c>
      <c r="G207" s="507">
        <v>692.60000000000014</v>
      </c>
      <c r="H207" s="507">
        <v>732.60000000000014</v>
      </c>
      <c r="I207" s="507">
        <v>743.80000000000018</v>
      </c>
      <c r="J207" s="507">
        <v>752.60000000000014</v>
      </c>
      <c r="K207" s="506">
        <v>735</v>
      </c>
      <c r="L207" s="506">
        <v>715</v>
      </c>
      <c r="M207" s="506">
        <v>0.11384</v>
      </c>
    </row>
    <row r="208" spans="1:13">
      <c r="A208" s="254">
        <v>198</v>
      </c>
      <c r="B208" s="509" t="s">
        <v>105</v>
      </c>
      <c r="C208" s="506">
        <v>1026.1500000000001</v>
      </c>
      <c r="D208" s="507">
        <v>1025.6166666666668</v>
      </c>
      <c r="E208" s="507">
        <v>1015.5333333333335</v>
      </c>
      <c r="F208" s="507">
        <v>1004.9166666666667</v>
      </c>
      <c r="G208" s="507">
        <v>994.83333333333348</v>
      </c>
      <c r="H208" s="507">
        <v>1036.2333333333336</v>
      </c>
      <c r="I208" s="507">
        <v>1046.3166666666666</v>
      </c>
      <c r="J208" s="507">
        <v>1056.9333333333336</v>
      </c>
      <c r="K208" s="506">
        <v>1035.7</v>
      </c>
      <c r="L208" s="506">
        <v>1015</v>
      </c>
      <c r="M208" s="506">
        <v>13.837820000000001</v>
      </c>
    </row>
    <row r="209" spans="1:13">
      <c r="A209" s="254">
        <v>199</v>
      </c>
      <c r="B209" s="509" t="s">
        <v>380</v>
      </c>
      <c r="C209" s="506">
        <v>232.05</v>
      </c>
      <c r="D209" s="507">
        <v>231.85</v>
      </c>
      <c r="E209" s="507">
        <v>227.2</v>
      </c>
      <c r="F209" s="507">
        <v>222.35</v>
      </c>
      <c r="G209" s="507">
        <v>217.7</v>
      </c>
      <c r="H209" s="507">
        <v>236.7</v>
      </c>
      <c r="I209" s="507">
        <v>241.35000000000002</v>
      </c>
      <c r="J209" s="507">
        <v>246.2</v>
      </c>
      <c r="K209" s="506">
        <v>236.5</v>
      </c>
      <c r="L209" s="506">
        <v>227</v>
      </c>
      <c r="M209" s="506">
        <v>2.6271900000000001</v>
      </c>
    </row>
    <row r="210" spans="1:13">
      <c r="A210" s="254">
        <v>200</v>
      </c>
      <c r="B210" s="509" t="s">
        <v>381</v>
      </c>
      <c r="C210" s="506">
        <v>292.35000000000002</v>
      </c>
      <c r="D210" s="507">
        <v>294.88333333333333</v>
      </c>
      <c r="E210" s="507">
        <v>286.86666666666667</v>
      </c>
      <c r="F210" s="507">
        <v>281.38333333333333</v>
      </c>
      <c r="G210" s="507">
        <v>273.36666666666667</v>
      </c>
      <c r="H210" s="507">
        <v>300.36666666666667</v>
      </c>
      <c r="I210" s="507">
        <v>308.38333333333333</v>
      </c>
      <c r="J210" s="507">
        <v>313.86666666666667</v>
      </c>
      <c r="K210" s="506">
        <v>302.89999999999998</v>
      </c>
      <c r="L210" s="506">
        <v>289.39999999999998</v>
      </c>
      <c r="M210" s="506">
        <v>0.92457999999999996</v>
      </c>
    </row>
    <row r="211" spans="1:13">
      <c r="A211" s="254">
        <v>201</v>
      </c>
      <c r="B211" s="509" t="s">
        <v>110</v>
      </c>
      <c r="C211" s="506">
        <v>2941.65</v>
      </c>
      <c r="D211" s="507">
        <v>2972.7833333333333</v>
      </c>
      <c r="E211" s="507">
        <v>2895.9666666666667</v>
      </c>
      <c r="F211" s="507">
        <v>2850.2833333333333</v>
      </c>
      <c r="G211" s="507">
        <v>2773.4666666666667</v>
      </c>
      <c r="H211" s="507">
        <v>3018.4666666666667</v>
      </c>
      <c r="I211" s="507">
        <v>3095.2833333333333</v>
      </c>
      <c r="J211" s="507">
        <v>3140.9666666666667</v>
      </c>
      <c r="K211" s="506">
        <v>3049.6</v>
      </c>
      <c r="L211" s="506">
        <v>2927.1</v>
      </c>
      <c r="M211" s="506">
        <v>10.752509999999999</v>
      </c>
    </row>
    <row r="212" spans="1:13">
      <c r="A212" s="254">
        <v>202</v>
      </c>
      <c r="B212" s="509" t="s">
        <v>383</v>
      </c>
      <c r="C212" s="506">
        <v>41.7</v>
      </c>
      <c r="D212" s="507">
        <v>41.816666666666663</v>
      </c>
      <c r="E212" s="507">
        <v>40.983333333333327</v>
      </c>
      <c r="F212" s="507">
        <v>40.266666666666666</v>
      </c>
      <c r="G212" s="507">
        <v>39.43333333333333</v>
      </c>
      <c r="H212" s="507">
        <v>42.533333333333324</v>
      </c>
      <c r="I212" s="507">
        <v>43.366666666666667</v>
      </c>
      <c r="J212" s="507">
        <v>44.083333333333321</v>
      </c>
      <c r="K212" s="506">
        <v>42.65</v>
      </c>
      <c r="L212" s="506">
        <v>41.1</v>
      </c>
      <c r="M212" s="506">
        <v>44.652340000000002</v>
      </c>
    </row>
    <row r="213" spans="1:13">
      <c r="A213" s="254">
        <v>203</v>
      </c>
      <c r="B213" s="509" t="s">
        <v>112</v>
      </c>
      <c r="C213" s="506">
        <v>314</v>
      </c>
      <c r="D213" s="507">
        <v>313.09999999999997</v>
      </c>
      <c r="E213" s="507">
        <v>306.29999999999995</v>
      </c>
      <c r="F213" s="507">
        <v>298.59999999999997</v>
      </c>
      <c r="G213" s="507">
        <v>291.79999999999995</v>
      </c>
      <c r="H213" s="507">
        <v>320.79999999999995</v>
      </c>
      <c r="I213" s="507">
        <v>327.60000000000002</v>
      </c>
      <c r="J213" s="507">
        <v>335.29999999999995</v>
      </c>
      <c r="K213" s="506">
        <v>319.89999999999998</v>
      </c>
      <c r="L213" s="506">
        <v>305.39999999999998</v>
      </c>
      <c r="M213" s="506">
        <v>208.56372999999999</v>
      </c>
    </row>
    <row r="214" spans="1:13">
      <c r="A214" s="254">
        <v>204</v>
      </c>
      <c r="B214" s="509" t="s">
        <v>384</v>
      </c>
      <c r="C214" s="506">
        <v>982.75</v>
      </c>
      <c r="D214" s="507">
        <v>988.23333333333323</v>
      </c>
      <c r="E214" s="507">
        <v>967.51666666666642</v>
      </c>
      <c r="F214" s="507">
        <v>952.28333333333319</v>
      </c>
      <c r="G214" s="507">
        <v>931.56666666666638</v>
      </c>
      <c r="H214" s="507">
        <v>1003.4666666666665</v>
      </c>
      <c r="I214" s="507">
        <v>1024.1833333333334</v>
      </c>
      <c r="J214" s="507">
        <v>1039.4166666666665</v>
      </c>
      <c r="K214" s="506">
        <v>1008.95</v>
      </c>
      <c r="L214" s="506">
        <v>973</v>
      </c>
      <c r="M214" s="506">
        <v>2.4855299999999998</v>
      </c>
    </row>
    <row r="215" spans="1:13">
      <c r="A215" s="254">
        <v>205</v>
      </c>
      <c r="B215" s="509" t="s">
        <v>385</v>
      </c>
      <c r="C215" s="506">
        <v>122.35</v>
      </c>
      <c r="D215" s="507">
        <v>122.96666666666665</v>
      </c>
      <c r="E215" s="507">
        <v>118.38333333333331</v>
      </c>
      <c r="F215" s="507">
        <v>114.41666666666666</v>
      </c>
      <c r="G215" s="507">
        <v>109.83333333333331</v>
      </c>
      <c r="H215" s="507">
        <v>126.93333333333331</v>
      </c>
      <c r="I215" s="507">
        <v>131.51666666666665</v>
      </c>
      <c r="J215" s="507">
        <v>135.48333333333329</v>
      </c>
      <c r="K215" s="506">
        <v>127.55</v>
      </c>
      <c r="L215" s="506">
        <v>119</v>
      </c>
      <c r="M215" s="506">
        <v>26.82657</v>
      </c>
    </row>
    <row r="216" spans="1:13">
      <c r="A216" s="254">
        <v>206</v>
      </c>
      <c r="B216" s="509" t="s">
        <v>113</v>
      </c>
      <c r="C216" s="506">
        <v>227.25</v>
      </c>
      <c r="D216" s="507">
        <v>229.29999999999998</v>
      </c>
      <c r="E216" s="507">
        <v>223.84999999999997</v>
      </c>
      <c r="F216" s="507">
        <v>220.45</v>
      </c>
      <c r="G216" s="507">
        <v>214.99999999999997</v>
      </c>
      <c r="H216" s="507">
        <v>232.69999999999996</v>
      </c>
      <c r="I216" s="507">
        <v>238.14999999999995</v>
      </c>
      <c r="J216" s="507">
        <v>241.54999999999995</v>
      </c>
      <c r="K216" s="506">
        <v>234.75</v>
      </c>
      <c r="L216" s="506">
        <v>225.9</v>
      </c>
      <c r="M216" s="506">
        <v>82.127660000000006</v>
      </c>
    </row>
    <row r="217" spans="1:13">
      <c r="A217" s="254">
        <v>207</v>
      </c>
      <c r="B217" s="509" t="s">
        <v>114</v>
      </c>
      <c r="C217" s="506">
        <v>2237.0500000000002</v>
      </c>
      <c r="D217" s="507">
        <v>2263.3666666666668</v>
      </c>
      <c r="E217" s="507">
        <v>2204.7333333333336</v>
      </c>
      <c r="F217" s="507">
        <v>2172.416666666667</v>
      </c>
      <c r="G217" s="507">
        <v>2113.7833333333338</v>
      </c>
      <c r="H217" s="507">
        <v>2295.6833333333334</v>
      </c>
      <c r="I217" s="507">
        <v>2354.3166666666666</v>
      </c>
      <c r="J217" s="507">
        <v>2386.6333333333332</v>
      </c>
      <c r="K217" s="506">
        <v>2322</v>
      </c>
      <c r="L217" s="506">
        <v>2231.0500000000002</v>
      </c>
      <c r="M217" s="506">
        <v>24.95833</v>
      </c>
    </row>
    <row r="218" spans="1:13">
      <c r="A218" s="254">
        <v>208</v>
      </c>
      <c r="B218" s="509" t="s">
        <v>250</v>
      </c>
      <c r="C218" s="506">
        <v>266.7</v>
      </c>
      <c r="D218" s="507">
        <v>265.83333333333331</v>
      </c>
      <c r="E218" s="507">
        <v>261.86666666666662</v>
      </c>
      <c r="F218" s="507">
        <v>257.0333333333333</v>
      </c>
      <c r="G218" s="507">
        <v>253.06666666666661</v>
      </c>
      <c r="H218" s="507">
        <v>270.66666666666663</v>
      </c>
      <c r="I218" s="507">
        <v>274.63333333333333</v>
      </c>
      <c r="J218" s="507">
        <v>279.46666666666664</v>
      </c>
      <c r="K218" s="506">
        <v>269.8</v>
      </c>
      <c r="L218" s="506">
        <v>261</v>
      </c>
      <c r="M218" s="506">
        <v>10.11565</v>
      </c>
    </row>
    <row r="219" spans="1:13">
      <c r="A219" s="254">
        <v>209</v>
      </c>
      <c r="B219" s="509" t="s">
        <v>386</v>
      </c>
      <c r="C219" s="506">
        <v>44600.55</v>
      </c>
      <c r="D219" s="507">
        <v>44398.016666666663</v>
      </c>
      <c r="E219" s="507">
        <v>43896.033333333326</v>
      </c>
      <c r="F219" s="507">
        <v>43191.516666666663</v>
      </c>
      <c r="G219" s="507">
        <v>42689.533333333326</v>
      </c>
      <c r="H219" s="507">
        <v>45102.533333333326</v>
      </c>
      <c r="I219" s="507">
        <v>45604.516666666663</v>
      </c>
      <c r="J219" s="507">
        <v>46309.033333333326</v>
      </c>
      <c r="K219" s="506">
        <v>44900</v>
      </c>
      <c r="L219" s="506">
        <v>43693.5</v>
      </c>
      <c r="M219" s="506">
        <v>6.5479999999999997E-2</v>
      </c>
    </row>
    <row r="220" spans="1:13">
      <c r="A220" s="254">
        <v>210</v>
      </c>
      <c r="B220" s="509" t="s">
        <v>251</v>
      </c>
      <c r="C220" s="506">
        <v>44.35</v>
      </c>
      <c r="D220" s="507">
        <v>44.966666666666661</v>
      </c>
      <c r="E220" s="507">
        <v>43.433333333333323</v>
      </c>
      <c r="F220" s="507">
        <v>42.516666666666659</v>
      </c>
      <c r="G220" s="507">
        <v>40.98333333333332</v>
      </c>
      <c r="H220" s="507">
        <v>45.883333333333326</v>
      </c>
      <c r="I220" s="507">
        <v>47.416666666666671</v>
      </c>
      <c r="J220" s="507">
        <v>48.333333333333329</v>
      </c>
      <c r="K220" s="506">
        <v>46.5</v>
      </c>
      <c r="L220" s="506">
        <v>44.05</v>
      </c>
      <c r="M220" s="506">
        <v>21.396740000000001</v>
      </c>
    </row>
    <row r="221" spans="1:13">
      <c r="A221" s="254">
        <v>211</v>
      </c>
      <c r="B221" s="509" t="s">
        <v>108</v>
      </c>
      <c r="C221" s="506">
        <v>2470.75</v>
      </c>
      <c r="D221" s="507">
        <v>2464.4833333333336</v>
      </c>
      <c r="E221" s="507">
        <v>2437.3666666666672</v>
      </c>
      <c r="F221" s="507">
        <v>2403.9833333333336</v>
      </c>
      <c r="G221" s="507">
        <v>2376.8666666666672</v>
      </c>
      <c r="H221" s="507">
        <v>2497.8666666666672</v>
      </c>
      <c r="I221" s="507">
        <v>2524.983333333334</v>
      </c>
      <c r="J221" s="507">
        <v>2558.3666666666672</v>
      </c>
      <c r="K221" s="506">
        <v>2491.6</v>
      </c>
      <c r="L221" s="506">
        <v>2431.1</v>
      </c>
      <c r="M221" s="506">
        <v>47.592140000000001</v>
      </c>
    </row>
    <row r="222" spans="1:13">
      <c r="A222" s="254">
        <v>212</v>
      </c>
      <c r="B222" s="509" t="s">
        <v>836</v>
      </c>
      <c r="C222" s="506">
        <v>280.05</v>
      </c>
      <c r="D222" s="507">
        <v>279.86666666666662</v>
      </c>
      <c r="E222" s="507">
        <v>274.73333333333323</v>
      </c>
      <c r="F222" s="507">
        <v>269.41666666666663</v>
      </c>
      <c r="G222" s="507">
        <v>264.28333333333325</v>
      </c>
      <c r="H222" s="507">
        <v>285.18333333333322</v>
      </c>
      <c r="I222" s="507">
        <v>290.31666666666655</v>
      </c>
      <c r="J222" s="507">
        <v>295.63333333333321</v>
      </c>
      <c r="K222" s="506">
        <v>285</v>
      </c>
      <c r="L222" s="506">
        <v>274.55</v>
      </c>
      <c r="M222" s="506">
        <v>0.39640999999999998</v>
      </c>
    </row>
    <row r="223" spans="1:13">
      <c r="A223" s="254">
        <v>213</v>
      </c>
      <c r="B223" s="509" t="s">
        <v>116</v>
      </c>
      <c r="C223" s="506">
        <v>571.54999999999995</v>
      </c>
      <c r="D223" s="507">
        <v>569.2166666666667</v>
      </c>
      <c r="E223" s="507">
        <v>559.43333333333339</v>
      </c>
      <c r="F223" s="507">
        <v>547.31666666666672</v>
      </c>
      <c r="G223" s="507">
        <v>537.53333333333342</v>
      </c>
      <c r="H223" s="507">
        <v>581.33333333333337</v>
      </c>
      <c r="I223" s="507">
        <v>591.11666666666667</v>
      </c>
      <c r="J223" s="507">
        <v>603.23333333333335</v>
      </c>
      <c r="K223" s="506">
        <v>579</v>
      </c>
      <c r="L223" s="506">
        <v>557.1</v>
      </c>
      <c r="M223" s="506">
        <v>271.70186000000001</v>
      </c>
    </row>
    <row r="224" spans="1:13">
      <c r="A224" s="254">
        <v>214</v>
      </c>
      <c r="B224" s="509" t="s">
        <v>252</v>
      </c>
      <c r="C224" s="506">
        <v>1388.25</v>
      </c>
      <c r="D224" s="507">
        <v>1393.1166666666668</v>
      </c>
      <c r="E224" s="507">
        <v>1372.6833333333336</v>
      </c>
      <c r="F224" s="507">
        <v>1357.1166666666668</v>
      </c>
      <c r="G224" s="507">
        <v>1336.6833333333336</v>
      </c>
      <c r="H224" s="507">
        <v>1408.6833333333336</v>
      </c>
      <c r="I224" s="507">
        <v>1429.116666666667</v>
      </c>
      <c r="J224" s="507">
        <v>1444.6833333333336</v>
      </c>
      <c r="K224" s="506">
        <v>1413.55</v>
      </c>
      <c r="L224" s="506">
        <v>1377.55</v>
      </c>
      <c r="M224" s="506">
        <v>5.0694499999999998</v>
      </c>
    </row>
    <row r="225" spans="1:13">
      <c r="A225" s="254">
        <v>215</v>
      </c>
      <c r="B225" s="509" t="s">
        <v>117</v>
      </c>
      <c r="C225" s="506">
        <v>430.05</v>
      </c>
      <c r="D225" s="507">
        <v>431.55</v>
      </c>
      <c r="E225" s="507">
        <v>424.15000000000003</v>
      </c>
      <c r="F225" s="507">
        <v>418.25</v>
      </c>
      <c r="G225" s="507">
        <v>410.85</v>
      </c>
      <c r="H225" s="507">
        <v>437.45000000000005</v>
      </c>
      <c r="I225" s="507">
        <v>444.85</v>
      </c>
      <c r="J225" s="507">
        <v>450.75000000000006</v>
      </c>
      <c r="K225" s="506">
        <v>438.95</v>
      </c>
      <c r="L225" s="506">
        <v>425.65</v>
      </c>
      <c r="M225" s="506">
        <v>25.247399999999999</v>
      </c>
    </row>
    <row r="226" spans="1:13">
      <c r="A226" s="254">
        <v>216</v>
      </c>
      <c r="B226" s="509" t="s">
        <v>387</v>
      </c>
      <c r="C226" s="506">
        <v>397</v>
      </c>
      <c r="D226" s="507">
        <v>399.2833333333333</v>
      </c>
      <c r="E226" s="507">
        <v>392.71666666666658</v>
      </c>
      <c r="F226" s="507">
        <v>388.43333333333328</v>
      </c>
      <c r="G226" s="507">
        <v>381.86666666666656</v>
      </c>
      <c r="H226" s="507">
        <v>403.56666666666661</v>
      </c>
      <c r="I226" s="507">
        <v>410.13333333333333</v>
      </c>
      <c r="J226" s="507">
        <v>414.41666666666663</v>
      </c>
      <c r="K226" s="506">
        <v>405.85</v>
      </c>
      <c r="L226" s="506">
        <v>395</v>
      </c>
      <c r="M226" s="506">
        <v>5.9939499999999999</v>
      </c>
    </row>
    <row r="227" spans="1:13">
      <c r="A227" s="254">
        <v>217</v>
      </c>
      <c r="B227" s="509" t="s">
        <v>388</v>
      </c>
      <c r="C227" s="506">
        <v>3580.05</v>
      </c>
      <c r="D227" s="507">
        <v>3653.6833333333329</v>
      </c>
      <c r="E227" s="507">
        <v>3437.3666666666659</v>
      </c>
      <c r="F227" s="507">
        <v>3294.6833333333329</v>
      </c>
      <c r="G227" s="507">
        <v>3078.3666666666659</v>
      </c>
      <c r="H227" s="507">
        <v>3796.3666666666659</v>
      </c>
      <c r="I227" s="507">
        <v>4012.6833333333325</v>
      </c>
      <c r="J227" s="507">
        <v>4155.3666666666659</v>
      </c>
      <c r="K227" s="506">
        <v>3870</v>
      </c>
      <c r="L227" s="506">
        <v>3511</v>
      </c>
      <c r="M227" s="506">
        <v>1.6644099999999999</v>
      </c>
    </row>
    <row r="228" spans="1:13">
      <c r="A228" s="254">
        <v>218</v>
      </c>
      <c r="B228" s="509" t="s">
        <v>253</v>
      </c>
      <c r="C228" s="506">
        <v>37.950000000000003</v>
      </c>
      <c r="D228" s="507">
        <v>37.449999999999996</v>
      </c>
      <c r="E228" s="507">
        <v>36.399999999999991</v>
      </c>
      <c r="F228" s="507">
        <v>34.849999999999994</v>
      </c>
      <c r="G228" s="507">
        <v>33.79999999999999</v>
      </c>
      <c r="H228" s="507">
        <v>38.999999999999993</v>
      </c>
      <c r="I228" s="507">
        <v>40.04999999999999</v>
      </c>
      <c r="J228" s="507">
        <v>41.599999999999994</v>
      </c>
      <c r="K228" s="506">
        <v>38.5</v>
      </c>
      <c r="L228" s="506">
        <v>35.9</v>
      </c>
      <c r="M228" s="506">
        <v>247.79059000000001</v>
      </c>
    </row>
    <row r="229" spans="1:13">
      <c r="A229" s="254">
        <v>219</v>
      </c>
      <c r="B229" s="509" t="s">
        <v>119</v>
      </c>
      <c r="C229" s="506">
        <v>57.2</v>
      </c>
      <c r="D229" s="507">
        <v>57.316666666666663</v>
      </c>
      <c r="E229" s="507">
        <v>55.883333333333326</v>
      </c>
      <c r="F229" s="507">
        <v>54.566666666666663</v>
      </c>
      <c r="G229" s="507">
        <v>53.133333333333326</v>
      </c>
      <c r="H229" s="507">
        <v>58.633333333333326</v>
      </c>
      <c r="I229" s="507">
        <v>60.066666666666663</v>
      </c>
      <c r="J229" s="507">
        <v>61.383333333333326</v>
      </c>
      <c r="K229" s="506">
        <v>58.75</v>
      </c>
      <c r="L229" s="506">
        <v>56</v>
      </c>
      <c r="M229" s="506">
        <v>491.79912999999999</v>
      </c>
    </row>
    <row r="230" spans="1:13">
      <c r="A230" s="254">
        <v>220</v>
      </c>
      <c r="B230" s="509" t="s">
        <v>389</v>
      </c>
      <c r="C230" s="506">
        <v>48.25</v>
      </c>
      <c r="D230" s="507">
        <v>48.5</v>
      </c>
      <c r="E230" s="507">
        <v>47.1</v>
      </c>
      <c r="F230" s="507">
        <v>45.95</v>
      </c>
      <c r="G230" s="507">
        <v>44.550000000000004</v>
      </c>
      <c r="H230" s="507">
        <v>49.65</v>
      </c>
      <c r="I230" s="507">
        <v>51.050000000000004</v>
      </c>
      <c r="J230" s="507">
        <v>52.199999999999996</v>
      </c>
      <c r="K230" s="506">
        <v>49.9</v>
      </c>
      <c r="L230" s="506">
        <v>47.35</v>
      </c>
      <c r="M230" s="506">
        <v>65.181820000000002</v>
      </c>
    </row>
    <row r="231" spans="1:13">
      <c r="A231" s="254">
        <v>221</v>
      </c>
      <c r="B231" s="509" t="s">
        <v>390</v>
      </c>
      <c r="C231" s="506">
        <v>985.75</v>
      </c>
      <c r="D231" s="507">
        <v>990.83333333333337</v>
      </c>
      <c r="E231" s="507">
        <v>965.66666666666674</v>
      </c>
      <c r="F231" s="507">
        <v>945.58333333333337</v>
      </c>
      <c r="G231" s="507">
        <v>920.41666666666674</v>
      </c>
      <c r="H231" s="507">
        <v>1010.9166666666667</v>
      </c>
      <c r="I231" s="507">
        <v>1036.0833333333335</v>
      </c>
      <c r="J231" s="507">
        <v>1056.1666666666667</v>
      </c>
      <c r="K231" s="506">
        <v>1016</v>
      </c>
      <c r="L231" s="506">
        <v>970.75</v>
      </c>
      <c r="M231" s="506">
        <v>0.74655000000000005</v>
      </c>
    </row>
    <row r="232" spans="1:13">
      <c r="A232" s="254">
        <v>222</v>
      </c>
      <c r="B232" s="509" t="s">
        <v>391</v>
      </c>
      <c r="C232" s="506">
        <v>282.75</v>
      </c>
      <c r="D232" s="507">
        <v>291.01666666666665</v>
      </c>
      <c r="E232" s="507">
        <v>274.0333333333333</v>
      </c>
      <c r="F232" s="507">
        <v>265.31666666666666</v>
      </c>
      <c r="G232" s="507">
        <v>248.33333333333331</v>
      </c>
      <c r="H232" s="507">
        <v>299.73333333333329</v>
      </c>
      <c r="I232" s="507">
        <v>316.71666666666664</v>
      </c>
      <c r="J232" s="507">
        <v>325.43333333333328</v>
      </c>
      <c r="K232" s="506">
        <v>308</v>
      </c>
      <c r="L232" s="506">
        <v>282.3</v>
      </c>
      <c r="M232" s="506">
        <v>3.5087700000000002</v>
      </c>
    </row>
    <row r="233" spans="1:13">
      <c r="A233" s="254">
        <v>223</v>
      </c>
      <c r="B233" s="509" t="s">
        <v>746</v>
      </c>
      <c r="C233" s="506">
        <v>1198.2</v>
      </c>
      <c r="D233" s="507">
        <v>1196.6833333333332</v>
      </c>
      <c r="E233" s="507">
        <v>1178.3666666666663</v>
      </c>
      <c r="F233" s="507">
        <v>1158.5333333333331</v>
      </c>
      <c r="G233" s="507">
        <v>1140.2166666666662</v>
      </c>
      <c r="H233" s="507">
        <v>1216.5166666666664</v>
      </c>
      <c r="I233" s="507">
        <v>1234.8333333333335</v>
      </c>
      <c r="J233" s="507">
        <v>1254.6666666666665</v>
      </c>
      <c r="K233" s="506">
        <v>1215</v>
      </c>
      <c r="L233" s="506">
        <v>1176.8499999999999</v>
      </c>
      <c r="M233" s="506">
        <v>0.16500000000000001</v>
      </c>
    </row>
    <row r="234" spans="1:13">
      <c r="A234" s="254">
        <v>224</v>
      </c>
      <c r="B234" s="509" t="s">
        <v>750</v>
      </c>
      <c r="C234" s="506">
        <v>570.15</v>
      </c>
      <c r="D234" s="507">
        <v>577.19999999999993</v>
      </c>
      <c r="E234" s="507">
        <v>557.94999999999982</v>
      </c>
      <c r="F234" s="507">
        <v>545.74999999999989</v>
      </c>
      <c r="G234" s="507">
        <v>526.49999999999977</v>
      </c>
      <c r="H234" s="507">
        <v>589.39999999999986</v>
      </c>
      <c r="I234" s="507">
        <v>608.65000000000009</v>
      </c>
      <c r="J234" s="507">
        <v>620.84999999999991</v>
      </c>
      <c r="K234" s="506">
        <v>596.45000000000005</v>
      </c>
      <c r="L234" s="506">
        <v>565</v>
      </c>
      <c r="M234" s="506">
        <v>6.7542299999999997</v>
      </c>
    </row>
    <row r="235" spans="1:13">
      <c r="A235" s="254">
        <v>225</v>
      </c>
      <c r="B235" s="509" t="s">
        <v>392</v>
      </c>
      <c r="C235" s="506">
        <v>104.1</v>
      </c>
      <c r="D235" s="507">
        <v>105.46666666666665</v>
      </c>
      <c r="E235" s="507">
        <v>101.73333333333331</v>
      </c>
      <c r="F235" s="507">
        <v>99.366666666666646</v>
      </c>
      <c r="G235" s="507">
        <v>95.633333333333297</v>
      </c>
      <c r="H235" s="507">
        <v>107.83333333333331</v>
      </c>
      <c r="I235" s="507">
        <v>111.56666666666666</v>
      </c>
      <c r="J235" s="507">
        <v>113.93333333333332</v>
      </c>
      <c r="K235" s="506">
        <v>109.2</v>
      </c>
      <c r="L235" s="506">
        <v>103.1</v>
      </c>
      <c r="M235" s="506">
        <v>14.7033</v>
      </c>
    </row>
    <row r="236" spans="1:13">
      <c r="A236" s="254">
        <v>226</v>
      </c>
      <c r="B236" s="509" t="s">
        <v>393</v>
      </c>
      <c r="C236" s="506">
        <v>80.45</v>
      </c>
      <c r="D236" s="507">
        <v>81.533333333333346</v>
      </c>
      <c r="E236" s="507">
        <v>78.916666666666686</v>
      </c>
      <c r="F236" s="507">
        <v>77.38333333333334</v>
      </c>
      <c r="G236" s="507">
        <v>74.76666666666668</v>
      </c>
      <c r="H236" s="507">
        <v>83.066666666666691</v>
      </c>
      <c r="I236" s="507">
        <v>85.683333333333337</v>
      </c>
      <c r="J236" s="507">
        <v>87.216666666666697</v>
      </c>
      <c r="K236" s="506">
        <v>84.15</v>
      </c>
      <c r="L236" s="506">
        <v>80</v>
      </c>
      <c r="M236" s="506">
        <v>28.222909999999999</v>
      </c>
    </row>
    <row r="237" spans="1:13">
      <c r="A237" s="254">
        <v>227</v>
      </c>
      <c r="B237" s="509" t="s">
        <v>126</v>
      </c>
      <c r="C237" s="506">
        <v>211.6</v>
      </c>
      <c r="D237" s="507">
        <v>212.19999999999996</v>
      </c>
      <c r="E237" s="507">
        <v>208.44999999999993</v>
      </c>
      <c r="F237" s="507">
        <v>205.29999999999998</v>
      </c>
      <c r="G237" s="507">
        <v>201.54999999999995</v>
      </c>
      <c r="H237" s="507">
        <v>215.34999999999991</v>
      </c>
      <c r="I237" s="507">
        <v>219.09999999999997</v>
      </c>
      <c r="J237" s="507">
        <v>222.24999999999989</v>
      </c>
      <c r="K237" s="506">
        <v>215.95</v>
      </c>
      <c r="L237" s="506">
        <v>209.05</v>
      </c>
      <c r="M237" s="506">
        <v>406.81281999999999</v>
      </c>
    </row>
    <row r="238" spans="1:13">
      <c r="A238" s="254">
        <v>228</v>
      </c>
      <c r="B238" s="509" t="s">
        <v>395</v>
      </c>
      <c r="C238" s="506">
        <v>113.15</v>
      </c>
      <c r="D238" s="507">
        <v>113.81666666666668</v>
      </c>
      <c r="E238" s="507">
        <v>110.98333333333335</v>
      </c>
      <c r="F238" s="507">
        <v>108.81666666666668</v>
      </c>
      <c r="G238" s="507">
        <v>105.98333333333335</v>
      </c>
      <c r="H238" s="507">
        <v>115.98333333333335</v>
      </c>
      <c r="I238" s="507">
        <v>118.81666666666669</v>
      </c>
      <c r="J238" s="507">
        <v>120.98333333333335</v>
      </c>
      <c r="K238" s="506">
        <v>116.65</v>
      </c>
      <c r="L238" s="506">
        <v>111.65</v>
      </c>
      <c r="M238" s="506">
        <v>5.68391</v>
      </c>
    </row>
    <row r="239" spans="1:13">
      <c r="A239" s="254">
        <v>229</v>
      </c>
      <c r="B239" s="509" t="s">
        <v>396</v>
      </c>
      <c r="C239" s="506">
        <v>162.44999999999999</v>
      </c>
      <c r="D239" s="507">
        <v>163.53333333333333</v>
      </c>
      <c r="E239" s="507">
        <v>160.41666666666666</v>
      </c>
      <c r="F239" s="507">
        <v>158.38333333333333</v>
      </c>
      <c r="G239" s="507">
        <v>155.26666666666665</v>
      </c>
      <c r="H239" s="507">
        <v>165.56666666666666</v>
      </c>
      <c r="I239" s="507">
        <v>168.68333333333334</v>
      </c>
      <c r="J239" s="507">
        <v>170.71666666666667</v>
      </c>
      <c r="K239" s="506">
        <v>166.65</v>
      </c>
      <c r="L239" s="506">
        <v>161.5</v>
      </c>
      <c r="M239" s="506">
        <v>11.102220000000001</v>
      </c>
    </row>
    <row r="240" spans="1:13">
      <c r="A240" s="254">
        <v>230</v>
      </c>
      <c r="B240" s="509" t="s">
        <v>115</v>
      </c>
      <c r="C240" s="506">
        <v>195.6</v>
      </c>
      <c r="D240" s="507">
        <v>197.70000000000002</v>
      </c>
      <c r="E240" s="507">
        <v>191.50000000000003</v>
      </c>
      <c r="F240" s="507">
        <v>187.4</v>
      </c>
      <c r="G240" s="507">
        <v>181.20000000000002</v>
      </c>
      <c r="H240" s="507">
        <v>201.80000000000004</v>
      </c>
      <c r="I240" s="507">
        <v>208.00000000000003</v>
      </c>
      <c r="J240" s="507">
        <v>212.10000000000005</v>
      </c>
      <c r="K240" s="506">
        <v>203.9</v>
      </c>
      <c r="L240" s="506">
        <v>193.6</v>
      </c>
      <c r="M240" s="506">
        <v>213.11729</v>
      </c>
    </row>
    <row r="241" spans="1:13">
      <c r="A241" s="254">
        <v>231</v>
      </c>
      <c r="B241" s="509" t="s">
        <v>397</v>
      </c>
      <c r="C241" s="506">
        <v>82.65</v>
      </c>
      <c r="D241" s="507">
        <v>83.083333333333343</v>
      </c>
      <c r="E241" s="507">
        <v>80.966666666666683</v>
      </c>
      <c r="F241" s="507">
        <v>79.283333333333346</v>
      </c>
      <c r="G241" s="507">
        <v>77.166666666666686</v>
      </c>
      <c r="H241" s="507">
        <v>84.76666666666668</v>
      </c>
      <c r="I241" s="507">
        <v>86.883333333333354</v>
      </c>
      <c r="J241" s="507">
        <v>88.566666666666677</v>
      </c>
      <c r="K241" s="506">
        <v>85.2</v>
      </c>
      <c r="L241" s="506">
        <v>81.400000000000006</v>
      </c>
      <c r="M241" s="506">
        <v>124.78099</v>
      </c>
    </row>
    <row r="242" spans="1:13">
      <c r="A242" s="254">
        <v>232</v>
      </c>
      <c r="B242" s="509" t="s">
        <v>747</v>
      </c>
      <c r="C242" s="506">
        <v>7787.45</v>
      </c>
      <c r="D242" s="507">
        <v>7797.4833333333336</v>
      </c>
      <c r="E242" s="507">
        <v>7614.9666666666672</v>
      </c>
      <c r="F242" s="507">
        <v>7442.4833333333336</v>
      </c>
      <c r="G242" s="507">
        <v>7259.9666666666672</v>
      </c>
      <c r="H242" s="507">
        <v>7969.9666666666672</v>
      </c>
      <c r="I242" s="507">
        <v>8152.4833333333336</v>
      </c>
      <c r="J242" s="507">
        <v>8324.9666666666672</v>
      </c>
      <c r="K242" s="506">
        <v>7980</v>
      </c>
      <c r="L242" s="506">
        <v>7625</v>
      </c>
      <c r="M242" s="506">
        <v>1.30461</v>
      </c>
    </row>
    <row r="243" spans="1:13">
      <c r="A243" s="254">
        <v>233</v>
      </c>
      <c r="B243" s="509" t="s">
        <v>254</v>
      </c>
      <c r="C243" s="506">
        <v>116.1</v>
      </c>
      <c r="D243" s="507">
        <v>116.13333333333333</v>
      </c>
      <c r="E243" s="507">
        <v>112.26666666666665</v>
      </c>
      <c r="F243" s="507">
        <v>108.43333333333332</v>
      </c>
      <c r="G243" s="507">
        <v>104.56666666666665</v>
      </c>
      <c r="H243" s="507">
        <v>119.96666666666665</v>
      </c>
      <c r="I243" s="507">
        <v>123.83333333333333</v>
      </c>
      <c r="J243" s="507">
        <v>127.66666666666666</v>
      </c>
      <c r="K243" s="506">
        <v>120</v>
      </c>
      <c r="L243" s="506">
        <v>112.3</v>
      </c>
      <c r="M243" s="506">
        <v>20.034510000000001</v>
      </c>
    </row>
    <row r="244" spans="1:13">
      <c r="A244" s="254">
        <v>234</v>
      </c>
      <c r="B244" s="509" t="s">
        <v>398</v>
      </c>
      <c r="C244" s="506">
        <v>332.85</v>
      </c>
      <c r="D244" s="507">
        <v>338.03333333333336</v>
      </c>
      <c r="E244" s="507">
        <v>323.06666666666672</v>
      </c>
      <c r="F244" s="507">
        <v>313.28333333333336</v>
      </c>
      <c r="G244" s="507">
        <v>298.31666666666672</v>
      </c>
      <c r="H244" s="507">
        <v>347.81666666666672</v>
      </c>
      <c r="I244" s="507">
        <v>362.7833333333333</v>
      </c>
      <c r="J244" s="507">
        <v>372.56666666666672</v>
      </c>
      <c r="K244" s="506">
        <v>353</v>
      </c>
      <c r="L244" s="506">
        <v>328.25</v>
      </c>
      <c r="M244" s="506">
        <v>43.251260000000002</v>
      </c>
    </row>
    <row r="245" spans="1:13">
      <c r="A245" s="254">
        <v>235</v>
      </c>
      <c r="B245" s="509" t="s">
        <v>255</v>
      </c>
      <c r="C245" s="506">
        <v>102.95</v>
      </c>
      <c r="D245" s="507">
        <v>104.81666666666666</v>
      </c>
      <c r="E245" s="507">
        <v>100.83333333333333</v>
      </c>
      <c r="F245" s="507">
        <v>98.716666666666669</v>
      </c>
      <c r="G245" s="507">
        <v>94.733333333333334</v>
      </c>
      <c r="H245" s="507">
        <v>106.93333333333332</v>
      </c>
      <c r="I245" s="507">
        <v>110.91666666666667</v>
      </c>
      <c r="J245" s="507">
        <v>113.03333333333332</v>
      </c>
      <c r="K245" s="506">
        <v>108.8</v>
      </c>
      <c r="L245" s="506">
        <v>102.7</v>
      </c>
      <c r="M245" s="506">
        <v>55.50177</v>
      </c>
    </row>
    <row r="246" spans="1:13">
      <c r="A246" s="254">
        <v>236</v>
      </c>
      <c r="B246" s="509" t="s">
        <v>125</v>
      </c>
      <c r="C246" s="506">
        <v>90.9</v>
      </c>
      <c r="D246" s="507">
        <v>92.016666666666666</v>
      </c>
      <c r="E246" s="507">
        <v>89.333333333333329</v>
      </c>
      <c r="F246" s="507">
        <v>87.766666666666666</v>
      </c>
      <c r="G246" s="507">
        <v>85.083333333333329</v>
      </c>
      <c r="H246" s="507">
        <v>93.583333333333329</v>
      </c>
      <c r="I246" s="507">
        <v>96.266666666666666</v>
      </c>
      <c r="J246" s="507">
        <v>97.833333333333329</v>
      </c>
      <c r="K246" s="506">
        <v>94.7</v>
      </c>
      <c r="L246" s="506">
        <v>90.45</v>
      </c>
      <c r="M246" s="506">
        <v>279.10374999999999</v>
      </c>
    </row>
    <row r="247" spans="1:13">
      <c r="A247" s="254">
        <v>237</v>
      </c>
      <c r="B247" s="509" t="s">
        <v>399</v>
      </c>
      <c r="C247" s="506">
        <v>16.100000000000001</v>
      </c>
      <c r="D247" s="507">
        <v>16.2</v>
      </c>
      <c r="E247" s="507">
        <v>15.5</v>
      </c>
      <c r="F247" s="507">
        <v>14.9</v>
      </c>
      <c r="G247" s="507">
        <v>14.200000000000001</v>
      </c>
      <c r="H247" s="507">
        <v>16.799999999999997</v>
      </c>
      <c r="I247" s="507">
        <v>17.499999999999993</v>
      </c>
      <c r="J247" s="507">
        <v>18.099999999999998</v>
      </c>
      <c r="K247" s="506">
        <v>16.899999999999999</v>
      </c>
      <c r="L247" s="506">
        <v>15.6</v>
      </c>
      <c r="M247" s="506">
        <v>99.834209999999999</v>
      </c>
    </row>
    <row r="248" spans="1:13">
      <c r="A248" s="254">
        <v>238</v>
      </c>
      <c r="B248" s="509" t="s">
        <v>772</v>
      </c>
      <c r="C248" s="506">
        <v>1721.85</v>
      </c>
      <c r="D248" s="507">
        <v>1731.95</v>
      </c>
      <c r="E248" s="507">
        <v>1694.9</v>
      </c>
      <c r="F248" s="507">
        <v>1667.95</v>
      </c>
      <c r="G248" s="507">
        <v>1630.9</v>
      </c>
      <c r="H248" s="507">
        <v>1758.9</v>
      </c>
      <c r="I248" s="507">
        <v>1795.9499999999998</v>
      </c>
      <c r="J248" s="507">
        <v>1822.9</v>
      </c>
      <c r="K248" s="506">
        <v>1769</v>
      </c>
      <c r="L248" s="506">
        <v>1705</v>
      </c>
      <c r="M248" s="506">
        <v>21.676919999999999</v>
      </c>
    </row>
    <row r="249" spans="1:13">
      <c r="A249" s="254">
        <v>239</v>
      </c>
      <c r="B249" s="509" t="s">
        <v>748</v>
      </c>
      <c r="C249" s="506">
        <v>281.35000000000002</v>
      </c>
      <c r="D249" s="507">
        <v>280.43333333333334</v>
      </c>
      <c r="E249" s="507">
        <v>276.91666666666669</v>
      </c>
      <c r="F249" s="507">
        <v>272.48333333333335</v>
      </c>
      <c r="G249" s="507">
        <v>268.9666666666667</v>
      </c>
      <c r="H249" s="507">
        <v>284.86666666666667</v>
      </c>
      <c r="I249" s="507">
        <v>288.38333333333333</v>
      </c>
      <c r="J249" s="507">
        <v>292.81666666666666</v>
      </c>
      <c r="K249" s="506">
        <v>283.95</v>
      </c>
      <c r="L249" s="506">
        <v>276</v>
      </c>
      <c r="M249" s="506">
        <v>0.64222999999999997</v>
      </c>
    </row>
    <row r="250" spans="1:13">
      <c r="A250" s="254">
        <v>240</v>
      </c>
      <c r="B250" s="509" t="s">
        <v>120</v>
      </c>
      <c r="C250" s="506">
        <v>502.45</v>
      </c>
      <c r="D250" s="507">
        <v>506.0333333333333</v>
      </c>
      <c r="E250" s="507">
        <v>496.71666666666658</v>
      </c>
      <c r="F250" s="507">
        <v>490.98333333333329</v>
      </c>
      <c r="G250" s="507">
        <v>481.66666666666657</v>
      </c>
      <c r="H250" s="507">
        <v>511.76666666666659</v>
      </c>
      <c r="I250" s="507">
        <v>521.08333333333326</v>
      </c>
      <c r="J250" s="507">
        <v>526.81666666666661</v>
      </c>
      <c r="K250" s="506">
        <v>515.35</v>
      </c>
      <c r="L250" s="506">
        <v>500.3</v>
      </c>
      <c r="M250" s="506">
        <v>21.254460000000002</v>
      </c>
    </row>
    <row r="251" spans="1:13">
      <c r="A251" s="254">
        <v>241</v>
      </c>
      <c r="B251" s="509" t="s">
        <v>827</v>
      </c>
      <c r="C251" s="506">
        <v>241.15</v>
      </c>
      <c r="D251" s="507">
        <v>243.63333333333333</v>
      </c>
      <c r="E251" s="507">
        <v>237.26666666666665</v>
      </c>
      <c r="F251" s="507">
        <v>233.38333333333333</v>
      </c>
      <c r="G251" s="507">
        <v>227.01666666666665</v>
      </c>
      <c r="H251" s="507">
        <v>247.51666666666665</v>
      </c>
      <c r="I251" s="507">
        <v>253.88333333333333</v>
      </c>
      <c r="J251" s="507">
        <v>257.76666666666665</v>
      </c>
      <c r="K251" s="506">
        <v>250</v>
      </c>
      <c r="L251" s="506">
        <v>239.75</v>
      </c>
      <c r="M251" s="506">
        <v>17.442430000000002</v>
      </c>
    </row>
    <row r="252" spans="1:13">
      <c r="A252" s="254">
        <v>242</v>
      </c>
      <c r="B252" s="509" t="s">
        <v>122</v>
      </c>
      <c r="C252" s="506">
        <v>957.8</v>
      </c>
      <c r="D252" s="507">
        <v>952.2166666666667</v>
      </c>
      <c r="E252" s="507">
        <v>934.43333333333339</v>
      </c>
      <c r="F252" s="507">
        <v>911.06666666666672</v>
      </c>
      <c r="G252" s="507">
        <v>893.28333333333342</v>
      </c>
      <c r="H252" s="507">
        <v>975.58333333333337</v>
      </c>
      <c r="I252" s="507">
        <v>993.36666666666667</v>
      </c>
      <c r="J252" s="507">
        <v>1016.7333333333333</v>
      </c>
      <c r="K252" s="506">
        <v>970</v>
      </c>
      <c r="L252" s="506">
        <v>928.85</v>
      </c>
      <c r="M252" s="506">
        <v>76.146860000000004</v>
      </c>
    </row>
    <row r="253" spans="1:13">
      <c r="A253" s="254">
        <v>243</v>
      </c>
      <c r="B253" s="509" t="s">
        <v>256</v>
      </c>
      <c r="C253" s="506">
        <v>4402.8</v>
      </c>
      <c r="D253" s="507">
        <v>4482.4333333333334</v>
      </c>
      <c r="E253" s="507">
        <v>4291.7166666666672</v>
      </c>
      <c r="F253" s="507">
        <v>4180.6333333333341</v>
      </c>
      <c r="G253" s="507">
        <v>3989.9166666666679</v>
      </c>
      <c r="H253" s="507">
        <v>4593.5166666666664</v>
      </c>
      <c r="I253" s="507">
        <v>4784.2333333333318</v>
      </c>
      <c r="J253" s="507">
        <v>4895.3166666666657</v>
      </c>
      <c r="K253" s="506">
        <v>4673.1499999999996</v>
      </c>
      <c r="L253" s="506">
        <v>4371.3500000000004</v>
      </c>
      <c r="M253" s="506">
        <v>7.3605</v>
      </c>
    </row>
    <row r="254" spans="1:13">
      <c r="A254" s="254">
        <v>244</v>
      </c>
      <c r="B254" s="509" t="s">
        <v>124</v>
      </c>
      <c r="C254" s="506">
        <v>1333.8</v>
      </c>
      <c r="D254" s="507">
        <v>1337.9666666666667</v>
      </c>
      <c r="E254" s="507">
        <v>1323.4333333333334</v>
      </c>
      <c r="F254" s="507">
        <v>1313.0666666666666</v>
      </c>
      <c r="G254" s="507">
        <v>1298.5333333333333</v>
      </c>
      <c r="H254" s="507">
        <v>1348.3333333333335</v>
      </c>
      <c r="I254" s="507">
        <v>1362.8666666666668</v>
      </c>
      <c r="J254" s="507">
        <v>1373.2333333333336</v>
      </c>
      <c r="K254" s="506">
        <v>1352.5</v>
      </c>
      <c r="L254" s="506">
        <v>1327.6</v>
      </c>
      <c r="M254" s="506">
        <v>87.499939999999995</v>
      </c>
    </row>
    <row r="255" spans="1:13">
      <c r="A255" s="254">
        <v>245</v>
      </c>
      <c r="B255" s="509" t="s">
        <v>749</v>
      </c>
      <c r="C255" s="506">
        <v>674.1</v>
      </c>
      <c r="D255" s="507">
        <v>677.23333333333323</v>
      </c>
      <c r="E255" s="507">
        <v>665.71666666666647</v>
      </c>
      <c r="F255" s="507">
        <v>657.33333333333326</v>
      </c>
      <c r="G255" s="507">
        <v>645.81666666666649</v>
      </c>
      <c r="H255" s="507">
        <v>685.61666666666645</v>
      </c>
      <c r="I255" s="507">
        <v>697.1333333333331</v>
      </c>
      <c r="J255" s="507">
        <v>705.51666666666642</v>
      </c>
      <c r="K255" s="506">
        <v>688.75</v>
      </c>
      <c r="L255" s="506">
        <v>668.85</v>
      </c>
      <c r="M255" s="506">
        <v>0.1358</v>
      </c>
    </row>
    <row r="256" spans="1:13">
      <c r="A256" s="254">
        <v>246</v>
      </c>
      <c r="B256" s="509" t="s">
        <v>400</v>
      </c>
      <c r="C256" s="506">
        <v>303.89999999999998</v>
      </c>
      <c r="D256" s="507">
        <v>306.56666666666666</v>
      </c>
      <c r="E256" s="507">
        <v>288.13333333333333</v>
      </c>
      <c r="F256" s="507">
        <v>272.36666666666667</v>
      </c>
      <c r="G256" s="507">
        <v>253.93333333333334</v>
      </c>
      <c r="H256" s="507">
        <v>322.33333333333331</v>
      </c>
      <c r="I256" s="507">
        <v>340.76666666666659</v>
      </c>
      <c r="J256" s="507">
        <v>356.5333333333333</v>
      </c>
      <c r="K256" s="506">
        <v>325</v>
      </c>
      <c r="L256" s="506">
        <v>290.8</v>
      </c>
      <c r="M256" s="506">
        <v>5.7910599999999999</v>
      </c>
    </row>
    <row r="257" spans="1:13">
      <c r="A257" s="254">
        <v>247</v>
      </c>
      <c r="B257" s="509" t="s">
        <v>121</v>
      </c>
      <c r="C257" s="506">
        <v>1663.55</v>
      </c>
      <c r="D257" s="507">
        <v>1685.1833333333334</v>
      </c>
      <c r="E257" s="507">
        <v>1628.3666666666668</v>
      </c>
      <c r="F257" s="507">
        <v>1593.1833333333334</v>
      </c>
      <c r="G257" s="507">
        <v>1536.3666666666668</v>
      </c>
      <c r="H257" s="507">
        <v>1720.3666666666668</v>
      </c>
      <c r="I257" s="507">
        <v>1777.1833333333334</v>
      </c>
      <c r="J257" s="507">
        <v>1812.3666666666668</v>
      </c>
      <c r="K257" s="506">
        <v>1742</v>
      </c>
      <c r="L257" s="506">
        <v>1650</v>
      </c>
      <c r="M257" s="506">
        <v>14.281980000000001</v>
      </c>
    </row>
    <row r="258" spans="1:13">
      <c r="A258" s="254">
        <v>248</v>
      </c>
      <c r="B258" s="509" t="s">
        <v>257</v>
      </c>
      <c r="C258" s="506">
        <v>1854.9</v>
      </c>
      <c r="D258" s="507">
        <v>1857.8666666666668</v>
      </c>
      <c r="E258" s="507">
        <v>1836.8333333333335</v>
      </c>
      <c r="F258" s="507">
        <v>1818.7666666666667</v>
      </c>
      <c r="G258" s="507">
        <v>1797.7333333333333</v>
      </c>
      <c r="H258" s="507">
        <v>1875.9333333333336</v>
      </c>
      <c r="I258" s="507">
        <v>1896.9666666666669</v>
      </c>
      <c r="J258" s="507">
        <v>1915.0333333333338</v>
      </c>
      <c r="K258" s="506">
        <v>1878.9</v>
      </c>
      <c r="L258" s="506">
        <v>1839.8</v>
      </c>
      <c r="M258" s="506">
        <v>2.8790100000000001</v>
      </c>
    </row>
    <row r="259" spans="1:13">
      <c r="A259" s="254">
        <v>249</v>
      </c>
      <c r="B259" s="509" t="s">
        <v>401</v>
      </c>
      <c r="C259" s="506">
        <v>1227.3499999999999</v>
      </c>
      <c r="D259" s="507">
        <v>1252.5333333333333</v>
      </c>
      <c r="E259" s="507">
        <v>1187.0666666666666</v>
      </c>
      <c r="F259" s="507">
        <v>1146.7833333333333</v>
      </c>
      <c r="G259" s="507">
        <v>1081.3166666666666</v>
      </c>
      <c r="H259" s="507">
        <v>1292.8166666666666</v>
      </c>
      <c r="I259" s="507">
        <v>1358.2833333333333</v>
      </c>
      <c r="J259" s="507">
        <v>1398.5666666666666</v>
      </c>
      <c r="K259" s="506">
        <v>1318</v>
      </c>
      <c r="L259" s="506">
        <v>1212.25</v>
      </c>
      <c r="M259" s="506">
        <v>6.48367</v>
      </c>
    </row>
    <row r="260" spans="1:13">
      <c r="A260" s="254">
        <v>250</v>
      </c>
      <c r="B260" s="509" t="s">
        <v>402</v>
      </c>
      <c r="C260" s="506">
        <v>2777.55</v>
      </c>
      <c r="D260" s="507">
        <v>2803.2666666666664</v>
      </c>
      <c r="E260" s="507">
        <v>2677.9333333333329</v>
      </c>
      <c r="F260" s="507">
        <v>2578.3166666666666</v>
      </c>
      <c r="G260" s="507">
        <v>2452.9833333333331</v>
      </c>
      <c r="H260" s="507">
        <v>2902.8833333333328</v>
      </c>
      <c r="I260" s="507">
        <v>3028.2166666666667</v>
      </c>
      <c r="J260" s="507">
        <v>3127.8333333333326</v>
      </c>
      <c r="K260" s="506">
        <v>2928.6</v>
      </c>
      <c r="L260" s="506">
        <v>2703.65</v>
      </c>
      <c r="M260" s="506">
        <v>0.17505000000000001</v>
      </c>
    </row>
    <row r="261" spans="1:13">
      <c r="A261" s="254">
        <v>251</v>
      </c>
      <c r="B261" s="509" t="s">
        <v>403</v>
      </c>
      <c r="C261" s="506">
        <v>390.75</v>
      </c>
      <c r="D261" s="507">
        <v>394.81666666666666</v>
      </c>
      <c r="E261" s="507">
        <v>380.93333333333334</v>
      </c>
      <c r="F261" s="507">
        <v>371.11666666666667</v>
      </c>
      <c r="G261" s="507">
        <v>357.23333333333335</v>
      </c>
      <c r="H261" s="507">
        <v>404.63333333333333</v>
      </c>
      <c r="I261" s="507">
        <v>418.51666666666665</v>
      </c>
      <c r="J261" s="507">
        <v>428.33333333333331</v>
      </c>
      <c r="K261" s="506">
        <v>408.7</v>
      </c>
      <c r="L261" s="506">
        <v>385</v>
      </c>
      <c r="M261" s="506">
        <v>1.65306</v>
      </c>
    </row>
    <row r="262" spans="1:13">
      <c r="A262" s="254">
        <v>252</v>
      </c>
      <c r="B262" s="509" t="s">
        <v>404</v>
      </c>
      <c r="C262" s="506">
        <v>146.05000000000001</v>
      </c>
      <c r="D262" s="507">
        <v>147.20000000000002</v>
      </c>
      <c r="E262" s="507">
        <v>142.60000000000002</v>
      </c>
      <c r="F262" s="507">
        <v>139.15</v>
      </c>
      <c r="G262" s="507">
        <v>134.55000000000001</v>
      </c>
      <c r="H262" s="507">
        <v>150.65000000000003</v>
      </c>
      <c r="I262" s="507">
        <v>155.25</v>
      </c>
      <c r="J262" s="507">
        <v>158.70000000000005</v>
      </c>
      <c r="K262" s="506">
        <v>151.80000000000001</v>
      </c>
      <c r="L262" s="506">
        <v>143.75</v>
      </c>
      <c r="M262" s="506">
        <v>13.319900000000001</v>
      </c>
    </row>
    <row r="263" spans="1:13">
      <c r="A263" s="254">
        <v>253</v>
      </c>
      <c r="B263" s="509" t="s">
        <v>405</v>
      </c>
      <c r="C263" s="506">
        <v>109.35</v>
      </c>
      <c r="D263" s="507">
        <v>110.48333333333333</v>
      </c>
      <c r="E263" s="507">
        <v>107.36666666666667</v>
      </c>
      <c r="F263" s="507">
        <v>105.38333333333334</v>
      </c>
      <c r="G263" s="507">
        <v>102.26666666666668</v>
      </c>
      <c r="H263" s="507">
        <v>112.46666666666667</v>
      </c>
      <c r="I263" s="507">
        <v>115.58333333333331</v>
      </c>
      <c r="J263" s="507">
        <v>117.56666666666666</v>
      </c>
      <c r="K263" s="506">
        <v>113.6</v>
      </c>
      <c r="L263" s="506">
        <v>108.5</v>
      </c>
      <c r="M263" s="506">
        <v>6.7176499999999999</v>
      </c>
    </row>
    <row r="264" spans="1:13">
      <c r="A264" s="254">
        <v>254</v>
      </c>
      <c r="B264" s="509" t="s">
        <v>406</v>
      </c>
      <c r="C264" s="506">
        <v>87.15</v>
      </c>
      <c r="D264" s="507">
        <v>87.666666666666671</v>
      </c>
      <c r="E264" s="507">
        <v>85.833333333333343</v>
      </c>
      <c r="F264" s="507">
        <v>84.516666666666666</v>
      </c>
      <c r="G264" s="507">
        <v>82.683333333333337</v>
      </c>
      <c r="H264" s="507">
        <v>88.983333333333348</v>
      </c>
      <c r="I264" s="507">
        <v>90.816666666666691</v>
      </c>
      <c r="J264" s="507">
        <v>92.133333333333354</v>
      </c>
      <c r="K264" s="506">
        <v>89.5</v>
      </c>
      <c r="L264" s="506">
        <v>86.35</v>
      </c>
      <c r="M264" s="506">
        <v>6.3385699999999998</v>
      </c>
    </row>
    <row r="265" spans="1:13">
      <c r="A265" s="254">
        <v>255</v>
      </c>
      <c r="B265" s="509" t="s">
        <v>258</v>
      </c>
      <c r="C265" s="506">
        <v>83.65</v>
      </c>
      <c r="D265" s="507">
        <v>83.13333333333334</v>
      </c>
      <c r="E265" s="507">
        <v>81.616666666666674</v>
      </c>
      <c r="F265" s="507">
        <v>79.583333333333329</v>
      </c>
      <c r="G265" s="507">
        <v>78.066666666666663</v>
      </c>
      <c r="H265" s="507">
        <v>85.166666666666686</v>
      </c>
      <c r="I265" s="507">
        <v>86.683333333333366</v>
      </c>
      <c r="J265" s="507">
        <v>88.716666666666697</v>
      </c>
      <c r="K265" s="506">
        <v>84.65</v>
      </c>
      <c r="L265" s="506">
        <v>81.099999999999994</v>
      </c>
      <c r="M265" s="506">
        <v>27.511109999999999</v>
      </c>
    </row>
    <row r="266" spans="1:13">
      <c r="A266" s="254">
        <v>256</v>
      </c>
      <c r="B266" s="509" t="s">
        <v>128</v>
      </c>
      <c r="C266" s="506">
        <v>438</v>
      </c>
      <c r="D266" s="507">
        <v>436.23333333333335</v>
      </c>
      <c r="E266" s="507">
        <v>430.26666666666671</v>
      </c>
      <c r="F266" s="507">
        <v>422.53333333333336</v>
      </c>
      <c r="G266" s="507">
        <v>416.56666666666672</v>
      </c>
      <c r="H266" s="507">
        <v>443.9666666666667</v>
      </c>
      <c r="I266" s="507">
        <v>449.93333333333339</v>
      </c>
      <c r="J266" s="507">
        <v>457.66666666666669</v>
      </c>
      <c r="K266" s="506">
        <v>442.2</v>
      </c>
      <c r="L266" s="506">
        <v>428.5</v>
      </c>
      <c r="M266" s="506">
        <v>108.70751</v>
      </c>
    </row>
    <row r="267" spans="1:13">
      <c r="A267" s="254">
        <v>257</v>
      </c>
      <c r="B267" s="509" t="s">
        <v>751</v>
      </c>
      <c r="C267" s="506">
        <v>84.25</v>
      </c>
      <c r="D267" s="507">
        <v>84.88333333333334</v>
      </c>
      <c r="E267" s="507">
        <v>83.01666666666668</v>
      </c>
      <c r="F267" s="507">
        <v>81.783333333333346</v>
      </c>
      <c r="G267" s="507">
        <v>79.916666666666686</v>
      </c>
      <c r="H267" s="507">
        <v>86.116666666666674</v>
      </c>
      <c r="I267" s="507">
        <v>87.98333333333332</v>
      </c>
      <c r="J267" s="507">
        <v>89.216666666666669</v>
      </c>
      <c r="K267" s="506">
        <v>86.75</v>
      </c>
      <c r="L267" s="506">
        <v>83.65</v>
      </c>
      <c r="M267" s="506">
        <v>1.5900099999999999</v>
      </c>
    </row>
    <row r="268" spans="1:13">
      <c r="A268" s="254">
        <v>258</v>
      </c>
      <c r="B268" s="509" t="s">
        <v>407</v>
      </c>
      <c r="C268" s="506">
        <v>58.85</v>
      </c>
      <c r="D268" s="507">
        <v>58.683333333333337</v>
      </c>
      <c r="E268" s="507">
        <v>57.766666666666673</v>
      </c>
      <c r="F268" s="507">
        <v>56.683333333333337</v>
      </c>
      <c r="G268" s="507">
        <v>55.766666666666673</v>
      </c>
      <c r="H268" s="507">
        <v>59.766666666666673</v>
      </c>
      <c r="I268" s="507">
        <v>60.68333333333333</v>
      </c>
      <c r="J268" s="507">
        <v>61.766666666666673</v>
      </c>
      <c r="K268" s="506">
        <v>59.6</v>
      </c>
      <c r="L268" s="506">
        <v>57.6</v>
      </c>
      <c r="M268" s="506">
        <v>3.9315099999999998</v>
      </c>
    </row>
    <row r="269" spans="1:13">
      <c r="A269" s="254">
        <v>259</v>
      </c>
      <c r="B269" s="509" t="s">
        <v>408</v>
      </c>
      <c r="C269" s="506">
        <v>84.2</v>
      </c>
      <c r="D269" s="507">
        <v>84.86666666666666</v>
      </c>
      <c r="E269" s="507">
        <v>82.73333333333332</v>
      </c>
      <c r="F269" s="507">
        <v>81.266666666666666</v>
      </c>
      <c r="G269" s="507">
        <v>79.133333333333326</v>
      </c>
      <c r="H269" s="507">
        <v>86.333333333333314</v>
      </c>
      <c r="I269" s="507">
        <v>88.466666666666669</v>
      </c>
      <c r="J269" s="507">
        <v>89.933333333333309</v>
      </c>
      <c r="K269" s="506">
        <v>87</v>
      </c>
      <c r="L269" s="506">
        <v>83.4</v>
      </c>
      <c r="M269" s="506">
        <v>8.2636500000000002</v>
      </c>
    </row>
    <row r="270" spans="1:13">
      <c r="A270" s="254">
        <v>260</v>
      </c>
      <c r="B270" s="509" t="s">
        <v>409</v>
      </c>
      <c r="C270" s="506">
        <v>25.8</v>
      </c>
      <c r="D270" s="507">
        <v>25.849999999999998</v>
      </c>
      <c r="E270" s="507">
        <v>25.149999999999995</v>
      </c>
      <c r="F270" s="507">
        <v>24.499999999999996</v>
      </c>
      <c r="G270" s="507">
        <v>23.799999999999994</v>
      </c>
      <c r="H270" s="507">
        <v>26.499999999999996</v>
      </c>
      <c r="I270" s="507">
        <v>27.2</v>
      </c>
      <c r="J270" s="507">
        <v>27.849999999999998</v>
      </c>
      <c r="K270" s="506">
        <v>26.55</v>
      </c>
      <c r="L270" s="506">
        <v>25.2</v>
      </c>
      <c r="M270" s="506">
        <v>23.0579</v>
      </c>
    </row>
    <row r="271" spans="1:13">
      <c r="A271" s="254">
        <v>261</v>
      </c>
      <c r="B271" s="509" t="s">
        <v>410</v>
      </c>
      <c r="C271" s="506">
        <v>67.95</v>
      </c>
      <c r="D271" s="507">
        <v>68.716666666666654</v>
      </c>
      <c r="E271" s="507">
        <v>66.433333333333309</v>
      </c>
      <c r="F271" s="507">
        <v>64.916666666666657</v>
      </c>
      <c r="G271" s="507">
        <v>62.633333333333312</v>
      </c>
      <c r="H271" s="507">
        <v>70.233333333333306</v>
      </c>
      <c r="I271" s="507">
        <v>72.516666666666637</v>
      </c>
      <c r="J271" s="507">
        <v>74.033333333333303</v>
      </c>
      <c r="K271" s="506">
        <v>71</v>
      </c>
      <c r="L271" s="506">
        <v>67.2</v>
      </c>
      <c r="M271" s="506">
        <v>8.4100900000000003</v>
      </c>
    </row>
    <row r="272" spans="1:13">
      <c r="A272" s="254">
        <v>262</v>
      </c>
      <c r="B272" s="509" t="s">
        <v>411</v>
      </c>
      <c r="C272" s="506">
        <v>71.400000000000006</v>
      </c>
      <c r="D272" s="507">
        <v>71.400000000000006</v>
      </c>
      <c r="E272" s="507">
        <v>70.150000000000006</v>
      </c>
      <c r="F272" s="507">
        <v>68.900000000000006</v>
      </c>
      <c r="G272" s="507">
        <v>67.650000000000006</v>
      </c>
      <c r="H272" s="507">
        <v>72.650000000000006</v>
      </c>
      <c r="I272" s="507">
        <v>73.900000000000006</v>
      </c>
      <c r="J272" s="507">
        <v>75.150000000000006</v>
      </c>
      <c r="K272" s="506">
        <v>72.650000000000006</v>
      </c>
      <c r="L272" s="506">
        <v>70.150000000000006</v>
      </c>
      <c r="M272" s="506">
        <v>8.8986599999999996</v>
      </c>
    </row>
    <row r="273" spans="1:13">
      <c r="A273" s="254">
        <v>263</v>
      </c>
      <c r="B273" s="509" t="s">
        <v>412</v>
      </c>
      <c r="C273" s="506">
        <v>115.2</v>
      </c>
      <c r="D273" s="507">
        <v>115.73333333333335</v>
      </c>
      <c r="E273" s="507">
        <v>113.56666666666669</v>
      </c>
      <c r="F273" s="507">
        <v>111.93333333333334</v>
      </c>
      <c r="G273" s="507">
        <v>109.76666666666668</v>
      </c>
      <c r="H273" s="507">
        <v>117.3666666666667</v>
      </c>
      <c r="I273" s="507">
        <v>119.53333333333336</v>
      </c>
      <c r="J273" s="507">
        <v>121.16666666666671</v>
      </c>
      <c r="K273" s="506">
        <v>117.9</v>
      </c>
      <c r="L273" s="506">
        <v>114.1</v>
      </c>
      <c r="M273" s="506">
        <v>2.5496099999999999</v>
      </c>
    </row>
    <row r="274" spans="1:13">
      <c r="A274" s="254">
        <v>264</v>
      </c>
      <c r="B274" s="509" t="s">
        <v>413</v>
      </c>
      <c r="C274" s="506">
        <v>65.7</v>
      </c>
      <c r="D274" s="507">
        <v>65.583333333333329</v>
      </c>
      <c r="E274" s="507">
        <v>64.216666666666654</v>
      </c>
      <c r="F274" s="507">
        <v>62.73333333333332</v>
      </c>
      <c r="G274" s="507">
        <v>61.366666666666646</v>
      </c>
      <c r="H274" s="507">
        <v>67.066666666666663</v>
      </c>
      <c r="I274" s="507">
        <v>68.433333333333337</v>
      </c>
      <c r="J274" s="507">
        <v>69.916666666666671</v>
      </c>
      <c r="K274" s="506">
        <v>66.95</v>
      </c>
      <c r="L274" s="506">
        <v>64.099999999999994</v>
      </c>
      <c r="M274" s="506">
        <v>6.7157799999999996</v>
      </c>
    </row>
    <row r="275" spans="1:13">
      <c r="A275" s="254">
        <v>265</v>
      </c>
      <c r="B275" s="509" t="s">
        <v>127</v>
      </c>
      <c r="C275" s="506">
        <v>309.25</v>
      </c>
      <c r="D275" s="507">
        <v>306.73333333333335</v>
      </c>
      <c r="E275" s="507">
        <v>299.76666666666671</v>
      </c>
      <c r="F275" s="507">
        <v>290.28333333333336</v>
      </c>
      <c r="G275" s="507">
        <v>283.31666666666672</v>
      </c>
      <c r="H275" s="507">
        <v>316.2166666666667</v>
      </c>
      <c r="I275" s="507">
        <v>323.18333333333339</v>
      </c>
      <c r="J275" s="507">
        <v>332.66666666666669</v>
      </c>
      <c r="K275" s="506">
        <v>313.7</v>
      </c>
      <c r="L275" s="506">
        <v>297.25</v>
      </c>
      <c r="M275" s="506">
        <v>123.84761</v>
      </c>
    </row>
    <row r="276" spans="1:13">
      <c r="A276" s="254">
        <v>266</v>
      </c>
      <c r="B276" s="509" t="s">
        <v>414</v>
      </c>
      <c r="C276" s="506">
        <v>2517.65</v>
      </c>
      <c r="D276" s="507">
        <v>2546.6666666666665</v>
      </c>
      <c r="E276" s="507">
        <v>2470.9833333333331</v>
      </c>
      <c r="F276" s="507">
        <v>2424.3166666666666</v>
      </c>
      <c r="G276" s="507">
        <v>2348.6333333333332</v>
      </c>
      <c r="H276" s="507">
        <v>2593.333333333333</v>
      </c>
      <c r="I276" s="507">
        <v>2669.0166666666664</v>
      </c>
      <c r="J276" s="507">
        <v>2715.6833333333329</v>
      </c>
      <c r="K276" s="506">
        <v>2622.35</v>
      </c>
      <c r="L276" s="506">
        <v>2500</v>
      </c>
      <c r="M276" s="506">
        <v>0.15009</v>
      </c>
    </row>
    <row r="277" spans="1:13">
      <c r="A277" s="254">
        <v>267</v>
      </c>
      <c r="B277" s="509" t="s">
        <v>129</v>
      </c>
      <c r="C277" s="506">
        <v>2824.65</v>
      </c>
      <c r="D277" s="507">
        <v>2873.2000000000003</v>
      </c>
      <c r="E277" s="507">
        <v>2761.4500000000007</v>
      </c>
      <c r="F277" s="507">
        <v>2698.2500000000005</v>
      </c>
      <c r="G277" s="507">
        <v>2586.5000000000009</v>
      </c>
      <c r="H277" s="507">
        <v>2936.4000000000005</v>
      </c>
      <c r="I277" s="507">
        <v>3048.1499999999996</v>
      </c>
      <c r="J277" s="507">
        <v>3111.3500000000004</v>
      </c>
      <c r="K277" s="506">
        <v>2984.95</v>
      </c>
      <c r="L277" s="506">
        <v>2810</v>
      </c>
      <c r="M277" s="506">
        <v>14.83038</v>
      </c>
    </row>
    <row r="278" spans="1:13">
      <c r="A278" s="254">
        <v>268</v>
      </c>
      <c r="B278" s="509" t="s">
        <v>130</v>
      </c>
      <c r="C278" s="506">
        <v>858.45</v>
      </c>
      <c r="D278" s="507">
        <v>871.70000000000016</v>
      </c>
      <c r="E278" s="507">
        <v>826.8000000000003</v>
      </c>
      <c r="F278" s="507">
        <v>795.15000000000009</v>
      </c>
      <c r="G278" s="507">
        <v>750.25000000000023</v>
      </c>
      <c r="H278" s="507">
        <v>903.35000000000036</v>
      </c>
      <c r="I278" s="507">
        <v>948.25000000000023</v>
      </c>
      <c r="J278" s="507">
        <v>979.90000000000043</v>
      </c>
      <c r="K278" s="506">
        <v>916.6</v>
      </c>
      <c r="L278" s="506">
        <v>840.05</v>
      </c>
      <c r="M278" s="506">
        <v>16.19885</v>
      </c>
    </row>
    <row r="279" spans="1:13">
      <c r="A279" s="254">
        <v>269</v>
      </c>
      <c r="B279" s="509" t="s">
        <v>415</v>
      </c>
      <c r="C279" s="506">
        <v>138.25</v>
      </c>
      <c r="D279" s="507">
        <v>138.96666666666667</v>
      </c>
      <c r="E279" s="507">
        <v>137.08333333333334</v>
      </c>
      <c r="F279" s="507">
        <v>135.91666666666669</v>
      </c>
      <c r="G279" s="507">
        <v>134.03333333333336</v>
      </c>
      <c r="H279" s="507">
        <v>140.13333333333333</v>
      </c>
      <c r="I279" s="507">
        <v>142.01666666666665</v>
      </c>
      <c r="J279" s="507">
        <v>143.18333333333331</v>
      </c>
      <c r="K279" s="506">
        <v>140.85</v>
      </c>
      <c r="L279" s="506">
        <v>137.80000000000001</v>
      </c>
      <c r="M279" s="506">
        <v>1.79243</v>
      </c>
    </row>
    <row r="280" spans="1:13">
      <c r="A280" s="254">
        <v>270</v>
      </c>
      <c r="B280" s="509" t="s">
        <v>417</v>
      </c>
      <c r="C280" s="506">
        <v>517.5</v>
      </c>
      <c r="D280" s="507">
        <v>521.63333333333333</v>
      </c>
      <c r="E280" s="507">
        <v>505.26666666666665</v>
      </c>
      <c r="F280" s="507">
        <v>493.0333333333333</v>
      </c>
      <c r="G280" s="507">
        <v>476.66666666666663</v>
      </c>
      <c r="H280" s="507">
        <v>533.86666666666667</v>
      </c>
      <c r="I280" s="507">
        <v>550.23333333333323</v>
      </c>
      <c r="J280" s="507">
        <v>562.4666666666667</v>
      </c>
      <c r="K280" s="506">
        <v>538</v>
      </c>
      <c r="L280" s="506">
        <v>509.4</v>
      </c>
      <c r="M280" s="506">
        <v>2.5111400000000001</v>
      </c>
    </row>
    <row r="281" spans="1:13">
      <c r="A281" s="254">
        <v>271</v>
      </c>
      <c r="B281" s="509" t="s">
        <v>418</v>
      </c>
      <c r="C281" s="506">
        <v>202.35</v>
      </c>
      <c r="D281" s="507">
        <v>202.13333333333335</v>
      </c>
      <c r="E281" s="507">
        <v>197.26666666666671</v>
      </c>
      <c r="F281" s="507">
        <v>192.18333333333337</v>
      </c>
      <c r="G281" s="507">
        <v>187.31666666666672</v>
      </c>
      <c r="H281" s="507">
        <v>207.2166666666667</v>
      </c>
      <c r="I281" s="507">
        <v>212.08333333333331</v>
      </c>
      <c r="J281" s="507">
        <v>217.16666666666669</v>
      </c>
      <c r="K281" s="506">
        <v>207</v>
      </c>
      <c r="L281" s="506">
        <v>197.05</v>
      </c>
      <c r="M281" s="506">
        <v>4.6755699999999996</v>
      </c>
    </row>
    <row r="282" spans="1:13">
      <c r="A282" s="254">
        <v>272</v>
      </c>
      <c r="B282" s="509" t="s">
        <v>419</v>
      </c>
      <c r="C282" s="506">
        <v>187.7</v>
      </c>
      <c r="D282" s="507">
        <v>189.19999999999996</v>
      </c>
      <c r="E282" s="507">
        <v>185.54999999999993</v>
      </c>
      <c r="F282" s="507">
        <v>183.39999999999998</v>
      </c>
      <c r="G282" s="507">
        <v>179.74999999999994</v>
      </c>
      <c r="H282" s="507">
        <v>191.34999999999991</v>
      </c>
      <c r="I282" s="507">
        <v>194.99999999999994</v>
      </c>
      <c r="J282" s="507">
        <v>197.14999999999989</v>
      </c>
      <c r="K282" s="506">
        <v>192.85</v>
      </c>
      <c r="L282" s="506">
        <v>187.05</v>
      </c>
      <c r="M282" s="506">
        <v>2.4916800000000001</v>
      </c>
    </row>
    <row r="283" spans="1:13">
      <c r="A283" s="254">
        <v>273</v>
      </c>
      <c r="B283" s="509" t="s">
        <v>752</v>
      </c>
      <c r="C283" s="506">
        <v>863.3</v>
      </c>
      <c r="D283" s="507">
        <v>863.19999999999993</v>
      </c>
      <c r="E283" s="507">
        <v>841.99999999999989</v>
      </c>
      <c r="F283" s="507">
        <v>820.69999999999993</v>
      </c>
      <c r="G283" s="507">
        <v>799.49999999999989</v>
      </c>
      <c r="H283" s="507">
        <v>884.49999999999989</v>
      </c>
      <c r="I283" s="507">
        <v>905.69999999999993</v>
      </c>
      <c r="J283" s="507">
        <v>926.99999999999989</v>
      </c>
      <c r="K283" s="506">
        <v>884.4</v>
      </c>
      <c r="L283" s="506">
        <v>841.9</v>
      </c>
      <c r="M283" s="506">
        <v>0.51592000000000005</v>
      </c>
    </row>
    <row r="284" spans="1:13">
      <c r="A284" s="254">
        <v>274</v>
      </c>
      <c r="B284" s="509" t="s">
        <v>420</v>
      </c>
      <c r="C284" s="506">
        <v>899.3</v>
      </c>
      <c r="D284" s="507">
        <v>888.05000000000007</v>
      </c>
      <c r="E284" s="507">
        <v>871.35000000000014</v>
      </c>
      <c r="F284" s="507">
        <v>843.40000000000009</v>
      </c>
      <c r="G284" s="507">
        <v>826.70000000000016</v>
      </c>
      <c r="H284" s="507">
        <v>916.00000000000011</v>
      </c>
      <c r="I284" s="507">
        <v>932.70000000000016</v>
      </c>
      <c r="J284" s="507">
        <v>960.65000000000009</v>
      </c>
      <c r="K284" s="506">
        <v>904.75</v>
      </c>
      <c r="L284" s="506">
        <v>860.1</v>
      </c>
      <c r="M284" s="506">
        <v>5.0674400000000004</v>
      </c>
    </row>
    <row r="285" spans="1:13">
      <c r="A285" s="254">
        <v>275</v>
      </c>
      <c r="B285" s="509" t="s">
        <v>421</v>
      </c>
      <c r="C285" s="506">
        <v>368.05</v>
      </c>
      <c r="D285" s="507">
        <v>371.06666666666666</v>
      </c>
      <c r="E285" s="507">
        <v>363.98333333333335</v>
      </c>
      <c r="F285" s="507">
        <v>359.91666666666669</v>
      </c>
      <c r="G285" s="507">
        <v>352.83333333333337</v>
      </c>
      <c r="H285" s="507">
        <v>375.13333333333333</v>
      </c>
      <c r="I285" s="507">
        <v>382.2166666666667</v>
      </c>
      <c r="J285" s="507">
        <v>386.2833333333333</v>
      </c>
      <c r="K285" s="506">
        <v>378.15</v>
      </c>
      <c r="L285" s="506">
        <v>367</v>
      </c>
      <c r="M285" s="506">
        <v>0.87672000000000005</v>
      </c>
    </row>
    <row r="286" spans="1:13">
      <c r="A286" s="254">
        <v>276</v>
      </c>
      <c r="B286" s="509" t="s">
        <v>422</v>
      </c>
      <c r="C286" s="506">
        <v>554.35</v>
      </c>
      <c r="D286" s="507">
        <v>552.76666666666665</v>
      </c>
      <c r="E286" s="507">
        <v>545.5333333333333</v>
      </c>
      <c r="F286" s="507">
        <v>536.7166666666667</v>
      </c>
      <c r="G286" s="507">
        <v>529.48333333333335</v>
      </c>
      <c r="H286" s="507">
        <v>561.58333333333326</v>
      </c>
      <c r="I286" s="507">
        <v>568.81666666666661</v>
      </c>
      <c r="J286" s="507">
        <v>577.63333333333321</v>
      </c>
      <c r="K286" s="506">
        <v>560</v>
      </c>
      <c r="L286" s="506">
        <v>543.95000000000005</v>
      </c>
      <c r="M286" s="506">
        <v>0.64837999999999996</v>
      </c>
    </row>
    <row r="287" spans="1:13">
      <c r="A287" s="254">
        <v>277</v>
      </c>
      <c r="B287" s="509" t="s">
        <v>423</v>
      </c>
      <c r="C287" s="506">
        <v>61.5</v>
      </c>
      <c r="D287" s="507">
        <v>61.516666666666673</v>
      </c>
      <c r="E287" s="507">
        <v>60.783333333333346</v>
      </c>
      <c r="F287" s="507">
        <v>60.06666666666667</v>
      </c>
      <c r="G287" s="507">
        <v>59.333333333333343</v>
      </c>
      <c r="H287" s="507">
        <v>62.233333333333348</v>
      </c>
      <c r="I287" s="507">
        <v>62.966666666666683</v>
      </c>
      <c r="J287" s="507">
        <v>63.683333333333351</v>
      </c>
      <c r="K287" s="506">
        <v>62.25</v>
      </c>
      <c r="L287" s="506">
        <v>60.8</v>
      </c>
      <c r="M287" s="506">
        <v>17.303529999999999</v>
      </c>
    </row>
    <row r="288" spans="1:13">
      <c r="A288" s="254">
        <v>278</v>
      </c>
      <c r="B288" s="509" t="s">
        <v>424</v>
      </c>
      <c r="C288" s="506">
        <v>54.45</v>
      </c>
      <c r="D288" s="507">
        <v>54.699999999999996</v>
      </c>
      <c r="E288" s="507">
        <v>52.849999999999994</v>
      </c>
      <c r="F288" s="507">
        <v>51.25</v>
      </c>
      <c r="G288" s="507">
        <v>49.4</v>
      </c>
      <c r="H288" s="507">
        <v>56.29999999999999</v>
      </c>
      <c r="I288" s="507">
        <v>58.15</v>
      </c>
      <c r="J288" s="507">
        <v>59.749999999999986</v>
      </c>
      <c r="K288" s="506">
        <v>56.55</v>
      </c>
      <c r="L288" s="506">
        <v>53.1</v>
      </c>
      <c r="M288" s="506">
        <v>12.59051</v>
      </c>
    </row>
    <row r="289" spans="1:13">
      <c r="A289" s="254">
        <v>279</v>
      </c>
      <c r="B289" s="509" t="s">
        <v>425</v>
      </c>
      <c r="C289" s="506">
        <v>488.85</v>
      </c>
      <c r="D289" s="507">
        <v>491.13333333333338</v>
      </c>
      <c r="E289" s="507">
        <v>482.76666666666677</v>
      </c>
      <c r="F289" s="507">
        <v>476.68333333333339</v>
      </c>
      <c r="G289" s="507">
        <v>468.31666666666678</v>
      </c>
      <c r="H289" s="507">
        <v>497.21666666666675</v>
      </c>
      <c r="I289" s="507">
        <v>505.58333333333343</v>
      </c>
      <c r="J289" s="507">
        <v>511.66666666666674</v>
      </c>
      <c r="K289" s="506">
        <v>499.5</v>
      </c>
      <c r="L289" s="506">
        <v>485.05</v>
      </c>
      <c r="M289" s="506">
        <v>1.1897500000000001</v>
      </c>
    </row>
    <row r="290" spans="1:13">
      <c r="A290" s="254">
        <v>280</v>
      </c>
      <c r="B290" s="509" t="s">
        <v>426</v>
      </c>
      <c r="C290" s="506">
        <v>410.05</v>
      </c>
      <c r="D290" s="507">
        <v>415.61666666666662</v>
      </c>
      <c r="E290" s="507">
        <v>402.68333333333322</v>
      </c>
      <c r="F290" s="507">
        <v>395.31666666666661</v>
      </c>
      <c r="G290" s="507">
        <v>382.38333333333321</v>
      </c>
      <c r="H290" s="507">
        <v>422.98333333333323</v>
      </c>
      <c r="I290" s="507">
        <v>435.91666666666663</v>
      </c>
      <c r="J290" s="507">
        <v>443.28333333333325</v>
      </c>
      <c r="K290" s="506">
        <v>428.55</v>
      </c>
      <c r="L290" s="506">
        <v>408.25</v>
      </c>
      <c r="M290" s="506">
        <v>4.1242099999999997</v>
      </c>
    </row>
    <row r="291" spans="1:13">
      <c r="A291" s="254">
        <v>281</v>
      </c>
      <c r="B291" s="509" t="s">
        <v>427</v>
      </c>
      <c r="C291" s="506">
        <v>224.15</v>
      </c>
      <c r="D291" s="507">
        <v>225.15</v>
      </c>
      <c r="E291" s="507">
        <v>218.35000000000002</v>
      </c>
      <c r="F291" s="507">
        <v>212.55</v>
      </c>
      <c r="G291" s="507">
        <v>205.75000000000003</v>
      </c>
      <c r="H291" s="507">
        <v>230.95000000000002</v>
      </c>
      <c r="I291" s="507">
        <v>237.75000000000003</v>
      </c>
      <c r="J291" s="507">
        <v>243.55</v>
      </c>
      <c r="K291" s="506">
        <v>231.95</v>
      </c>
      <c r="L291" s="506">
        <v>219.35</v>
      </c>
      <c r="M291" s="506">
        <v>1.9367700000000001</v>
      </c>
    </row>
    <row r="292" spans="1:13">
      <c r="A292" s="254">
        <v>282</v>
      </c>
      <c r="B292" s="509" t="s">
        <v>131</v>
      </c>
      <c r="C292" s="506">
        <v>1762.9</v>
      </c>
      <c r="D292" s="507">
        <v>1768.8999999999999</v>
      </c>
      <c r="E292" s="507">
        <v>1738.9999999999998</v>
      </c>
      <c r="F292" s="507">
        <v>1715.1</v>
      </c>
      <c r="G292" s="507">
        <v>1685.1999999999998</v>
      </c>
      <c r="H292" s="507">
        <v>1792.7999999999997</v>
      </c>
      <c r="I292" s="507">
        <v>1822.6999999999998</v>
      </c>
      <c r="J292" s="507">
        <v>1846.5999999999997</v>
      </c>
      <c r="K292" s="506">
        <v>1798.8</v>
      </c>
      <c r="L292" s="506">
        <v>1745</v>
      </c>
      <c r="M292" s="506">
        <v>41.130130000000001</v>
      </c>
    </row>
    <row r="293" spans="1:13">
      <c r="A293" s="254">
        <v>283</v>
      </c>
      <c r="B293" s="509" t="s">
        <v>132</v>
      </c>
      <c r="C293" s="506">
        <v>93.85</v>
      </c>
      <c r="D293" s="507">
        <v>94.25</v>
      </c>
      <c r="E293" s="507">
        <v>91.1</v>
      </c>
      <c r="F293" s="507">
        <v>88.35</v>
      </c>
      <c r="G293" s="507">
        <v>85.199999999999989</v>
      </c>
      <c r="H293" s="507">
        <v>97</v>
      </c>
      <c r="I293" s="507">
        <v>100.15</v>
      </c>
      <c r="J293" s="507">
        <v>102.9</v>
      </c>
      <c r="K293" s="506">
        <v>97.4</v>
      </c>
      <c r="L293" s="506">
        <v>91.5</v>
      </c>
      <c r="M293" s="506">
        <v>150.59728000000001</v>
      </c>
    </row>
    <row r="294" spans="1:13">
      <c r="A294" s="254">
        <v>284</v>
      </c>
      <c r="B294" s="509" t="s">
        <v>259</v>
      </c>
      <c r="C294" s="506">
        <v>2492.5500000000002</v>
      </c>
      <c r="D294" s="507">
        <v>2505.8666666666668</v>
      </c>
      <c r="E294" s="507">
        <v>2466.7333333333336</v>
      </c>
      <c r="F294" s="507">
        <v>2440.916666666667</v>
      </c>
      <c r="G294" s="507">
        <v>2401.7833333333338</v>
      </c>
      <c r="H294" s="507">
        <v>2531.6833333333334</v>
      </c>
      <c r="I294" s="507">
        <v>2570.8166666666666</v>
      </c>
      <c r="J294" s="507">
        <v>2596.6333333333332</v>
      </c>
      <c r="K294" s="506">
        <v>2545</v>
      </c>
      <c r="L294" s="506">
        <v>2480.0500000000002</v>
      </c>
      <c r="M294" s="506">
        <v>2.2427700000000002</v>
      </c>
    </row>
    <row r="295" spans="1:13">
      <c r="A295" s="254">
        <v>285</v>
      </c>
      <c r="B295" s="509" t="s">
        <v>133</v>
      </c>
      <c r="C295" s="506">
        <v>412.8</v>
      </c>
      <c r="D295" s="507">
        <v>410.7</v>
      </c>
      <c r="E295" s="507">
        <v>403.59999999999997</v>
      </c>
      <c r="F295" s="507">
        <v>394.4</v>
      </c>
      <c r="G295" s="507">
        <v>387.29999999999995</v>
      </c>
      <c r="H295" s="507">
        <v>419.9</v>
      </c>
      <c r="I295" s="507">
        <v>427</v>
      </c>
      <c r="J295" s="507">
        <v>436.2</v>
      </c>
      <c r="K295" s="506">
        <v>417.8</v>
      </c>
      <c r="L295" s="506">
        <v>401.5</v>
      </c>
      <c r="M295" s="506">
        <v>42.244639999999997</v>
      </c>
    </row>
    <row r="296" spans="1:13">
      <c r="A296" s="254">
        <v>286</v>
      </c>
      <c r="B296" s="509" t="s">
        <v>753</v>
      </c>
      <c r="C296" s="506">
        <v>216</v>
      </c>
      <c r="D296" s="507">
        <v>218.15</v>
      </c>
      <c r="E296" s="507">
        <v>211.85000000000002</v>
      </c>
      <c r="F296" s="507">
        <v>207.70000000000002</v>
      </c>
      <c r="G296" s="507">
        <v>201.40000000000003</v>
      </c>
      <c r="H296" s="507">
        <v>222.3</v>
      </c>
      <c r="I296" s="507">
        <v>228.60000000000002</v>
      </c>
      <c r="J296" s="507">
        <v>232.75</v>
      </c>
      <c r="K296" s="506">
        <v>224.45</v>
      </c>
      <c r="L296" s="506">
        <v>214</v>
      </c>
      <c r="M296" s="506">
        <v>2.2966299999999999</v>
      </c>
    </row>
    <row r="297" spans="1:13">
      <c r="A297" s="254">
        <v>287</v>
      </c>
      <c r="B297" s="509" t="s">
        <v>428</v>
      </c>
      <c r="C297" s="506">
        <v>6763.05</v>
      </c>
      <c r="D297" s="507">
        <v>6782.4666666666672</v>
      </c>
      <c r="E297" s="507">
        <v>6690.5833333333339</v>
      </c>
      <c r="F297" s="507">
        <v>6618.1166666666668</v>
      </c>
      <c r="G297" s="507">
        <v>6526.2333333333336</v>
      </c>
      <c r="H297" s="507">
        <v>6854.9333333333343</v>
      </c>
      <c r="I297" s="507">
        <v>6946.8166666666675</v>
      </c>
      <c r="J297" s="507">
        <v>7019.2833333333347</v>
      </c>
      <c r="K297" s="506">
        <v>6874.35</v>
      </c>
      <c r="L297" s="506">
        <v>6710</v>
      </c>
      <c r="M297" s="506">
        <v>5.1830000000000001E-2</v>
      </c>
    </row>
    <row r="298" spans="1:13">
      <c r="A298" s="254">
        <v>288</v>
      </c>
      <c r="B298" s="509" t="s">
        <v>260</v>
      </c>
      <c r="C298" s="506">
        <v>3837.7</v>
      </c>
      <c r="D298" s="507">
        <v>3871.0666666666671</v>
      </c>
      <c r="E298" s="507">
        <v>3751.483333333334</v>
      </c>
      <c r="F298" s="507">
        <v>3665.2666666666669</v>
      </c>
      <c r="G298" s="507">
        <v>3545.6833333333338</v>
      </c>
      <c r="H298" s="507">
        <v>3957.2833333333342</v>
      </c>
      <c r="I298" s="507">
        <v>4076.8666666666672</v>
      </c>
      <c r="J298" s="507">
        <v>4163.0833333333339</v>
      </c>
      <c r="K298" s="506">
        <v>3990.65</v>
      </c>
      <c r="L298" s="506">
        <v>3784.85</v>
      </c>
      <c r="M298" s="506">
        <v>2.6993800000000001</v>
      </c>
    </row>
    <row r="299" spans="1:13">
      <c r="A299" s="254">
        <v>289</v>
      </c>
      <c r="B299" s="509" t="s">
        <v>134</v>
      </c>
      <c r="C299" s="506">
        <v>1371.1</v>
      </c>
      <c r="D299" s="507">
        <v>1373.7</v>
      </c>
      <c r="E299" s="507">
        <v>1358.4</v>
      </c>
      <c r="F299" s="507">
        <v>1345.7</v>
      </c>
      <c r="G299" s="507">
        <v>1330.4</v>
      </c>
      <c r="H299" s="507">
        <v>1386.4</v>
      </c>
      <c r="I299" s="507">
        <v>1401.6999999999998</v>
      </c>
      <c r="J299" s="507">
        <v>1414.4</v>
      </c>
      <c r="K299" s="506">
        <v>1389</v>
      </c>
      <c r="L299" s="506">
        <v>1361</v>
      </c>
      <c r="M299" s="506">
        <v>38.946040000000004</v>
      </c>
    </row>
    <row r="300" spans="1:13">
      <c r="A300" s="254">
        <v>290</v>
      </c>
      <c r="B300" s="509" t="s">
        <v>429</v>
      </c>
      <c r="C300" s="506">
        <v>347.55</v>
      </c>
      <c r="D300" s="507">
        <v>350.38333333333338</v>
      </c>
      <c r="E300" s="507">
        <v>343.16666666666674</v>
      </c>
      <c r="F300" s="507">
        <v>338.78333333333336</v>
      </c>
      <c r="G300" s="507">
        <v>331.56666666666672</v>
      </c>
      <c r="H300" s="507">
        <v>354.76666666666677</v>
      </c>
      <c r="I300" s="507">
        <v>361.98333333333335</v>
      </c>
      <c r="J300" s="507">
        <v>366.36666666666679</v>
      </c>
      <c r="K300" s="506">
        <v>357.6</v>
      </c>
      <c r="L300" s="506">
        <v>346</v>
      </c>
      <c r="M300" s="506">
        <v>21.404430000000001</v>
      </c>
    </row>
    <row r="301" spans="1:13">
      <c r="A301" s="254">
        <v>291</v>
      </c>
      <c r="B301" s="509" t="s">
        <v>430</v>
      </c>
      <c r="C301" s="506">
        <v>36.450000000000003</v>
      </c>
      <c r="D301" s="507">
        <v>36.433333333333337</v>
      </c>
      <c r="E301" s="507">
        <v>35.366666666666674</v>
      </c>
      <c r="F301" s="507">
        <v>34.283333333333339</v>
      </c>
      <c r="G301" s="507">
        <v>33.216666666666676</v>
      </c>
      <c r="H301" s="507">
        <v>37.516666666666673</v>
      </c>
      <c r="I301" s="507">
        <v>38.583333333333336</v>
      </c>
      <c r="J301" s="507">
        <v>39.666666666666671</v>
      </c>
      <c r="K301" s="506">
        <v>37.5</v>
      </c>
      <c r="L301" s="506">
        <v>35.35</v>
      </c>
      <c r="M301" s="506">
        <v>13.054690000000001</v>
      </c>
    </row>
    <row r="302" spans="1:13">
      <c r="A302" s="254">
        <v>292</v>
      </c>
      <c r="B302" s="509" t="s">
        <v>431</v>
      </c>
      <c r="C302" s="506">
        <v>1709.85</v>
      </c>
      <c r="D302" s="507">
        <v>1725.0166666666667</v>
      </c>
      <c r="E302" s="507">
        <v>1686.1333333333332</v>
      </c>
      <c r="F302" s="507">
        <v>1662.4166666666665</v>
      </c>
      <c r="G302" s="507">
        <v>1623.5333333333331</v>
      </c>
      <c r="H302" s="507">
        <v>1748.7333333333333</v>
      </c>
      <c r="I302" s="507">
        <v>1787.616666666667</v>
      </c>
      <c r="J302" s="507">
        <v>1811.3333333333335</v>
      </c>
      <c r="K302" s="506">
        <v>1763.9</v>
      </c>
      <c r="L302" s="506">
        <v>1701.3</v>
      </c>
      <c r="M302" s="506">
        <v>0.21565999999999999</v>
      </c>
    </row>
    <row r="303" spans="1:13">
      <c r="A303" s="254">
        <v>293</v>
      </c>
      <c r="B303" s="509" t="s">
        <v>135</v>
      </c>
      <c r="C303" s="506">
        <v>992.25</v>
      </c>
      <c r="D303" s="507">
        <v>998.94999999999993</v>
      </c>
      <c r="E303" s="507">
        <v>976.94999999999982</v>
      </c>
      <c r="F303" s="507">
        <v>961.64999999999986</v>
      </c>
      <c r="G303" s="507">
        <v>939.64999999999975</v>
      </c>
      <c r="H303" s="507">
        <v>1014.2499999999999</v>
      </c>
      <c r="I303" s="507">
        <v>1036.25</v>
      </c>
      <c r="J303" s="507">
        <v>1051.55</v>
      </c>
      <c r="K303" s="506">
        <v>1020.95</v>
      </c>
      <c r="L303" s="506">
        <v>983.65</v>
      </c>
      <c r="M303" s="506">
        <v>14.49925</v>
      </c>
    </row>
    <row r="304" spans="1:13">
      <c r="A304" s="254">
        <v>294</v>
      </c>
      <c r="B304" s="509" t="s">
        <v>432</v>
      </c>
      <c r="C304" s="506">
        <v>1683.9</v>
      </c>
      <c r="D304" s="507">
        <v>1679.5</v>
      </c>
      <c r="E304" s="507">
        <v>1643</v>
      </c>
      <c r="F304" s="507">
        <v>1602.1</v>
      </c>
      <c r="G304" s="507">
        <v>1565.6</v>
      </c>
      <c r="H304" s="507">
        <v>1720.4</v>
      </c>
      <c r="I304" s="507">
        <v>1756.9</v>
      </c>
      <c r="J304" s="507">
        <v>1797.8000000000002</v>
      </c>
      <c r="K304" s="506">
        <v>1716</v>
      </c>
      <c r="L304" s="506">
        <v>1638.6</v>
      </c>
      <c r="M304" s="506">
        <v>0.39250000000000002</v>
      </c>
    </row>
    <row r="305" spans="1:13">
      <c r="A305" s="254">
        <v>295</v>
      </c>
      <c r="B305" s="509" t="s">
        <v>433</v>
      </c>
      <c r="C305" s="506">
        <v>857.9</v>
      </c>
      <c r="D305" s="507">
        <v>862.01666666666654</v>
      </c>
      <c r="E305" s="507">
        <v>844.98333333333312</v>
      </c>
      <c r="F305" s="507">
        <v>832.06666666666661</v>
      </c>
      <c r="G305" s="507">
        <v>815.03333333333319</v>
      </c>
      <c r="H305" s="507">
        <v>874.93333333333305</v>
      </c>
      <c r="I305" s="507">
        <v>891.96666666666658</v>
      </c>
      <c r="J305" s="507">
        <v>904.88333333333298</v>
      </c>
      <c r="K305" s="506">
        <v>879.05</v>
      </c>
      <c r="L305" s="506">
        <v>849.1</v>
      </c>
      <c r="M305" s="506">
        <v>0.12157</v>
      </c>
    </row>
    <row r="306" spans="1:13">
      <c r="A306" s="254">
        <v>296</v>
      </c>
      <c r="B306" s="509" t="s">
        <v>434</v>
      </c>
      <c r="C306" s="506">
        <v>42.75</v>
      </c>
      <c r="D306" s="507">
        <v>43.5</v>
      </c>
      <c r="E306" s="507">
        <v>41.25</v>
      </c>
      <c r="F306" s="507">
        <v>39.75</v>
      </c>
      <c r="G306" s="507">
        <v>37.5</v>
      </c>
      <c r="H306" s="507">
        <v>45</v>
      </c>
      <c r="I306" s="507">
        <v>47.25</v>
      </c>
      <c r="J306" s="507">
        <v>48.75</v>
      </c>
      <c r="K306" s="506">
        <v>45.75</v>
      </c>
      <c r="L306" s="506">
        <v>42</v>
      </c>
      <c r="M306" s="506">
        <v>43.029510000000002</v>
      </c>
    </row>
    <row r="307" spans="1:13">
      <c r="A307" s="254">
        <v>297</v>
      </c>
      <c r="B307" s="509" t="s">
        <v>435</v>
      </c>
      <c r="C307" s="506">
        <v>136.35</v>
      </c>
      <c r="D307" s="507">
        <v>137.48333333333335</v>
      </c>
      <c r="E307" s="507">
        <v>133.9666666666667</v>
      </c>
      <c r="F307" s="507">
        <v>131.58333333333334</v>
      </c>
      <c r="G307" s="507">
        <v>128.06666666666669</v>
      </c>
      <c r="H307" s="507">
        <v>139.8666666666667</v>
      </c>
      <c r="I307" s="507">
        <v>143.38333333333335</v>
      </c>
      <c r="J307" s="507">
        <v>145.76666666666671</v>
      </c>
      <c r="K307" s="506">
        <v>141</v>
      </c>
      <c r="L307" s="506">
        <v>135.1</v>
      </c>
      <c r="M307" s="506">
        <v>4.8723200000000002</v>
      </c>
    </row>
    <row r="308" spans="1:13">
      <c r="A308" s="254">
        <v>298</v>
      </c>
      <c r="B308" s="509" t="s">
        <v>146</v>
      </c>
      <c r="C308" s="506">
        <v>81751.199999999997</v>
      </c>
      <c r="D308" s="507">
        <v>81815.633333333346</v>
      </c>
      <c r="E308" s="507">
        <v>80638.266666666692</v>
      </c>
      <c r="F308" s="507">
        <v>79525.333333333343</v>
      </c>
      <c r="G308" s="507">
        <v>78347.966666666689</v>
      </c>
      <c r="H308" s="507">
        <v>82928.566666666695</v>
      </c>
      <c r="I308" s="507">
        <v>84105.933333333363</v>
      </c>
      <c r="J308" s="507">
        <v>85218.866666666698</v>
      </c>
      <c r="K308" s="506">
        <v>82993</v>
      </c>
      <c r="L308" s="506">
        <v>80702.7</v>
      </c>
      <c r="M308" s="506">
        <v>0.33839999999999998</v>
      </c>
    </row>
    <row r="309" spans="1:13">
      <c r="A309" s="254">
        <v>299</v>
      </c>
      <c r="B309" s="509" t="s">
        <v>143</v>
      </c>
      <c r="C309" s="506">
        <v>1141.0999999999999</v>
      </c>
      <c r="D309" s="507">
        <v>1147.2333333333333</v>
      </c>
      <c r="E309" s="507">
        <v>1124.4666666666667</v>
      </c>
      <c r="F309" s="507">
        <v>1107.8333333333333</v>
      </c>
      <c r="G309" s="507">
        <v>1085.0666666666666</v>
      </c>
      <c r="H309" s="507">
        <v>1163.8666666666668</v>
      </c>
      <c r="I309" s="507">
        <v>1186.6333333333337</v>
      </c>
      <c r="J309" s="507">
        <v>1203.2666666666669</v>
      </c>
      <c r="K309" s="506">
        <v>1170</v>
      </c>
      <c r="L309" s="506">
        <v>1130.5999999999999</v>
      </c>
      <c r="M309" s="506">
        <v>6.3661799999999999</v>
      </c>
    </row>
    <row r="310" spans="1:13">
      <c r="A310" s="254">
        <v>300</v>
      </c>
      <c r="B310" s="509" t="s">
        <v>436</v>
      </c>
      <c r="C310" s="506">
        <v>3607.35</v>
      </c>
      <c r="D310" s="507">
        <v>3629.2999999999997</v>
      </c>
      <c r="E310" s="507">
        <v>3571.6999999999994</v>
      </c>
      <c r="F310" s="507">
        <v>3536.0499999999997</v>
      </c>
      <c r="G310" s="507">
        <v>3478.4499999999994</v>
      </c>
      <c r="H310" s="507">
        <v>3664.9499999999994</v>
      </c>
      <c r="I310" s="507">
        <v>3722.5499999999997</v>
      </c>
      <c r="J310" s="507">
        <v>3758.1999999999994</v>
      </c>
      <c r="K310" s="506">
        <v>3686.9</v>
      </c>
      <c r="L310" s="506">
        <v>3593.65</v>
      </c>
      <c r="M310" s="506">
        <v>5.672E-2</v>
      </c>
    </row>
    <row r="311" spans="1:13">
      <c r="A311" s="254">
        <v>301</v>
      </c>
      <c r="B311" s="509" t="s">
        <v>437</v>
      </c>
      <c r="C311" s="506">
        <v>277.60000000000002</v>
      </c>
      <c r="D311" s="507">
        <v>276.58333333333331</v>
      </c>
      <c r="E311" s="507">
        <v>273.31666666666661</v>
      </c>
      <c r="F311" s="507">
        <v>269.0333333333333</v>
      </c>
      <c r="G311" s="507">
        <v>265.76666666666659</v>
      </c>
      <c r="H311" s="507">
        <v>280.86666666666662</v>
      </c>
      <c r="I311" s="507">
        <v>284.13333333333338</v>
      </c>
      <c r="J311" s="507">
        <v>288.41666666666663</v>
      </c>
      <c r="K311" s="506">
        <v>279.85000000000002</v>
      </c>
      <c r="L311" s="506">
        <v>272.3</v>
      </c>
      <c r="M311" s="506">
        <v>0.49087999999999998</v>
      </c>
    </row>
    <row r="312" spans="1:13">
      <c r="A312" s="254">
        <v>302</v>
      </c>
      <c r="B312" s="509" t="s">
        <v>137</v>
      </c>
      <c r="C312" s="506">
        <v>196.05</v>
      </c>
      <c r="D312" s="507">
        <v>196.51666666666665</v>
      </c>
      <c r="E312" s="507">
        <v>190.5333333333333</v>
      </c>
      <c r="F312" s="507">
        <v>185.01666666666665</v>
      </c>
      <c r="G312" s="507">
        <v>179.0333333333333</v>
      </c>
      <c r="H312" s="507">
        <v>202.0333333333333</v>
      </c>
      <c r="I312" s="507">
        <v>208.01666666666665</v>
      </c>
      <c r="J312" s="507">
        <v>213.5333333333333</v>
      </c>
      <c r="K312" s="506">
        <v>202.5</v>
      </c>
      <c r="L312" s="506">
        <v>191</v>
      </c>
      <c r="M312" s="506">
        <v>112.77994</v>
      </c>
    </row>
    <row r="313" spans="1:13">
      <c r="A313" s="254">
        <v>303</v>
      </c>
      <c r="B313" s="509" t="s">
        <v>136</v>
      </c>
      <c r="C313" s="506">
        <v>791.7</v>
      </c>
      <c r="D313" s="507">
        <v>797.93333333333339</v>
      </c>
      <c r="E313" s="507">
        <v>781.86666666666679</v>
      </c>
      <c r="F313" s="507">
        <v>772.03333333333342</v>
      </c>
      <c r="G313" s="507">
        <v>755.96666666666681</v>
      </c>
      <c r="H313" s="507">
        <v>807.76666666666677</v>
      </c>
      <c r="I313" s="507">
        <v>823.83333333333337</v>
      </c>
      <c r="J313" s="507">
        <v>833.66666666666674</v>
      </c>
      <c r="K313" s="506">
        <v>814</v>
      </c>
      <c r="L313" s="506">
        <v>788.1</v>
      </c>
      <c r="M313" s="506">
        <v>45.014040000000001</v>
      </c>
    </row>
    <row r="314" spans="1:13">
      <c r="A314" s="254">
        <v>304</v>
      </c>
      <c r="B314" s="509" t="s">
        <v>438</v>
      </c>
      <c r="C314" s="506">
        <v>161.65</v>
      </c>
      <c r="D314" s="507">
        <v>162.54999999999998</v>
      </c>
      <c r="E314" s="507">
        <v>159.09999999999997</v>
      </c>
      <c r="F314" s="507">
        <v>156.54999999999998</v>
      </c>
      <c r="G314" s="507">
        <v>153.09999999999997</v>
      </c>
      <c r="H314" s="507">
        <v>165.09999999999997</v>
      </c>
      <c r="I314" s="507">
        <v>168.54999999999995</v>
      </c>
      <c r="J314" s="507">
        <v>171.09999999999997</v>
      </c>
      <c r="K314" s="506">
        <v>166</v>
      </c>
      <c r="L314" s="506">
        <v>160</v>
      </c>
      <c r="M314" s="506">
        <v>1.80969</v>
      </c>
    </row>
    <row r="315" spans="1:13">
      <c r="A315" s="254">
        <v>305</v>
      </c>
      <c r="B315" s="509" t="s">
        <v>439</v>
      </c>
      <c r="C315" s="506">
        <v>210</v>
      </c>
      <c r="D315" s="507">
        <v>212.31666666666669</v>
      </c>
      <c r="E315" s="507">
        <v>206.23333333333338</v>
      </c>
      <c r="F315" s="507">
        <v>202.4666666666667</v>
      </c>
      <c r="G315" s="507">
        <v>196.38333333333338</v>
      </c>
      <c r="H315" s="507">
        <v>216.08333333333337</v>
      </c>
      <c r="I315" s="507">
        <v>222.16666666666669</v>
      </c>
      <c r="J315" s="507">
        <v>225.93333333333337</v>
      </c>
      <c r="K315" s="506">
        <v>218.4</v>
      </c>
      <c r="L315" s="506">
        <v>208.55</v>
      </c>
      <c r="M315" s="506">
        <v>0.31494</v>
      </c>
    </row>
    <row r="316" spans="1:13">
      <c r="A316" s="254">
        <v>306</v>
      </c>
      <c r="B316" s="509" t="s">
        <v>440</v>
      </c>
      <c r="C316" s="506">
        <v>543.45000000000005</v>
      </c>
      <c r="D316" s="507">
        <v>539.15</v>
      </c>
      <c r="E316" s="507">
        <v>520.79999999999995</v>
      </c>
      <c r="F316" s="507">
        <v>498.15</v>
      </c>
      <c r="G316" s="507">
        <v>479.79999999999995</v>
      </c>
      <c r="H316" s="507">
        <v>561.79999999999995</v>
      </c>
      <c r="I316" s="507">
        <v>580.15000000000009</v>
      </c>
      <c r="J316" s="507">
        <v>602.79999999999995</v>
      </c>
      <c r="K316" s="506">
        <v>557.5</v>
      </c>
      <c r="L316" s="506">
        <v>516.5</v>
      </c>
      <c r="M316" s="506">
        <v>0.98619000000000001</v>
      </c>
    </row>
    <row r="317" spans="1:13">
      <c r="A317" s="254">
        <v>307</v>
      </c>
      <c r="B317" s="509" t="s">
        <v>138</v>
      </c>
      <c r="C317" s="506">
        <v>148.4</v>
      </c>
      <c r="D317" s="507">
        <v>149.86666666666667</v>
      </c>
      <c r="E317" s="507">
        <v>145.28333333333336</v>
      </c>
      <c r="F317" s="507">
        <v>142.16666666666669</v>
      </c>
      <c r="G317" s="507">
        <v>137.58333333333337</v>
      </c>
      <c r="H317" s="507">
        <v>152.98333333333335</v>
      </c>
      <c r="I317" s="507">
        <v>157.56666666666666</v>
      </c>
      <c r="J317" s="507">
        <v>160.68333333333334</v>
      </c>
      <c r="K317" s="506">
        <v>154.44999999999999</v>
      </c>
      <c r="L317" s="506">
        <v>146.75</v>
      </c>
      <c r="M317" s="506">
        <v>50.943060000000003</v>
      </c>
    </row>
    <row r="318" spans="1:13">
      <c r="A318" s="254">
        <v>308</v>
      </c>
      <c r="B318" s="509" t="s">
        <v>261</v>
      </c>
      <c r="C318" s="506">
        <v>39.200000000000003</v>
      </c>
      <c r="D318" s="507">
        <v>39.25</v>
      </c>
      <c r="E318" s="507">
        <v>38.549999999999997</v>
      </c>
      <c r="F318" s="507">
        <v>37.9</v>
      </c>
      <c r="G318" s="507">
        <v>37.199999999999996</v>
      </c>
      <c r="H318" s="507">
        <v>39.9</v>
      </c>
      <c r="I318" s="507">
        <v>40.6</v>
      </c>
      <c r="J318" s="507">
        <v>41.25</v>
      </c>
      <c r="K318" s="506">
        <v>39.950000000000003</v>
      </c>
      <c r="L318" s="506">
        <v>38.6</v>
      </c>
      <c r="M318" s="506">
        <v>12.80139</v>
      </c>
    </row>
    <row r="319" spans="1:13">
      <c r="A319" s="254">
        <v>309</v>
      </c>
      <c r="B319" s="509" t="s">
        <v>139</v>
      </c>
      <c r="C319" s="506">
        <v>398</v>
      </c>
      <c r="D319" s="507">
        <v>398.36666666666662</v>
      </c>
      <c r="E319" s="507">
        <v>393.63333333333321</v>
      </c>
      <c r="F319" s="507">
        <v>389.26666666666659</v>
      </c>
      <c r="G319" s="507">
        <v>384.53333333333319</v>
      </c>
      <c r="H319" s="507">
        <v>402.73333333333323</v>
      </c>
      <c r="I319" s="507">
        <v>407.4666666666667</v>
      </c>
      <c r="J319" s="507">
        <v>411.83333333333326</v>
      </c>
      <c r="K319" s="506">
        <v>403.1</v>
      </c>
      <c r="L319" s="506">
        <v>394</v>
      </c>
      <c r="M319" s="506">
        <v>23.05425</v>
      </c>
    </row>
    <row r="320" spans="1:13">
      <c r="A320" s="254">
        <v>310</v>
      </c>
      <c r="B320" s="509" t="s">
        <v>140</v>
      </c>
      <c r="C320" s="506">
        <v>6786.85</v>
      </c>
      <c r="D320" s="507">
        <v>6867.0333333333328</v>
      </c>
      <c r="E320" s="507">
        <v>6675.0666666666657</v>
      </c>
      <c r="F320" s="507">
        <v>6563.2833333333328</v>
      </c>
      <c r="G320" s="507">
        <v>6371.3166666666657</v>
      </c>
      <c r="H320" s="507">
        <v>6978.8166666666657</v>
      </c>
      <c r="I320" s="507">
        <v>7170.7833333333328</v>
      </c>
      <c r="J320" s="507">
        <v>7282.5666666666657</v>
      </c>
      <c r="K320" s="506">
        <v>7059</v>
      </c>
      <c r="L320" s="506">
        <v>6755.25</v>
      </c>
      <c r="M320" s="506">
        <v>13.38767</v>
      </c>
    </row>
    <row r="321" spans="1:13">
      <c r="A321" s="254">
        <v>311</v>
      </c>
      <c r="B321" s="509" t="s">
        <v>142</v>
      </c>
      <c r="C321" s="506">
        <v>846.65</v>
      </c>
      <c r="D321" s="507">
        <v>845.83333333333337</v>
      </c>
      <c r="E321" s="507">
        <v>833.7166666666667</v>
      </c>
      <c r="F321" s="507">
        <v>820.7833333333333</v>
      </c>
      <c r="G321" s="507">
        <v>808.66666666666663</v>
      </c>
      <c r="H321" s="507">
        <v>858.76666666666677</v>
      </c>
      <c r="I321" s="507">
        <v>870.88333333333333</v>
      </c>
      <c r="J321" s="507">
        <v>883.81666666666683</v>
      </c>
      <c r="K321" s="506">
        <v>857.95</v>
      </c>
      <c r="L321" s="506">
        <v>832.9</v>
      </c>
      <c r="M321" s="506">
        <v>7.2016299999999998</v>
      </c>
    </row>
    <row r="322" spans="1:13">
      <c r="A322" s="254">
        <v>312</v>
      </c>
      <c r="B322" s="509" t="s">
        <v>441</v>
      </c>
      <c r="C322" s="506">
        <v>2009.05</v>
      </c>
      <c r="D322" s="507">
        <v>2013.3833333333332</v>
      </c>
      <c r="E322" s="507">
        <v>1976.8166666666666</v>
      </c>
      <c r="F322" s="507">
        <v>1944.5833333333335</v>
      </c>
      <c r="G322" s="507">
        <v>1908.0166666666669</v>
      </c>
      <c r="H322" s="507">
        <v>2045.6166666666663</v>
      </c>
      <c r="I322" s="507">
        <v>2082.1833333333329</v>
      </c>
      <c r="J322" s="507">
        <v>2114.4166666666661</v>
      </c>
      <c r="K322" s="506">
        <v>2049.9499999999998</v>
      </c>
      <c r="L322" s="506">
        <v>1981.15</v>
      </c>
      <c r="M322" s="506">
        <v>0.63485999999999998</v>
      </c>
    </row>
    <row r="323" spans="1:13">
      <c r="A323" s="254">
        <v>313</v>
      </c>
      <c r="B323" s="509" t="s">
        <v>144</v>
      </c>
      <c r="C323" s="506">
        <v>1969.4</v>
      </c>
      <c r="D323" s="507">
        <v>1971.3333333333333</v>
      </c>
      <c r="E323" s="507">
        <v>1943.6666666666665</v>
      </c>
      <c r="F323" s="507">
        <v>1917.9333333333332</v>
      </c>
      <c r="G323" s="507">
        <v>1890.2666666666664</v>
      </c>
      <c r="H323" s="507">
        <v>1997.0666666666666</v>
      </c>
      <c r="I323" s="507">
        <v>2024.7333333333331</v>
      </c>
      <c r="J323" s="507">
        <v>2050.4666666666667</v>
      </c>
      <c r="K323" s="506">
        <v>1999</v>
      </c>
      <c r="L323" s="506">
        <v>1945.6</v>
      </c>
      <c r="M323" s="506">
        <v>12.03406</v>
      </c>
    </row>
    <row r="324" spans="1:13">
      <c r="A324" s="254">
        <v>314</v>
      </c>
      <c r="B324" s="509" t="s">
        <v>442</v>
      </c>
      <c r="C324" s="506">
        <v>92.6</v>
      </c>
      <c r="D324" s="507">
        <v>93.366666666666674</v>
      </c>
      <c r="E324" s="507">
        <v>90.783333333333346</v>
      </c>
      <c r="F324" s="507">
        <v>88.966666666666669</v>
      </c>
      <c r="G324" s="507">
        <v>86.38333333333334</v>
      </c>
      <c r="H324" s="507">
        <v>95.183333333333351</v>
      </c>
      <c r="I324" s="507">
        <v>97.766666666666666</v>
      </c>
      <c r="J324" s="507">
        <v>99.583333333333357</v>
      </c>
      <c r="K324" s="506">
        <v>95.95</v>
      </c>
      <c r="L324" s="506">
        <v>91.55</v>
      </c>
      <c r="M324" s="506">
        <v>7.6728399999999999</v>
      </c>
    </row>
    <row r="325" spans="1:13">
      <c r="A325" s="254">
        <v>315</v>
      </c>
      <c r="B325" s="509" t="s">
        <v>443</v>
      </c>
      <c r="C325" s="506">
        <v>542.85</v>
      </c>
      <c r="D325" s="507">
        <v>540.13333333333333</v>
      </c>
      <c r="E325" s="507">
        <v>518.81666666666661</v>
      </c>
      <c r="F325" s="507">
        <v>494.7833333333333</v>
      </c>
      <c r="G325" s="507">
        <v>473.46666666666658</v>
      </c>
      <c r="H325" s="507">
        <v>564.16666666666663</v>
      </c>
      <c r="I325" s="507">
        <v>585.48333333333346</v>
      </c>
      <c r="J325" s="507">
        <v>609.51666666666665</v>
      </c>
      <c r="K325" s="506">
        <v>561.45000000000005</v>
      </c>
      <c r="L325" s="506">
        <v>516.1</v>
      </c>
      <c r="M325" s="506">
        <v>2.5517599999999998</v>
      </c>
    </row>
    <row r="326" spans="1:13">
      <c r="A326" s="254">
        <v>316</v>
      </c>
      <c r="B326" s="509" t="s">
        <v>754</v>
      </c>
      <c r="C326" s="506">
        <v>176.65</v>
      </c>
      <c r="D326" s="507">
        <v>178.15</v>
      </c>
      <c r="E326" s="507">
        <v>174.5</v>
      </c>
      <c r="F326" s="507">
        <v>172.35</v>
      </c>
      <c r="G326" s="507">
        <v>168.7</v>
      </c>
      <c r="H326" s="507">
        <v>180.3</v>
      </c>
      <c r="I326" s="507">
        <v>183.95000000000005</v>
      </c>
      <c r="J326" s="507">
        <v>186.10000000000002</v>
      </c>
      <c r="K326" s="506">
        <v>181.8</v>
      </c>
      <c r="L326" s="506">
        <v>176</v>
      </c>
      <c r="M326" s="506">
        <v>4.4040600000000003</v>
      </c>
    </row>
    <row r="327" spans="1:13">
      <c r="A327" s="254">
        <v>317</v>
      </c>
      <c r="B327" s="509" t="s">
        <v>145</v>
      </c>
      <c r="C327" s="506">
        <v>196.05</v>
      </c>
      <c r="D327" s="507">
        <v>196</v>
      </c>
      <c r="E327" s="507">
        <v>187.05</v>
      </c>
      <c r="F327" s="507">
        <v>178.05</v>
      </c>
      <c r="G327" s="507">
        <v>169.10000000000002</v>
      </c>
      <c r="H327" s="507">
        <v>205</v>
      </c>
      <c r="I327" s="507">
        <v>213.95</v>
      </c>
      <c r="J327" s="507">
        <v>222.95</v>
      </c>
      <c r="K327" s="506">
        <v>204.95</v>
      </c>
      <c r="L327" s="506">
        <v>187</v>
      </c>
      <c r="M327" s="506">
        <v>256.35147999999998</v>
      </c>
    </row>
    <row r="328" spans="1:13">
      <c r="A328" s="254">
        <v>318</v>
      </c>
      <c r="B328" s="509" t="s">
        <v>444</v>
      </c>
      <c r="C328" s="506">
        <v>640.5</v>
      </c>
      <c r="D328" s="507">
        <v>641</v>
      </c>
      <c r="E328" s="507">
        <v>629</v>
      </c>
      <c r="F328" s="507">
        <v>617.5</v>
      </c>
      <c r="G328" s="507">
        <v>605.5</v>
      </c>
      <c r="H328" s="507">
        <v>652.5</v>
      </c>
      <c r="I328" s="507">
        <v>664.5</v>
      </c>
      <c r="J328" s="507">
        <v>676</v>
      </c>
      <c r="K328" s="506">
        <v>653</v>
      </c>
      <c r="L328" s="506">
        <v>629.5</v>
      </c>
      <c r="M328" s="506">
        <v>1.1997599999999999</v>
      </c>
    </row>
    <row r="329" spans="1:13">
      <c r="A329" s="254">
        <v>319</v>
      </c>
      <c r="B329" s="509" t="s">
        <v>262</v>
      </c>
      <c r="C329" s="506">
        <v>1673.1</v>
      </c>
      <c r="D329" s="507">
        <v>1652.3666666666668</v>
      </c>
      <c r="E329" s="507">
        <v>1622.7333333333336</v>
      </c>
      <c r="F329" s="507">
        <v>1572.3666666666668</v>
      </c>
      <c r="G329" s="507">
        <v>1542.7333333333336</v>
      </c>
      <c r="H329" s="507">
        <v>1702.7333333333336</v>
      </c>
      <c r="I329" s="507">
        <v>1732.3666666666668</v>
      </c>
      <c r="J329" s="507">
        <v>1782.7333333333336</v>
      </c>
      <c r="K329" s="506">
        <v>1682</v>
      </c>
      <c r="L329" s="506">
        <v>1602</v>
      </c>
      <c r="M329" s="506">
        <v>4.0183099999999996</v>
      </c>
    </row>
    <row r="330" spans="1:13">
      <c r="A330" s="254">
        <v>320</v>
      </c>
      <c r="B330" s="509" t="s">
        <v>445</v>
      </c>
      <c r="C330" s="506">
        <v>1519.95</v>
      </c>
      <c r="D330" s="507">
        <v>1524.0333333333335</v>
      </c>
      <c r="E330" s="507">
        <v>1502.0166666666671</v>
      </c>
      <c r="F330" s="507">
        <v>1484.0833333333335</v>
      </c>
      <c r="G330" s="507">
        <v>1462.0666666666671</v>
      </c>
      <c r="H330" s="507">
        <v>1541.9666666666672</v>
      </c>
      <c r="I330" s="507">
        <v>1563.9833333333336</v>
      </c>
      <c r="J330" s="507">
        <v>1581.9166666666672</v>
      </c>
      <c r="K330" s="506">
        <v>1546.05</v>
      </c>
      <c r="L330" s="506">
        <v>1506.1</v>
      </c>
      <c r="M330" s="506">
        <v>2.7030799999999999</v>
      </c>
    </row>
    <row r="331" spans="1:13">
      <c r="A331" s="254">
        <v>321</v>
      </c>
      <c r="B331" s="509" t="s">
        <v>147</v>
      </c>
      <c r="C331" s="506">
        <v>1187.05</v>
      </c>
      <c r="D331" s="507">
        <v>1192.4833333333333</v>
      </c>
      <c r="E331" s="507">
        <v>1160.4666666666667</v>
      </c>
      <c r="F331" s="507">
        <v>1133.8833333333334</v>
      </c>
      <c r="G331" s="507">
        <v>1101.8666666666668</v>
      </c>
      <c r="H331" s="507">
        <v>1219.0666666666666</v>
      </c>
      <c r="I331" s="507">
        <v>1251.0833333333335</v>
      </c>
      <c r="J331" s="507">
        <v>1277.6666666666665</v>
      </c>
      <c r="K331" s="506">
        <v>1224.5</v>
      </c>
      <c r="L331" s="506">
        <v>1165.9000000000001</v>
      </c>
      <c r="M331" s="506">
        <v>10.61914</v>
      </c>
    </row>
    <row r="332" spans="1:13">
      <c r="A332" s="254">
        <v>322</v>
      </c>
      <c r="B332" s="509" t="s">
        <v>263</v>
      </c>
      <c r="C332" s="506">
        <v>818.2</v>
      </c>
      <c r="D332" s="507">
        <v>806.43333333333339</v>
      </c>
      <c r="E332" s="507">
        <v>789.86666666666679</v>
      </c>
      <c r="F332" s="507">
        <v>761.53333333333342</v>
      </c>
      <c r="G332" s="507">
        <v>744.96666666666681</v>
      </c>
      <c r="H332" s="507">
        <v>834.76666666666677</v>
      </c>
      <c r="I332" s="507">
        <v>851.33333333333337</v>
      </c>
      <c r="J332" s="507">
        <v>879.66666666666674</v>
      </c>
      <c r="K332" s="506">
        <v>823</v>
      </c>
      <c r="L332" s="506">
        <v>778.1</v>
      </c>
      <c r="M332" s="506">
        <v>4.2937500000000002</v>
      </c>
    </row>
    <row r="333" spans="1:13">
      <c r="A333" s="254">
        <v>323</v>
      </c>
      <c r="B333" s="509" t="s">
        <v>149</v>
      </c>
      <c r="C333" s="506">
        <v>45.95</v>
      </c>
      <c r="D333" s="507">
        <v>45.966666666666669</v>
      </c>
      <c r="E333" s="507">
        <v>44.683333333333337</v>
      </c>
      <c r="F333" s="507">
        <v>43.416666666666671</v>
      </c>
      <c r="G333" s="507">
        <v>42.13333333333334</v>
      </c>
      <c r="H333" s="507">
        <v>47.233333333333334</v>
      </c>
      <c r="I333" s="507">
        <v>48.516666666666666</v>
      </c>
      <c r="J333" s="507">
        <v>49.783333333333331</v>
      </c>
      <c r="K333" s="506">
        <v>47.25</v>
      </c>
      <c r="L333" s="506">
        <v>44.7</v>
      </c>
      <c r="M333" s="506">
        <v>111.18644</v>
      </c>
    </row>
    <row r="334" spans="1:13">
      <c r="A334" s="254">
        <v>324</v>
      </c>
      <c r="B334" s="509" t="s">
        <v>150</v>
      </c>
      <c r="C334" s="506">
        <v>73.349999999999994</v>
      </c>
      <c r="D334" s="507">
        <v>73.783333333333331</v>
      </c>
      <c r="E334" s="507">
        <v>70.816666666666663</v>
      </c>
      <c r="F334" s="507">
        <v>68.283333333333331</v>
      </c>
      <c r="G334" s="507">
        <v>65.316666666666663</v>
      </c>
      <c r="H334" s="507">
        <v>76.316666666666663</v>
      </c>
      <c r="I334" s="507">
        <v>79.283333333333331</v>
      </c>
      <c r="J334" s="507">
        <v>81.816666666666663</v>
      </c>
      <c r="K334" s="506">
        <v>76.75</v>
      </c>
      <c r="L334" s="506">
        <v>71.25</v>
      </c>
      <c r="M334" s="506">
        <v>86.862309999999994</v>
      </c>
    </row>
    <row r="335" spans="1:13">
      <c r="A335" s="254">
        <v>325</v>
      </c>
      <c r="B335" s="509" t="s">
        <v>446</v>
      </c>
      <c r="C335" s="506">
        <v>523.25</v>
      </c>
      <c r="D335" s="507">
        <v>522.83333333333337</v>
      </c>
      <c r="E335" s="507">
        <v>516.4666666666667</v>
      </c>
      <c r="F335" s="507">
        <v>509.68333333333328</v>
      </c>
      <c r="G335" s="507">
        <v>503.31666666666661</v>
      </c>
      <c r="H335" s="507">
        <v>529.61666666666679</v>
      </c>
      <c r="I335" s="507">
        <v>535.98333333333335</v>
      </c>
      <c r="J335" s="507">
        <v>542.76666666666688</v>
      </c>
      <c r="K335" s="506">
        <v>529.20000000000005</v>
      </c>
      <c r="L335" s="506">
        <v>516.04999999999995</v>
      </c>
      <c r="M335" s="506">
        <v>0.47560000000000002</v>
      </c>
    </row>
    <row r="336" spans="1:13">
      <c r="A336" s="254">
        <v>326</v>
      </c>
      <c r="B336" s="509" t="s">
        <v>264</v>
      </c>
      <c r="C336" s="506">
        <v>23.4</v>
      </c>
      <c r="D336" s="507">
        <v>23.533333333333331</v>
      </c>
      <c r="E336" s="507">
        <v>23.066666666666663</v>
      </c>
      <c r="F336" s="507">
        <v>22.733333333333331</v>
      </c>
      <c r="G336" s="507">
        <v>22.266666666666662</v>
      </c>
      <c r="H336" s="507">
        <v>23.866666666666664</v>
      </c>
      <c r="I336" s="507">
        <v>24.333333333333332</v>
      </c>
      <c r="J336" s="507">
        <v>24.666666666666664</v>
      </c>
      <c r="K336" s="506">
        <v>24</v>
      </c>
      <c r="L336" s="506">
        <v>23.2</v>
      </c>
      <c r="M336" s="506">
        <v>60.076329999999999</v>
      </c>
    </row>
    <row r="337" spans="1:13">
      <c r="A337" s="254">
        <v>327</v>
      </c>
      <c r="B337" s="509" t="s">
        <v>447</v>
      </c>
      <c r="C337" s="506">
        <v>48.85</v>
      </c>
      <c r="D337" s="507">
        <v>49.300000000000004</v>
      </c>
      <c r="E337" s="507">
        <v>48.150000000000006</v>
      </c>
      <c r="F337" s="507">
        <v>47.45</v>
      </c>
      <c r="G337" s="507">
        <v>46.300000000000004</v>
      </c>
      <c r="H337" s="507">
        <v>50.000000000000007</v>
      </c>
      <c r="I337" s="507">
        <v>51.15</v>
      </c>
      <c r="J337" s="507">
        <v>51.850000000000009</v>
      </c>
      <c r="K337" s="506">
        <v>50.45</v>
      </c>
      <c r="L337" s="506">
        <v>48.6</v>
      </c>
      <c r="M337" s="506">
        <v>12.448370000000001</v>
      </c>
    </row>
    <row r="338" spans="1:13">
      <c r="A338" s="254">
        <v>328</v>
      </c>
      <c r="B338" s="509" t="s">
        <v>152</v>
      </c>
      <c r="C338" s="506">
        <v>124.05</v>
      </c>
      <c r="D338" s="507">
        <v>124.85000000000001</v>
      </c>
      <c r="E338" s="507">
        <v>121.20000000000002</v>
      </c>
      <c r="F338" s="507">
        <v>118.35000000000001</v>
      </c>
      <c r="G338" s="507">
        <v>114.70000000000002</v>
      </c>
      <c r="H338" s="507">
        <v>127.70000000000002</v>
      </c>
      <c r="I338" s="507">
        <v>131.35000000000002</v>
      </c>
      <c r="J338" s="507">
        <v>134.20000000000002</v>
      </c>
      <c r="K338" s="506">
        <v>128.5</v>
      </c>
      <c r="L338" s="506">
        <v>122</v>
      </c>
      <c r="M338" s="506">
        <v>110.22213000000001</v>
      </c>
    </row>
    <row r="339" spans="1:13">
      <c r="A339" s="254">
        <v>329</v>
      </c>
      <c r="B339" s="509" t="s">
        <v>694</v>
      </c>
      <c r="C339" s="506">
        <v>167.1</v>
      </c>
      <c r="D339" s="507">
        <v>167.33333333333334</v>
      </c>
      <c r="E339" s="507">
        <v>162.41666666666669</v>
      </c>
      <c r="F339" s="507">
        <v>157.73333333333335</v>
      </c>
      <c r="G339" s="507">
        <v>152.81666666666669</v>
      </c>
      <c r="H339" s="507">
        <v>172.01666666666668</v>
      </c>
      <c r="I339" s="507">
        <v>176.93333333333337</v>
      </c>
      <c r="J339" s="507">
        <v>181.61666666666667</v>
      </c>
      <c r="K339" s="506">
        <v>172.25</v>
      </c>
      <c r="L339" s="506">
        <v>162.65</v>
      </c>
      <c r="M339" s="506">
        <v>5.5980400000000001</v>
      </c>
    </row>
    <row r="340" spans="1:13">
      <c r="A340" s="254">
        <v>330</v>
      </c>
      <c r="B340" s="509" t="s">
        <v>153</v>
      </c>
      <c r="C340" s="506">
        <v>103</v>
      </c>
      <c r="D340" s="507">
        <v>104.05</v>
      </c>
      <c r="E340" s="507">
        <v>101.6</v>
      </c>
      <c r="F340" s="507">
        <v>100.2</v>
      </c>
      <c r="G340" s="507">
        <v>97.75</v>
      </c>
      <c r="H340" s="507">
        <v>105.44999999999999</v>
      </c>
      <c r="I340" s="507">
        <v>107.9</v>
      </c>
      <c r="J340" s="507">
        <v>109.29999999999998</v>
      </c>
      <c r="K340" s="506">
        <v>106.5</v>
      </c>
      <c r="L340" s="506">
        <v>102.65</v>
      </c>
      <c r="M340" s="506">
        <v>225.43754999999999</v>
      </c>
    </row>
    <row r="341" spans="1:13">
      <c r="A341" s="254">
        <v>331</v>
      </c>
      <c r="B341" s="509" t="s">
        <v>448</v>
      </c>
      <c r="C341" s="506">
        <v>383.2</v>
      </c>
      <c r="D341" s="507">
        <v>388.98333333333335</v>
      </c>
      <c r="E341" s="507">
        <v>374.2166666666667</v>
      </c>
      <c r="F341" s="507">
        <v>365.23333333333335</v>
      </c>
      <c r="G341" s="507">
        <v>350.4666666666667</v>
      </c>
      <c r="H341" s="507">
        <v>397.9666666666667</v>
      </c>
      <c r="I341" s="507">
        <v>412.73333333333335</v>
      </c>
      <c r="J341" s="507">
        <v>421.7166666666667</v>
      </c>
      <c r="K341" s="506">
        <v>403.75</v>
      </c>
      <c r="L341" s="506">
        <v>380</v>
      </c>
      <c r="M341" s="506">
        <v>1.23922</v>
      </c>
    </row>
    <row r="342" spans="1:13">
      <c r="A342" s="254">
        <v>332</v>
      </c>
      <c r="B342" s="509" t="s">
        <v>148</v>
      </c>
      <c r="C342" s="506">
        <v>52</v>
      </c>
      <c r="D342" s="507">
        <v>52.066666666666663</v>
      </c>
      <c r="E342" s="507">
        <v>50.633333333333326</v>
      </c>
      <c r="F342" s="507">
        <v>49.266666666666666</v>
      </c>
      <c r="G342" s="507">
        <v>47.833333333333329</v>
      </c>
      <c r="H342" s="507">
        <v>53.433333333333323</v>
      </c>
      <c r="I342" s="507">
        <v>54.86666666666666</v>
      </c>
      <c r="J342" s="507">
        <v>56.23333333333332</v>
      </c>
      <c r="K342" s="506">
        <v>53.5</v>
      </c>
      <c r="L342" s="506">
        <v>50.7</v>
      </c>
      <c r="M342" s="506">
        <v>290.49448999999998</v>
      </c>
    </row>
    <row r="343" spans="1:13">
      <c r="A343" s="254">
        <v>333</v>
      </c>
      <c r="B343" s="509" t="s">
        <v>449</v>
      </c>
      <c r="C343" s="506">
        <v>54</v>
      </c>
      <c r="D343" s="507">
        <v>54.9</v>
      </c>
      <c r="E343" s="507">
        <v>52.099999999999994</v>
      </c>
      <c r="F343" s="507">
        <v>50.199999999999996</v>
      </c>
      <c r="G343" s="507">
        <v>47.399999999999991</v>
      </c>
      <c r="H343" s="507">
        <v>56.8</v>
      </c>
      <c r="I343" s="507">
        <v>59.599999999999994</v>
      </c>
      <c r="J343" s="507">
        <v>61.5</v>
      </c>
      <c r="K343" s="506">
        <v>57.7</v>
      </c>
      <c r="L343" s="506">
        <v>53</v>
      </c>
      <c r="M343" s="506">
        <v>13.93174</v>
      </c>
    </row>
    <row r="344" spans="1:13">
      <c r="A344" s="254">
        <v>334</v>
      </c>
      <c r="B344" s="509" t="s">
        <v>450</v>
      </c>
      <c r="C344" s="506">
        <v>2447.4</v>
      </c>
      <c r="D344" s="507">
        <v>2457.4833333333331</v>
      </c>
      <c r="E344" s="507">
        <v>2412.9666666666662</v>
      </c>
      <c r="F344" s="507">
        <v>2378.5333333333333</v>
      </c>
      <c r="G344" s="507">
        <v>2334.0166666666664</v>
      </c>
      <c r="H344" s="507">
        <v>2491.9166666666661</v>
      </c>
      <c r="I344" s="507">
        <v>2536.4333333333334</v>
      </c>
      <c r="J344" s="507">
        <v>2570.8666666666659</v>
      </c>
      <c r="K344" s="506">
        <v>2502</v>
      </c>
      <c r="L344" s="506">
        <v>2423.0500000000002</v>
      </c>
      <c r="M344" s="506">
        <v>0.93401999999999996</v>
      </c>
    </row>
    <row r="345" spans="1:13">
      <c r="A345" s="254">
        <v>335</v>
      </c>
      <c r="B345" s="509" t="s">
        <v>755</v>
      </c>
      <c r="C345" s="506">
        <v>82.35</v>
      </c>
      <c r="D345" s="507">
        <v>82.75</v>
      </c>
      <c r="E345" s="507">
        <v>80.650000000000006</v>
      </c>
      <c r="F345" s="507">
        <v>78.95</v>
      </c>
      <c r="G345" s="507">
        <v>76.850000000000009</v>
      </c>
      <c r="H345" s="507">
        <v>84.45</v>
      </c>
      <c r="I345" s="507">
        <v>86.55</v>
      </c>
      <c r="J345" s="507">
        <v>88.25</v>
      </c>
      <c r="K345" s="506">
        <v>84.85</v>
      </c>
      <c r="L345" s="506">
        <v>81.05</v>
      </c>
      <c r="M345" s="506">
        <v>2.54975</v>
      </c>
    </row>
    <row r="346" spans="1:13">
      <c r="A346" s="254">
        <v>336</v>
      </c>
      <c r="B346" s="509" t="s">
        <v>151</v>
      </c>
      <c r="C346" s="506">
        <v>16170.1</v>
      </c>
      <c r="D346" s="507">
        <v>16290.199999999999</v>
      </c>
      <c r="E346" s="507">
        <v>15995.899999999998</v>
      </c>
      <c r="F346" s="507">
        <v>15821.699999999999</v>
      </c>
      <c r="G346" s="507">
        <v>15527.399999999998</v>
      </c>
      <c r="H346" s="507">
        <v>16464.399999999998</v>
      </c>
      <c r="I346" s="507">
        <v>16758.699999999997</v>
      </c>
      <c r="J346" s="507">
        <v>16932.899999999998</v>
      </c>
      <c r="K346" s="506">
        <v>16584.5</v>
      </c>
      <c r="L346" s="506">
        <v>16116</v>
      </c>
      <c r="M346" s="506">
        <v>1.08704</v>
      </c>
    </row>
    <row r="347" spans="1:13">
      <c r="A347" s="254">
        <v>337</v>
      </c>
      <c r="B347" s="509" t="s">
        <v>791</v>
      </c>
      <c r="C347" s="506">
        <v>39.049999999999997</v>
      </c>
      <c r="D347" s="507">
        <v>39.466666666666669</v>
      </c>
      <c r="E347" s="507">
        <v>38.233333333333334</v>
      </c>
      <c r="F347" s="507">
        <v>37.416666666666664</v>
      </c>
      <c r="G347" s="507">
        <v>36.18333333333333</v>
      </c>
      <c r="H347" s="507">
        <v>40.283333333333339</v>
      </c>
      <c r="I347" s="507">
        <v>41.516666666666673</v>
      </c>
      <c r="J347" s="507">
        <v>42.333333333333343</v>
      </c>
      <c r="K347" s="506">
        <v>40.700000000000003</v>
      </c>
      <c r="L347" s="506">
        <v>38.65</v>
      </c>
      <c r="M347" s="506">
        <v>8.4293200000000006</v>
      </c>
    </row>
    <row r="348" spans="1:13">
      <c r="A348" s="254">
        <v>338</v>
      </c>
      <c r="B348" s="509" t="s">
        <v>451</v>
      </c>
      <c r="C348" s="506">
        <v>1927</v>
      </c>
      <c r="D348" s="507">
        <v>1938.4166666666667</v>
      </c>
      <c r="E348" s="507">
        <v>1890.6333333333334</v>
      </c>
      <c r="F348" s="507">
        <v>1854.2666666666667</v>
      </c>
      <c r="G348" s="507">
        <v>1806.4833333333333</v>
      </c>
      <c r="H348" s="507">
        <v>1974.7833333333335</v>
      </c>
      <c r="I348" s="507">
        <v>2022.5666666666668</v>
      </c>
      <c r="J348" s="507">
        <v>2058.9333333333334</v>
      </c>
      <c r="K348" s="506">
        <v>1986.2</v>
      </c>
      <c r="L348" s="506">
        <v>1902.05</v>
      </c>
      <c r="M348" s="506">
        <v>0.18817999999999999</v>
      </c>
    </row>
    <row r="349" spans="1:13">
      <c r="A349" s="254">
        <v>339</v>
      </c>
      <c r="B349" s="509" t="s">
        <v>790</v>
      </c>
      <c r="C349" s="506">
        <v>327.2</v>
      </c>
      <c r="D349" s="507">
        <v>327.18333333333334</v>
      </c>
      <c r="E349" s="507">
        <v>319.81666666666666</v>
      </c>
      <c r="F349" s="507">
        <v>312.43333333333334</v>
      </c>
      <c r="G349" s="507">
        <v>305.06666666666666</v>
      </c>
      <c r="H349" s="507">
        <v>334.56666666666666</v>
      </c>
      <c r="I349" s="507">
        <v>341.93333333333334</v>
      </c>
      <c r="J349" s="507">
        <v>349.31666666666666</v>
      </c>
      <c r="K349" s="506">
        <v>334.55</v>
      </c>
      <c r="L349" s="506">
        <v>319.8</v>
      </c>
      <c r="M349" s="506">
        <v>10.765610000000001</v>
      </c>
    </row>
    <row r="350" spans="1:13">
      <c r="A350" s="254">
        <v>340</v>
      </c>
      <c r="B350" s="509" t="s">
        <v>265</v>
      </c>
      <c r="C350" s="506">
        <v>551.9</v>
      </c>
      <c r="D350" s="507">
        <v>557.16666666666663</v>
      </c>
      <c r="E350" s="507">
        <v>536.33333333333326</v>
      </c>
      <c r="F350" s="507">
        <v>520.76666666666665</v>
      </c>
      <c r="G350" s="507">
        <v>499.93333333333328</v>
      </c>
      <c r="H350" s="507">
        <v>572.73333333333323</v>
      </c>
      <c r="I350" s="507">
        <v>593.56666666666649</v>
      </c>
      <c r="J350" s="507">
        <v>609.13333333333321</v>
      </c>
      <c r="K350" s="506">
        <v>578</v>
      </c>
      <c r="L350" s="506">
        <v>541.6</v>
      </c>
      <c r="M350" s="506">
        <v>4.7150999999999996</v>
      </c>
    </row>
    <row r="351" spans="1:13">
      <c r="A351" s="254">
        <v>341</v>
      </c>
      <c r="B351" s="509" t="s">
        <v>155</v>
      </c>
      <c r="C351" s="506">
        <v>102</v>
      </c>
      <c r="D351" s="507">
        <v>103.66666666666667</v>
      </c>
      <c r="E351" s="507">
        <v>99.63333333333334</v>
      </c>
      <c r="F351" s="507">
        <v>97.266666666666666</v>
      </c>
      <c r="G351" s="507">
        <v>93.233333333333334</v>
      </c>
      <c r="H351" s="507">
        <v>106.03333333333335</v>
      </c>
      <c r="I351" s="507">
        <v>110.06666666666668</v>
      </c>
      <c r="J351" s="507">
        <v>112.43333333333335</v>
      </c>
      <c r="K351" s="506">
        <v>107.7</v>
      </c>
      <c r="L351" s="506">
        <v>101.3</v>
      </c>
      <c r="M351" s="506">
        <v>372.95495</v>
      </c>
    </row>
    <row r="352" spans="1:13">
      <c r="A352" s="254">
        <v>342</v>
      </c>
      <c r="B352" s="509" t="s">
        <v>154</v>
      </c>
      <c r="C352" s="506">
        <v>117.2</v>
      </c>
      <c r="D352" s="507">
        <v>117.39999999999999</v>
      </c>
      <c r="E352" s="507">
        <v>115.84999999999998</v>
      </c>
      <c r="F352" s="507">
        <v>114.49999999999999</v>
      </c>
      <c r="G352" s="507">
        <v>112.94999999999997</v>
      </c>
      <c r="H352" s="507">
        <v>118.74999999999999</v>
      </c>
      <c r="I352" s="507">
        <v>120.3</v>
      </c>
      <c r="J352" s="507">
        <v>121.64999999999999</v>
      </c>
      <c r="K352" s="506">
        <v>118.95</v>
      </c>
      <c r="L352" s="506">
        <v>116.05</v>
      </c>
      <c r="M352" s="506">
        <v>14.609500000000001</v>
      </c>
    </row>
    <row r="353" spans="1:13">
      <c r="A353" s="254">
        <v>343</v>
      </c>
      <c r="B353" s="509" t="s">
        <v>452</v>
      </c>
      <c r="C353" s="506">
        <v>69.75</v>
      </c>
      <c r="D353" s="507">
        <v>68.983333333333334</v>
      </c>
      <c r="E353" s="507">
        <v>67.966666666666669</v>
      </c>
      <c r="F353" s="507">
        <v>66.183333333333337</v>
      </c>
      <c r="G353" s="507">
        <v>65.166666666666671</v>
      </c>
      <c r="H353" s="507">
        <v>70.766666666666666</v>
      </c>
      <c r="I353" s="507">
        <v>71.783333333333346</v>
      </c>
      <c r="J353" s="507">
        <v>73.566666666666663</v>
      </c>
      <c r="K353" s="506">
        <v>70</v>
      </c>
      <c r="L353" s="506">
        <v>67.2</v>
      </c>
      <c r="M353" s="506">
        <v>2.6452599999999999</v>
      </c>
    </row>
    <row r="354" spans="1:13">
      <c r="A354" s="254">
        <v>344</v>
      </c>
      <c r="B354" s="509" t="s">
        <v>266</v>
      </c>
      <c r="C354" s="506">
        <v>3149.15</v>
      </c>
      <c r="D354" s="507">
        <v>3159.4500000000003</v>
      </c>
      <c r="E354" s="507">
        <v>3108.7000000000007</v>
      </c>
      <c r="F354" s="507">
        <v>3068.2500000000005</v>
      </c>
      <c r="G354" s="507">
        <v>3017.5000000000009</v>
      </c>
      <c r="H354" s="507">
        <v>3199.9000000000005</v>
      </c>
      <c r="I354" s="507">
        <v>3250.6499999999996</v>
      </c>
      <c r="J354" s="507">
        <v>3291.1000000000004</v>
      </c>
      <c r="K354" s="506">
        <v>3210.2</v>
      </c>
      <c r="L354" s="506">
        <v>3119</v>
      </c>
      <c r="M354" s="506">
        <v>0.36077999999999999</v>
      </c>
    </row>
    <row r="355" spans="1:13">
      <c r="A355" s="254">
        <v>345</v>
      </c>
      <c r="B355" s="509" t="s">
        <v>453</v>
      </c>
      <c r="C355" s="506">
        <v>96.3</v>
      </c>
      <c r="D355" s="507">
        <v>97.45</v>
      </c>
      <c r="E355" s="507">
        <v>94.4</v>
      </c>
      <c r="F355" s="507">
        <v>92.5</v>
      </c>
      <c r="G355" s="507">
        <v>89.45</v>
      </c>
      <c r="H355" s="507">
        <v>99.350000000000009</v>
      </c>
      <c r="I355" s="507">
        <v>102.39999999999999</v>
      </c>
      <c r="J355" s="507">
        <v>104.30000000000001</v>
      </c>
      <c r="K355" s="506">
        <v>100.5</v>
      </c>
      <c r="L355" s="506">
        <v>95.55</v>
      </c>
      <c r="M355" s="506">
        <v>4.7104900000000001</v>
      </c>
    </row>
    <row r="356" spans="1:13">
      <c r="A356" s="254">
        <v>346</v>
      </c>
      <c r="B356" s="509" t="s">
        <v>454</v>
      </c>
      <c r="C356" s="506">
        <v>303.75</v>
      </c>
      <c r="D356" s="507">
        <v>301.05</v>
      </c>
      <c r="E356" s="507">
        <v>296.20000000000005</v>
      </c>
      <c r="F356" s="507">
        <v>288.65000000000003</v>
      </c>
      <c r="G356" s="507">
        <v>283.80000000000007</v>
      </c>
      <c r="H356" s="507">
        <v>308.60000000000002</v>
      </c>
      <c r="I356" s="507">
        <v>313.45000000000005</v>
      </c>
      <c r="J356" s="507">
        <v>321</v>
      </c>
      <c r="K356" s="506">
        <v>305.89999999999998</v>
      </c>
      <c r="L356" s="506">
        <v>293.5</v>
      </c>
      <c r="M356" s="506">
        <v>3.9799000000000002</v>
      </c>
    </row>
    <row r="357" spans="1:13">
      <c r="A357" s="254">
        <v>347</v>
      </c>
      <c r="B357" s="509" t="s">
        <v>455</v>
      </c>
      <c r="C357" s="506">
        <v>225.6</v>
      </c>
      <c r="D357" s="507">
        <v>225.4</v>
      </c>
      <c r="E357" s="507">
        <v>220.15</v>
      </c>
      <c r="F357" s="507">
        <v>214.7</v>
      </c>
      <c r="G357" s="507">
        <v>209.45</v>
      </c>
      <c r="H357" s="507">
        <v>230.85000000000002</v>
      </c>
      <c r="I357" s="507">
        <v>236.10000000000002</v>
      </c>
      <c r="J357" s="507">
        <v>241.55000000000004</v>
      </c>
      <c r="K357" s="506">
        <v>230.65</v>
      </c>
      <c r="L357" s="506">
        <v>219.95</v>
      </c>
      <c r="M357" s="506">
        <v>1.11517</v>
      </c>
    </row>
    <row r="358" spans="1:13">
      <c r="A358" s="254">
        <v>348</v>
      </c>
      <c r="B358" s="509" t="s">
        <v>267</v>
      </c>
      <c r="C358" s="506">
        <v>2294.3000000000002</v>
      </c>
      <c r="D358" s="507">
        <v>2288.0666666666671</v>
      </c>
      <c r="E358" s="507">
        <v>2261.233333333334</v>
      </c>
      <c r="F358" s="507">
        <v>2228.166666666667</v>
      </c>
      <c r="G358" s="507">
        <v>2201.3333333333339</v>
      </c>
      <c r="H358" s="507">
        <v>2321.1333333333341</v>
      </c>
      <c r="I358" s="507">
        <v>2347.9666666666672</v>
      </c>
      <c r="J358" s="507">
        <v>2381.0333333333342</v>
      </c>
      <c r="K358" s="506">
        <v>2314.9</v>
      </c>
      <c r="L358" s="506">
        <v>2255</v>
      </c>
      <c r="M358" s="506">
        <v>2.4605199999999998</v>
      </c>
    </row>
    <row r="359" spans="1:13">
      <c r="A359" s="254">
        <v>349</v>
      </c>
      <c r="B359" s="509" t="s">
        <v>268</v>
      </c>
      <c r="C359" s="506">
        <v>370.2</v>
      </c>
      <c r="D359" s="507">
        <v>374</v>
      </c>
      <c r="E359" s="507">
        <v>363.4</v>
      </c>
      <c r="F359" s="507">
        <v>356.59999999999997</v>
      </c>
      <c r="G359" s="507">
        <v>345.99999999999994</v>
      </c>
      <c r="H359" s="507">
        <v>380.8</v>
      </c>
      <c r="I359" s="507">
        <v>391.40000000000003</v>
      </c>
      <c r="J359" s="507">
        <v>398.20000000000005</v>
      </c>
      <c r="K359" s="506">
        <v>384.6</v>
      </c>
      <c r="L359" s="506">
        <v>367.2</v>
      </c>
      <c r="M359" s="506">
        <v>2.7664800000000001</v>
      </c>
    </row>
    <row r="360" spans="1:13">
      <c r="A360" s="254">
        <v>350</v>
      </c>
      <c r="B360" s="509" t="s">
        <v>456</v>
      </c>
      <c r="C360" s="506">
        <v>250.2</v>
      </c>
      <c r="D360" s="507">
        <v>248.81666666666669</v>
      </c>
      <c r="E360" s="507">
        <v>242.63333333333338</v>
      </c>
      <c r="F360" s="507">
        <v>235.06666666666669</v>
      </c>
      <c r="G360" s="507">
        <v>228.88333333333338</v>
      </c>
      <c r="H360" s="507">
        <v>256.38333333333338</v>
      </c>
      <c r="I360" s="507">
        <v>262.56666666666672</v>
      </c>
      <c r="J360" s="507">
        <v>270.13333333333338</v>
      </c>
      <c r="K360" s="506">
        <v>255</v>
      </c>
      <c r="L360" s="506">
        <v>241.25</v>
      </c>
      <c r="M360" s="506">
        <v>4.6676299999999999</v>
      </c>
    </row>
    <row r="361" spans="1:13">
      <c r="A361" s="254">
        <v>351</v>
      </c>
      <c r="B361" s="509" t="s">
        <v>758</v>
      </c>
      <c r="C361" s="506">
        <v>465.45</v>
      </c>
      <c r="D361" s="507">
        <v>464.15000000000003</v>
      </c>
      <c r="E361" s="507">
        <v>460.30000000000007</v>
      </c>
      <c r="F361" s="507">
        <v>455.15000000000003</v>
      </c>
      <c r="G361" s="507">
        <v>451.30000000000007</v>
      </c>
      <c r="H361" s="507">
        <v>469.30000000000007</v>
      </c>
      <c r="I361" s="507">
        <v>473.15000000000009</v>
      </c>
      <c r="J361" s="507">
        <v>478.30000000000007</v>
      </c>
      <c r="K361" s="506">
        <v>468</v>
      </c>
      <c r="L361" s="506">
        <v>459</v>
      </c>
      <c r="M361" s="506">
        <v>0.79457</v>
      </c>
    </row>
    <row r="362" spans="1:13">
      <c r="A362" s="254">
        <v>352</v>
      </c>
      <c r="B362" s="509" t="s">
        <v>457</v>
      </c>
      <c r="C362" s="506">
        <v>79.7</v>
      </c>
      <c r="D362" s="507">
        <v>79.5</v>
      </c>
      <c r="E362" s="507">
        <v>78.7</v>
      </c>
      <c r="F362" s="507">
        <v>77.7</v>
      </c>
      <c r="G362" s="507">
        <v>76.900000000000006</v>
      </c>
      <c r="H362" s="507">
        <v>80.5</v>
      </c>
      <c r="I362" s="507">
        <v>81.300000000000011</v>
      </c>
      <c r="J362" s="507">
        <v>82.3</v>
      </c>
      <c r="K362" s="506">
        <v>80.3</v>
      </c>
      <c r="L362" s="506">
        <v>78.5</v>
      </c>
      <c r="M362" s="506">
        <v>14.66277</v>
      </c>
    </row>
    <row r="363" spans="1:13">
      <c r="A363" s="254">
        <v>353</v>
      </c>
      <c r="B363" s="509" t="s">
        <v>163</v>
      </c>
      <c r="C363" s="506">
        <v>1239.2</v>
      </c>
      <c r="D363" s="507">
        <v>1252.9166666666667</v>
      </c>
      <c r="E363" s="507">
        <v>1221.0333333333335</v>
      </c>
      <c r="F363" s="507">
        <v>1202.8666666666668</v>
      </c>
      <c r="G363" s="507">
        <v>1170.9833333333336</v>
      </c>
      <c r="H363" s="507">
        <v>1271.0833333333335</v>
      </c>
      <c r="I363" s="507">
        <v>1302.9666666666667</v>
      </c>
      <c r="J363" s="507">
        <v>1321.1333333333334</v>
      </c>
      <c r="K363" s="506">
        <v>1284.8</v>
      </c>
      <c r="L363" s="506">
        <v>1234.75</v>
      </c>
      <c r="M363" s="506">
        <v>18.449300000000001</v>
      </c>
    </row>
    <row r="364" spans="1:13">
      <c r="A364" s="254">
        <v>354</v>
      </c>
      <c r="B364" s="509" t="s">
        <v>156</v>
      </c>
      <c r="C364" s="506">
        <v>29187</v>
      </c>
      <c r="D364" s="507">
        <v>29316.75</v>
      </c>
      <c r="E364" s="507">
        <v>28645.5</v>
      </c>
      <c r="F364" s="507">
        <v>28104</v>
      </c>
      <c r="G364" s="507">
        <v>27432.75</v>
      </c>
      <c r="H364" s="507">
        <v>29858.25</v>
      </c>
      <c r="I364" s="507">
        <v>30529.5</v>
      </c>
      <c r="J364" s="507">
        <v>31071</v>
      </c>
      <c r="K364" s="506">
        <v>29988</v>
      </c>
      <c r="L364" s="506">
        <v>28775.25</v>
      </c>
      <c r="M364" s="506">
        <v>0.43051</v>
      </c>
    </row>
    <row r="365" spans="1:13">
      <c r="A365" s="254">
        <v>355</v>
      </c>
      <c r="B365" s="509" t="s">
        <v>458</v>
      </c>
      <c r="C365" s="506">
        <v>1804.6</v>
      </c>
      <c r="D365" s="507">
        <v>1830.2166666666665</v>
      </c>
      <c r="E365" s="507">
        <v>1735.4333333333329</v>
      </c>
      <c r="F365" s="507">
        <v>1666.2666666666664</v>
      </c>
      <c r="G365" s="507">
        <v>1571.4833333333329</v>
      </c>
      <c r="H365" s="507">
        <v>1899.383333333333</v>
      </c>
      <c r="I365" s="507">
        <v>1994.1666666666663</v>
      </c>
      <c r="J365" s="507">
        <v>2063.333333333333</v>
      </c>
      <c r="K365" s="506">
        <v>1925</v>
      </c>
      <c r="L365" s="506">
        <v>1761.05</v>
      </c>
      <c r="M365" s="506">
        <v>1.2086300000000001</v>
      </c>
    </row>
    <row r="366" spans="1:13">
      <c r="A366" s="254">
        <v>356</v>
      </c>
      <c r="B366" s="509" t="s">
        <v>158</v>
      </c>
      <c r="C366" s="506">
        <v>220.75</v>
      </c>
      <c r="D366" s="507">
        <v>222.93333333333331</v>
      </c>
      <c r="E366" s="507">
        <v>217.81666666666661</v>
      </c>
      <c r="F366" s="507">
        <v>214.8833333333333</v>
      </c>
      <c r="G366" s="507">
        <v>209.76666666666659</v>
      </c>
      <c r="H366" s="507">
        <v>225.86666666666662</v>
      </c>
      <c r="I366" s="507">
        <v>230.98333333333335</v>
      </c>
      <c r="J366" s="507">
        <v>233.91666666666663</v>
      </c>
      <c r="K366" s="506">
        <v>228.05</v>
      </c>
      <c r="L366" s="506">
        <v>220</v>
      </c>
      <c r="M366" s="506">
        <v>44.875599999999999</v>
      </c>
    </row>
    <row r="367" spans="1:13">
      <c r="A367" s="254">
        <v>357</v>
      </c>
      <c r="B367" s="509" t="s">
        <v>269</v>
      </c>
      <c r="C367" s="506">
        <v>4404.3999999999996</v>
      </c>
      <c r="D367" s="507">
        <v>4420.1500000000005</v>
      </c>
      <c r="E367" s="507">
        <v>4365.3000000000011</v>
      </c>
      <c r="F367" s="507">
        <v>4326.2000000000007</v>
      </c>
      <c r="G367" s="507">
        <v>4271.3500000000013</v>
      </c>
      <c r="H367" s="507">
        <v>4459.2500000000009</v>
      </c>
      <c r="I367" s="507">
        <v>4514.1000000000013</v>
      </c>
      <c r="J367" s="507">
        <v>4553.2000000000007</v>
      </c>
      <c r="K367" s="506">
        <v>4475</v>
      </c>
      <c r="L367" s="506">
        <v>4381.05</v>
      </c>
      <c r="M367" s="506">
        <v>0.42000999999999999</v>
      </c>
    </row>
    <row r="368" spans="1:13">
      <c r="A368" s="254">
        <v>358</v>
      </c>
      <c r="B368" s="509" t="s">
        <v>459</v>
      </c>
      <c r="C368" s="506">
        <v>188.45</v>
      </c>
      <c r="D368" s="507">
        <v>188.73333333333335</v>
      </c>
      <c r="E368" s="507">
        <v>184.7166666666667</v>
      </c>
      <c r="F368" s="507">
        <v>180.98333333333335</v>
      </c>
      <c r="G368" s="507">
        <v>176.9666666666667</v>
      </c>
      <c r="H368" s="507">
        <v>192.4666666666667</v>
      </c>
      <c r="I368" s="507">
        <v>196.48333333333335</v>
      </c>
      <c r="J368" s="507">
        <v>200.2166666666667</v>
      </c>
      <c r="K368" s="506">
        <v>192.75</v>
      </c>
      <c r="L368" s="506">
        <v>185</v>
      </c>
      <c r="M368" s="506">
        <v>4.4980700000000002</v>
      </c>
    </row>
    <row r="369" spans="1:13">
      <c r="A369" s="254">
        <v>359</v>
      </c>
      <c r="B369" s="509" t="s">
        <v>460</v>
      </c>
      <c r="C369" s="506">
        <v>769.85</v>
      </c>
      <c r="D369" s="507">
        <v>771.94999999999993</v>
      </c>
      <c r="E369" s="507">
        <v>748.89999999999986</v>
      </c>
      <c r="F369" s="507">
        <v>727.94999999999993</v>
      </c>
      <c r="G369" s="507">
        <v>704.89999999999986</v>
      </c>
      <c r="H369" s="507">
        <v>792.89999999999986</v>
      </c>
      <c r="I369" s="507">
        <v>815.94999999999982</v>
      </c>
      <c r="J369" s="507">
        <v>836.89999999999986</v>
      </c>
      <c r="K369" s="506">
        <v>795</v>
      </c>
      <c r="L369" s="506">
        <v>751</v>
      </c>
      <c r="M369" s="506">
        <v>0.96387999999999996</v>
      </c>
    </row>
    <row r="370" spans="1:13">
      <c r="A370" s="254">
        <v>360</v>
      </c>
      <c r="B370" s="509" t="s">
        <v>160</v>
      </c>
      <c r="C370" s="506">
        <v>1764.4</v>
      </c>
      <c r="D370" s="507">
        <v>1777.8666666666668</v>
      </c>
      <c r="E370" s="507">
        <v>1744.5333333333335</v>
      </c>
      <c r="F370" s="507">
        <v>1724.6666666666667</v>
      </c>
      <c r="G370" s="507">
        <v>1691.3333333333335</v>
      </c>
      <c r="H370" s="507">
        <v>1797.7333333333336</v>
      </c>
      <c r="I370" s="507">
        <v>1831.0666666666666</v>
      </c>
      <c r="J370" s="507">
        <v>1850.9333333333336</v>
      </c>
      <c r="K370" s="506">
        <v>1811.2</v>
      </c>
      <c r="L370" s="506">
        <v>1758</v>
      </c>
      <c r="M370" s="506">
        <v>4.2275299999999998</v>
      </c>
    </row>
    <row r="371" spans="1:13">
      <c r="A371" s="254">
        <v>361</v>
      </c>
      <c r="B371" s="509" t="s">
        <v>157</v>
      </c>
      <c r="C371" s="506">
        <v>1793</v>
      </c>
      <c r="D371" s="507">
        <v>1798.7833333333335</v>
      </c>
      <c r="E371" s="507">
        <v>1745.8166666666671</v>
      </c>
      <c r="F371" s="507">
        <v>1698.6333333333334</v>
      </c>
      <c r="G371" s="507">
        <v>1645.666666666667</v>
      </c>
      <c r="H371" s="507">
        <v>1845.9666666666672</v>
      </c>
      <c r="I371" s="507">
        <v>1898.9333333333338</v>
      </c>
      <c r="J371" s="507">
        <v>1946.1166666666672</v>
      </c>
      <c r="K371" s="506">
        <v>1851.75</v>
      </c>
      <c r="L371" s="506">
        <v>1751.6</v>
      </c>
      <c r="M371" s="506">
        <v>10.939909999999999</v>
      </c>
    </row>
    <row r="372" spans="1:13">
      <c r="A372" s="254">
        <v>362</v>
      </c>
      <c r="B372" s="509" t="s">
        <v>756</v>
      </c>
      <c r="C372" s="506">
        <v>820.4</v>
      </c>
      <c r="D372" s="507">
        <v>809.7833333333333</v>
      </c>
      <c r="E372" s="507">
        <v>785.61666666666656</v>
      </c>
      <c r="F372" s="507">
        <v>750.83333333333326</v>
      </c>
      <c r="G372" s="507">
        <v>726.66666666666652</v>
      </c>
      <c r="H372" s="507">
        <v>844.56666666666661</v>
      </c>
      <c r="I372" s="507">
        <v>868.73333333333335</v>
      </c>
      <c r="J372" s="507">
        <v>903.51666666666665</v>
      </c>
      <c r="K372" s="506">
        <v>833.95</v>
      </c>
      <c r="L372" s="506">
        <v>775</v>
      </c>
      <c r="M372" s="506">
        <v>1.4079699999999999</v>
      </c>
    </row>
    <row r="373" spans="1:13">
      <c r="A373" s="254">
        <v>363</v>
      </c>
      <c r="B373" s="509" t="s">
        <v>461</v>
      </c>
      <c r="C373" s="506">
        <v>1364.35</v>
      </c>
      <c r="D373" s="507">
        <v>1359.1166666666666</v>
      </c>
      <c r="E373" s="507">
        <v>1343.2333333333331</v>
      </c>
      <c r="F373" s="507">
        <v>1322.1166666666666</v>
      </c>
      <c r="G373" s="507">
        <v>1306.2333333333331</v>
      </c>
      <c r="H373" s="507">
        <v>1380.2333333333331</v>
      </c>
      <c r="I373" s="507">
        <v>1396.1166666666668</v>
      </c>
      <c r="J373" s="507">
        <v>1417.2333333333331</v>
      </c>
      <c r="K373" s="506">
        <v>1375</v>
      </c>
      <c r="L373" s="506">
        <v>1338</v>
      </c>
      <c r="M373" s="506">
        <v>2.93099</v>
      </c>
    </row>
    <row r="374" spans="1:13">
      <c r="A374" s="254">
        <v>364</v>
      </c>
      <c r="B374" s="509" t="s">
        <v>757</v>
      </c>
      <c r="C374" s="506">
        <v>810.7</v>
      </c>
      <c r="D374" s="507">
        <v>810.2166666666667</v>
      </c>
      <c r="E374" s="507">
        <v>800.48333333333335</v>
      </c>
      <c r="F374" s="507">
        <v>790.26666666666665</v>
      </c>
      <c r="G374" s="507">
        <v>780.5333333333333</v>
      </c>
      <c r="H374" s="507">
        <v>820.43333333333339</v>
      </c>
      <c r="I374" s="507">
        <v>830.16666666666674</v>
      </c>
      <c r="J374" s="507">
        <v>840.38333333333344</v>
      </c>
      <c r="K374" s="506">
        <v>819.95</v>
      </c>
      <c r="L374" s="506">
        <v>800</v>
      </c>
      <c r="M374" s="506">
        <v>0.30976999999999999</v>
      </c>
    </row>
    <row r="375" spans="1:13">
      <c r="A375" s="254">
        <v>365</v>
      </c>
      <c r="B375" s="509" t="s">
        <v>159</v>
      </c>
      <c r="C375" s="506">
        <v>113.6</v>
      </c>
      <c r="D375" s="507">
        <v>114.46666666666665</v>
      </c>
      <c r="E375" s="507">
        <v>111.83333333333331</v>
      </c>
      <c r="F375" s="507">
        <v>110.06666666666666</v>
      </c>
      <c r="G375" s="507">
        <v>107.43333333333332</v>
      </c>
      <c r="H375" s="507">
        <v>116.23333333333331</v>
      </c>
      <c r="I375" s="507">
        <v>118.86666666666666</v>
      </c>
      <c r="J375" s="507">
        <v>120.6333333333333</v>
      </c>
      <c r="K375" s="506">
        <v>117.1</v>
      </c>
      <c r="L375" s="506">
        <v>112.7</v>
      </c>
      <c r="M375" s="506">
        <v>84.881</v>
      </c>
    </row>
    <row r="376" spans="1:13">
      <c r="A376" s="254">
        <v>366</v>
      </c>
      <c r="B376" s="509" t="s">
        <v>162</v>
      </c>
      <c r="C376" s="506">
        <v>216.4</v>
      </c>
      <c r="D376" s="507">
        <v>218.38333333333333</v>
      </c>
      <c r="E376" s="507">
        <v>213.36666666666665</v>
      </c>
      <c r="F376" s="507">
        <v>210.33333333333331</v>
      </c>
      <c r="G376" s="507">
        <v>205.31666666666663</v>
      </c>
      <c r="H376" s="507">
        <v>221.41666666666666</v>
      </c>
      <c r="I376" s="507">
        <v>226.43333333333331</v>
      </c>
      <c r="J376" s="507">
        <v>229.46666666666667</v>
      </c>
      <c r="K376" s="506">
        <v>223.4</v>
      </c>
      <c r="L376" s="506">
        <v>215.35</v>
      </c>
      <c r="M376" s="506">
        <v>114.03073000000001</v>
      </c>
    </row>
    <row r="377" spans="1:13">
      <c r="A377" s="254">
        <v>367</v>
      </c>
      <c r="B377" s="509" t="s">
        <v>462</v>
      </c>
      <c r="C377" s="506">
        <v>179.2</v>
      </c>
      <c r="D377" s="507">
        <v>179.45000000000002</v>
      </c>
      <c r="E377" s="507">
        <v>173.90000000000003</v>
      </c>
      <c r="F377" s="507">
        <v>168.60000000000002</v>
      </c>
      <c r="G377" s="507">
        <v>163.05000000000004</v>
      </c>
      <c r="H377" s="507">
        <v>184.75000000000003</v>
      </c>
      <c r="I377" s="507">
        <v>190.30000000000004</v>
      </c>
      <c r="J377" s="507">
        <v>195.60000000000002</v>
      </c>
      <c r="K377" s="506">
        <v>185</v>
      </c>
      <c r="L377" s="506">
        <v>174.15</v>
      </c>
      <c r="M377" s="506">
        <v>35.026940000000003</v>
      </c>
    </row>
    <row r="378" spans="1:13">
      <c r="A378" s="254">
        <v>368</v>
      </c>
      <c r="B378" s="509" t="s">
        <v>270</v>
      </c>
      <c r="C378" s="506">
        <v>306.35000000000002</v>
      </c>
      <c r="D378" s="507">
        <v>302.88333333333338</v>
      </c>
      <c r="E378" s="507">
        <v>295.96666666666675</v>
      </c>
      <c r="F378" s="507">
        <v>285.58333333333337</v>
      </c>
      <c r="G378" s="507">
        <v>278.66666666666674</v>
      </c>
      <c r="H378" s="507">
        <v>313.26666666666677</v>
      </c>
      <c r="I378" s="507">
        <v>320.18333333333339</v>
      </c>
      <c r="J378" s="507">
        <v>330.56666666666678</v>
      </c>
      <c r="K378" s="506">
        <v>309.8</v>
      </c>
      <c r="L378" s="506">
        <v>292.5</v>
      </c>
      <c r="M378" s="506">
        <v>5.7158300000000004</v>
      </c>
    </row>
    <row r="379" spans="1:13">
      <c r="A379" s="254">
        <v>369</v>
      </c>
      <c r="B379" s="509" t="s">
        <v>463</v>
      </c>
      <c r="C379" s="506">
        <v>122.95</v>
      </c>
      <c r="D379" s="507">
        <v>122.59999999999998</v>
      </c>
      <c r="E379" s="507">
        <v>121.69999999999996</v>
      </c>
      <c r="F379" s="507">
        <v>120.44999999999997</v>
      </c>
      <c r="G379" s="507">
        <v>119.54999999999995</v>
      </c>
      <c r="H379" s="507">
        <v>123.84999999999997</v>
      </c>
      <c r="I379" s="507">
        <v>124.74999999999997</v>
      </c>
      <c r="J379" s="507">
        <v>125.99999999999997</v>
      </c>
      <c r="K379" s="506">
        <v>123.5</v>
      </c>
      <c r="L379" s="506">
        <v>121.35</v>
      </c>
      <c r="M379" s="506">
        <v>8.0729600000000001</v>
      </c>
    </row>
    <row r="380" spans="1:13">
      <c r="A380" s="254">
        <v>370</v>
      </c>
      <c r="B380" s="509" t="s">
        <v>464</v>
      </c>
      <c r="C380" s="506">
        <v>6101.25</v>
      </c>
      <c r="D380" s="507">
        <v>6085.45</v>
      </c>
      <c r="E380" s="507">
        <v>6032.7999999999993</v>
      </c>
      <c r="F380" s="507">
        <v>5964.3499999999995</v>
      </c>
      <c r="G380" s="507">
        <v>5911.6999999999989</v>
      </c>
      <c r="H380" s="507">
        <v>6153.9</v>
      </c>
      <c r="I380" s="507">
        <v>6206.5499999999993</v>
      </c>
      <c r="J380" s="507">
        <v>6275</v>
      </c>
      <c r="K380" s="506">
        <v>6138.1</v>
      </c>
      <c r="L380" s="506">
        <v>6017</v>
      </c>
      <c r="M380" s="506">
        <v>0.11488</v>
      </c>
    </row>
    <row r="381" spans="1:13">
      <c r="A381" s="254">
        <v>371</v>
      </c>
      <c r="B381" s="509" t="s">
        <v>271</v>
      </c>
      <c r="C381" s="506">
        <v>12728.3</v>
      </c>
      <c r="D381" s="507">
        <v>12753.383333333333</v>
      </c>
      <c r="E381" s="507">
        <v>12476.766666666666</v>
      </c>
      <c r="F381" s="507">
        <v>12225.233333333334</v>
      </c>
      <c r="G381" s="507">
        <v>11948.616666666667</v>
      </c>
      <c r="H381" s="507">
        <v>13004.916666666666</v>
      </c>
      <c r="I381" s="507">
        <v>13281.533333333331</v>
      </c>
      <c r="J381" s="507">
        <v>13533.066666666666</v>
      </c>
      <c r="K381" s="506">
        <v>13030</v>
      </c>
      <c r="L381" s="506">
        <v>12501.85</v>
      </c>
      <c r="M381" s="506">
        <v>4.5179999999999998E-2</v>
      </c>
    </row>
    <row r="382" spans="1:13">
      <c r="A382" s="254">
        <v>372</v>
      </c>
      <c r="B382" s="509" t="s">
        <v>161</v>
      </c>
      <c r="C382" s="506">
        <v>35.5</v>
      </c>
      <c r="D382" s="507">
        <v>35.766666666666666</v>
      </c>
      <c r="E382" s="507">
        <v>34.533333333333331</v>
      </c>
      <c r="F382" s="507">
        <v>33.566666666666663</v>
      </c>
      <c r="G382" s="507">
        <v>32.333333333333329</v>
      </c>
      <c r="H382" s="507">
        <v>36.733333333333334</v>
      </c>
      <c r="I382" s="507">
        <v>37.966666666666669</v>
      </c>
      <c r="J382" s="507">
        <v>38.933333333333337</v>
      </c>
      <c r="K382" s="506">
        <v>37</v>
      </c>
      <c r="L382" s="506">
        <v>34.799999999999997</v>
      </c>
      <c r="M382" s="506">
        <v>1907.4844399999999</v>
      </c>
    </row>
    <row r="383" spans="1:13">
      <c r="A383" s="254">
        <v>373</v>
      </c>
      <c r="B383" s="509" t="s">
        <v>272</v>
      </c>
      <c r="C383" s="506">
        <v>686.15</v>
      </c>
      <c r="D383" s="507">
        <v>690.78333333333342</v>
      </c>
      <c r="E383" s="507">
        <v>676.56666666666683</v>
      </c>
      <c r="F383" s="507">
        <v>666.98333333333346</v>
      </c>
      <c r="G383" s="507">
        <v>652.76666666666688</v>
      </c>
      <c r="H383" s="507">
        <v>700.36666666666679</v>
      </c>
      <c r="I383" s="507">
        <v>714.58333333333326</v>
      </c>
      <c r="J383" s="507">
        <v>724.16666666666674</v>
      </c>
      <c r="K383" s="506">
        <v>705</v>
      </c>
      <c r="L383" s="506">
        <v>681.2</v>
      </c>
      <c r="M383" s="506">
        <v>1.5067299999999999</v>
      </c>
    </row>
    <row r="384" spans="1:13">
      <c r="A384" s="254">
        <v>374</v>
      </c>
      <c r="B384" s="509" t="s">
        <v>165</v>
      </c>
      <c r="C384" s="506">
        <v>210.05</v>
      </c>
      <c r="D384" s="507">
        <v>210.26666666666665</v>
      </c>
      <c r="E384" s="507">
        <v>203.5333333333333</v>
      </c>
      <c r="F384" s="507">
        <v>197.01666666666665</v>
      </c>
      <c r="G384" s="507">
        <v>190.2833333333333</v>
      </c>
      <c r="H384" s="507">
        <v>216.7833333333333</v>
      </c>
      <c r="I384" s="507">
        <v>223.51666666666665</v>
      </c>
      <c r="J384" s="507">
        <v>230.0333333333333</v>
      </c>
      <c r="K384" s="506">
        <v>217</v>
      </c>
      <c r="L384" s="506">
        <v>203.75</v>
      </c>
      <c r="M384" s="506">
        <v>186.73107999999999</v>
      </c>
    </row>
    <row r="385" spans="1:13">
      <c r="A385" s="254">
        <v>375</v>
      </c>
      <c r="B385" s="509" t="s">
        <v>166</v>
      </c>
      <c r="C385" s="506">
        <v>130.75</v>
      </c>
      <c r="D385" s="507">
        <v>131.76666666666668</v>
      </c>
      <c r="E385" s="507">
        <v>128.03333333333336</v>
      </c>
      <c r="F385" s="507">
        <v>125.31666666666669</v>
      </c>
      <c r="G385" s="507">
        <v>121.58333333333337</v>
      </c>
      <c r="H385" s="507">
        <v>134.48333333333335</v>
      </c>
      <c r="I385" s="507">
        <v>138.21666666666664</v>
      </c>
      <c r="J385" s="507">
        <v>140.93333333333334</v>
      </c>
      <c r="K385" s="506">
        <v>135.5</v>
      </c>
      <c r="L385" s="506">
        <v>129.05000000000001</v>
      </c>
      <c r="M385" s="506">
        <v>56.564500000000002</v>
      </c>
    </row>
    <row r="386" spans="1:13">
      <c r="A386" s="254">
        <v>376</v>
      </c>
      <c r="B386" s="509" t="s">
        <v>465</v>
      </c>
      <c r="C386" s="506">
        <v>240.45</v>
      </c>
      <c r="D386" s="507">
        <v>241.9</v>
      </c>
      <c r="E386" s="507">
        <v>237.9</v>
      </c>
      <c r="F386" s="507">
        <v>235.35</v>
      </c>
      <c r="G386" s="507">
        <v>231.35</v>
      </c>
      <c r="H386" s="507">
        <v>244.45000000000002</v>
      </c>
      <c r="I386" s="507">
        <v>248.45000000000002</v>
      </c>
      <c r="J386" s="507">
        <v>251.00000000000003</v>
      </c>
      <c r="K386" s="506">
        <v>245.9</v>
      </c>
      <c r="L386" s="506">
        <v>239.35</v>
      </c>
      <c r="M386" s="506">
        <v>2.6687799999999999</v>
      </c>
    </row>
    <row r="387" spans="1:13">
      <c r="A387" s="254">
        <v>377</v>
      </c>
      <c r="B387" s="509" t="s">
        <v>466</v>
      </c>
      <c r="C387" s="506">
        <v>542.79999999999995</v>
      </c>
      <c r="D387" s="507">
        <v>544.80000000000007</v>
      </c>
      <c r="E387" s="507">
        <v>534.40000000000009</v>
      </c>
      <c r="F387" s="507">
        <v>526</v>
      </c>
      <c r="G387" s="507">
        <v>515.6</v>
      </c>
      <c r="H387" s="507">
        <v>553.20000000000016</v>
      </c>
      <c r="I387" s="507">
        <v>563.6</v>
      </c>
      <c r="J387" s="507">
        <v>572.00000000000023</v>
      </c>
      <c r="K387" s="506">
        <v>555.20000000000005</v>
      </c>
      <c r="L387" s="506">
        <v>536.4</v>
      </c>
      <c r="M387" s="506">
        <v>2.5831200000000001</v>
      </c>
    </row>
    <row r="388" spans="1:13">
      <c r="A388" s="254">
        <v>378</v>
      </c>
      <c r="B388" s="509" t="s">
        <v>467</v>
      </c>
      <c r="C388" s="506">
        <v>27.7</v>
      </c>
      <c r="D388" s="507">
        <v>27.633333333333336</v>
      </c>
      <c r="E388" s="507">
        <v>27.316666666666674</v>
      </c>
      <c r="F388" s="507">
        <v>26.933333333333337</v>
      </c>
      <c r="G388" s="507">
        <v>26.616666666666674</v>
      </c>
      <c r="H388" s="507">
        <v>28.016666666666673</v>
      </c>
      <c r="I388" s="507">
        <v>28.333333333333336</v>
      </c>
      <c r="J388" s="507">
        <v>28.716666666666672</v>
      </c>
      <c r="K388" s="506">
        <v>27.95</v>
      </c>
      <c r="L388" s="506">
        <v>27.25</v>
      </c>
      <c r="M388" s="506">
        <v>124.84312</v>
      </c>
    </row>
    <row r="389" spans="1:13">
      <c r="A389" s="254">
        <v>379</v>
      </c>
      <c r="B389" s="509" t="s">
        <v>468</v>
      </c>
      <c r="C389" s="506">
        <v>140.9</v>
      </c>
      <c r="D389" s="507">
        <v>140.41666666666666</v>
      </c>
      <c r="E389" s="507">
        <v>138.08333333333331</v>
      </c>
      <c r="F389" s="507">
        <v>135.26666666666665</v>
      </c>
      <c r="G389" s="507">
        <v>132.93333333333331</v>
      </c>
      <c r="H389" s="507">
        <v>143.23333333333332</v>
      </c>
      <c r="I389" s="507">
        <v>145.56666666666663</v>
      </c>
      <c r="J389" s="507">
        <v>148.38333333333333</v>
      </c>
      <c r="K389" s="506">
        <v>142.75</v>
      </c>
      <c r="L389" s="506">
        <v>137.6</v>
      </c>
      <c r="M389" s="506">
        <v>14.98828</v>
      </c>
    </row>
    <row r="390" spans="1:13">
      <c r="A390" s="254">
        <v>380</v>
      </c>
      <c r="B390" s="509" t="s">
        <v>273</v>
      </c>
      <c r="C390" s="506">
        <v>472.9</v>
      </c>
      <c r="D390" s="507">
        <v>473.4666666666667</v>
      </c>
      <c r="E390" s="507">
        <v>471.03333333333342</v>
      </c>
      <c r="F390" s="507">
        <v>469.16666666666674</v>
      </c>
      <c r="G390" s="507">
        <v>466.73333333333346</v>
      </c>
      <c r="H390" s="507">
        <v>475.33333333333337</v>
      </c>
      <c r="I390" s="507">
        <v>477.76666666666665</v>
      </c>
      <c r="J390" s="507">
        <v>479.63333333333333</v>
      </c>
      <c r="K390" s="506">
        <v>475.9</v>
      </c>
      <c r="L390" s="506">
        <v>471.6</v>
      </c>
      <c r="M390" s="506">
        <v>1.5612999999999999</v>
      </c>
    </row>
    <row r="391" spans="1:13">
      <c r="A391" s="254">
        <v>381</v>
      </c>
      <c r="B391" s="509" t="s">
        <v>469</v>
      </c>
      <c r="C391" s="506">
        <v>265</v>
      </c>
      <c r="D391" s="507">
        <v>264.01666666666665</v>
      </c>
      <c r="E391" s="507">
        <v>261.2833333333333</v>
      </c>
      <c r="F391" s="507">
        <v>257.56666666666666</v>
      </c>
      <c r="G391" s="507">
        <v>254.83333333333331</v>
      </c>
      <c r="H391" s="507">
        <v>267.73333333333329</v>
      </c>
      <c r="I391" s="507">
        <v>270.46666666666664</v>
      </c>
      <c r="J391" s="507">
        <v>274.18333333333328</v>
      </c>
      <c r="K391" s="506">
        <v>266.75</v>
      </c>
      <c r="L391" s="506">
        <v>260.3</v>
      </c>
      <c r="M391" s="506">
        <v>5.3385300000000004</v>
      </c>
    </row>
    <row r="392" spans="1:13">
      <c r="A392" s="254">
        <v>382</v>
      </c>
      <c r="B392" s="509" t="s">
        <v>470</v>
      </c>
      <c r="C392" s="506">
        <v>74.05</v>
      </c>
      <c r="D392" s="507">
        <v>74.86666666666666</v>
      </c>
      <c r="E392" s="507">
        <v>72.283333333333317</v>
      </c>
      <c r="F392" s="507">
        <v>70.516666666666652</v>
      </c>
      <c r="G392" s="507">
        <v>67.933333333333309</v>
      </c>
      <c r="H392" s="507">
        <v>76.633333333333326</v>
      </c>
      <c r="I392" s="507">
        <v>79.216666666666669</v>
      </c>
      <c r="J392" s="507">
        <v>80.983333333333334</v>
      </c>
      <c r="K392" s="506">
        <v>77.45</v>
      </c>
      <c r="L392" s="506">
        <v>73.099999999999994</v>
      </c>
      <c r="M392" s="506">
        <v>27.579750000000001</v>
      </c>
    </row>
    <row r="393" spans="1:13">
      <c r="A393" s="254">
        <v>383</v>
      </c>
      <c r="B393" s="509" t="s">
        <v>471</v>
      </c>
      <c r="C393" s="506">
        <v>1847.15</v>
      </c>
      <c r="D393" s="507">
        <v>1850.9333333333334</v>
      </c>
      <c r="E393" s="507">
        <v>1836.8666666666668</v>
      </c>
      <c r="F393" s="507">
        <v>1826.5833333333335</v>
      </c>
      <c r="G393" s="507">
        <v>1812.5166666666669</v>
      </c>
      <c r="H393" s="507">
        <v>1861.2166666666667</v>
      </c>
      <c r="I393" s="507">
        <v>1875.2833333333333</v>
      </c>
      <c r="J393" s="507">
        <v>1885.5666666666666</v>
      </c>
      <c r="K393" s="506">
        <v>1865</v>
      </c>
      <c r="L393" s="506">
        <v>1840.65</v>
      </c>
      <c r="M393" s="506">
        <v>4.5199999999999997E-2</v>
      </c>
    </row>
    <row r="394" spans="1:13">
      <c r="A394" s="254">
        <v>384</v>
      </c>
      <c r="B394" s="509" t="s">
        <v>472</v>
      </c>
      <c r="C394" s="506">
        <v>344.95</v>
      </c>
      <c r="D394" s="507">
        <v>341.2833333333333</v>
      </c>
      <c r="E394" s="507">
        <v>334.66666666666663</v>
      </c>
      <c r="F394" s="507">
        <v>324.38333333333333</v>
      </c>
      <c r="G394" s="507">
        <v>317.76666666666665</v>
      </c>
      <c r="H394" s="507">
        <v>351.56666666666661</v>
      </c>
      <c r="I394" s="507">
        <v>358.18333333333328</v>
      </c>
      <c r="J394" s="507">
        <v>368.46666666666658</v>
      </c>
      <c r="K394" s="506">
        <v>347.9</v>
      </c>
      <c r="L394" s="506">
        <v>331</v>
      </c>
      <c r="M394" s="506">
        <v>6.7500499999999999</v>
      </c>
    </row>
    <row r="395" spans="1:13">
      <c r="A395" s="254">
        <v>385</v>
      </c>
      <c r="B395" s="509" t="s">
        <v>473</v>
      </c>
      <c r="C395" s="506">
        <v>178.15</v>
      </c>
      <c r="D395" s="507">
        <v>169.50000000000003</v>
      </c>
      <c r="E395" s="507">
        <v>158.95000000000005</v>
      </c>
      <c r="F395" s="507">
        <v>139.75000000000003</v>
      </c>
      <c r="G395" s="507">
        <v>129.20000000000005</v>
      </c>
      <c r="H395" s="507">
        <v>188.70000000000005</v>
      </c>
      <c r="I395" s="507">
        <v>199.25000000000006</v>
      </c>
      <c r="J395" s="507">
        <v>218.45000000000005</v>
      </c>
      <c r="K395" s="506">
        <v>180.05</v>
      </c>
      <c r="L395" s="506">
        <v>150.30000000000001</v>
      </c>
      <c r="M395" s="506">
        <v>47.933839999999996</v>
      </c>
    </row>
    <row r="396" spans="1:13">
      <c r="A396" s="254">
        <v>386</v>
      </c>
      <c r="B396" s="509" t="s">
        <v>474</v>
      </c>
      <c r="C396" s="506">
        <v>849.6</v>
      </c>
      <c r="D396" s="507">
        <v>859.9</v>
      </c>
      <c r="E396" s="507">
        <v>831.9</v>
      </c>
      <c r="F396" s="507">
        <v>814.2</v>
      </c>
      <c r="G396" s="507">
        <v>786.2</v>
      </c>
      <c r="H396" s="507">
        <v>877.59999999999991</v>
      </c>
      <c r="I396" s="507">
        <v>905.59999999999991</v>
      </c>
      <c r="J396" s="507">
        <v>923.29999999999984</v>
      </c>
      <c r="K396" s="506">
        <v>887.9</v>
      </c>
      <c r="L396" s="506">
        <v>842.2</v>
      </c>
      <c r="M396" s="506">
        <v>2.6135199999999998</v>
      </c>
    </row>
    <row r="397" spans="1:13">
      <c r="A397" s="254">
        <v>387</v>
      </c>
      <c r="B397" s="509" t="s">
        <v>167</v>
      </c>
      <c r="C397" s="506">
        <v>1991.45</v>
      </c>
      <c r="D397" s="507">
        <v>2010.1499999999999</v>
      </c>
      <c r="E397" s="507">
        <v>1966.2999999999997</v>
      </c>
      <c r="F397" s="507">
        <v>1941.1499999999999</v>
      </c>
      <c r="G397" s="507">
        <v>1897.2999999999997</v>
      </c>
      <c r="H397" s="507">
        <v>2035.2999999999997</v>
      </c>
      <c r="I397" s="507">
        <v>2079.1499999999996</v>
      </c>
      <c r="J397" s="507">
        <v>2104.2999999999997</v>
      </c>
      <c r="K397" s="506">
        <v>2054</v>
      </c>
      <c r="L397" s="506">
        <v>1985</v>
      </c>
      <c r="M397" s="506">
        <v>101.53757</v>
      </c>
    </row>
    <row r="398" spans="1:13">
      <c r="A398" s="254">
        <v>388</v>
      </c>
      <c r="B398" s="509" t="s">
        <v>815</v>
      </c>
      <c r="C398" s="506">
        <v>924.3</v>
      </c>
      <c r="D398" s="507">
        <v>925.2166666666667</v>
      </c>
      <c r="E398" s="507">
        <v>905.43333333333339</v>
      </c>
      <c r="F398" s="507">
        <v>886.56666666666672</v>
      </c>
      <c r="G398" s="507">
        <v>866.78333333333342</v>
      </c>
      <c r="H398" s="507">
        <v>944.08333333333337</v>
      </c>
      <c r="I398" s="507">
        <v>963.86666666666667</v>
      </c>
      <c r="J398" s="507">
        <v>982.73333333333335</v>
      </c>
      <c r="K398" s="506">
        <v>945</v>
      </c>
      <c r="L398" s="506">
        <v>906.35</v>
      </c>
      <c r="M398" s="506">
        <v>42.067740000000001</v>
      </c>
    </row>
    <row r="399" spans="1:13">
      <c r="A399" s="254">
        <v>389</v>
      </c>
      <c r="B399" s="509" t="s">
        <v>274</v>
      </c>
      <c r="C399" s="506">
        <v>864.1</v>
      </c>
      <c r="D399" s="507">
        <v>869.80000000000007</v>
      </c>
      <c r="E399" s="507">
        <v>855.30000000000018</v>
      </c>
      <c r="F399" s="507">
        <v>846.50000000000011</v>
      </c>
      <c r="G399" s="507">
        <v>832.00000000000023</v>
      </c>
      <c r="H399" s="507">
        <v>878.60000000000014</v>
      </c>
      <c r="I399" s="507">
        <v>893.09999999999991</v>
      </c>
      <c r="J399" s="507">
        <v>901.90000000000009</v>
      </c>
      <c r="K399" s="506">
        <v>884.3</v>
      </c>
      <c r="L399" s="506">
        <v>861</v>
      </c>
      <c r="M399" s="506">
        <v>27.114709999999999</v>
      </c>
    </row>
    <row r="400" spans="1:13">
      <c r="A400" s="254">
        <v>390</v>
      </c>
      <c r="B400" s="509" t="s">
        <v>476</v>
      </c>
      <c r="C400" s="506">
        <v>25.2</v>
      </c>
      <c r="D400" s="507">
        <v>25.333333333333332</v>
      </c>
      <c r="E400" s="507">
        <v>24.966666666666665</v>
      </c>
      <c r="F400" s="507">
        <v>24.733333333333334</v>
      </c>
      <c r="G400" s="507">
        <v>24.366666666666667</v>
      </c>
      <c r="H400" s="507">
        <v>25.566666666666663</v>
      </c>
      <c r="I400" s="507">
        <v>25.93333333333333</v>
      </c>
      <c r="J400" s="507">
        <v>26.166666666666661</v>
      </c>
      <c r="K400" s="506">
        <v>25.7</v>
      </c>
      <c r="L400" s="506">
        <v>25.1</v>
      </c>
      <c r="M400" s="506">
        <v>11.952999999999999</v>
      </c>
    </row>
    <row r="401" spans="1:13">
      <c r="A401" s="254">
        <v>391</v>
      </c>
      <c r="B401" s="509" t="s">
        <v>477</v>
      </c>
      <c r="C401" s="506">
        <v>2155.35</v>
      </c>
      <c r="D401" s="507">
        <v>2181.5</v>
      </c>
      <c r="E401" s="507">
        <v>2119</v>
      </c>
      <c r="F401" s="507">
        <v>2082.65</v>
      </c>
      <c r="G401" s="507">
        <v>2020.15</v>
      </c>
      <c r="H401" s="507">
        <v>2217.85</v>
      </c>
      <c r="I401" s="507">
        <v>2280.35</v>
      </c>
      <c r="J401" s="507">
        <v>2316.6999999999998</v>
      </c>
      <c r="K401" s="506">
        <v>2244</v>
      </c>
      <c r="L401" s="506">
        <v>2145.15</v>
      </c>
      <c r="M401" s="506">
        <v>8.7840000000000001E-2</v>
      </c>
    </row>
    <row r="402" spans="1:13">
      <c r="A402" s="254">
        <v>392</v>
      </c>
      <c r="B402" s="509" t="s">
        <v>172</v>
      </c>
      <c r="C402" s="506">
        <v>5253.05</v>
      </c>
      <c r="D402" s="507">
        <v>5270.25</v>
      </c>
      <c r="E402" s="507">
        <v>5221.55</v>
      </c>
      <c r="F402" s="507">
        <v>5190.05</v>
      </c>
      <c r="G402" s="507">
        <v>5141.3500000000004</v>
      </c>
      <c r="H402" s="507">
        <v>5301.75</v>
      </c>
      <c r="I402" s="507">
        <v>5350.4500000000007</v>
      </c>
      <c r="J402" s="507">
        <v>5381.95</v>
      </c>
      <c r="K402" s="506">
        <v>5318.95</v>
      </c>
      <c r="L402" s="506">
        <v>5238.75</v>
      </c>
      <c r="M402" s="506">
        <v>0.96648999999999996</v>
      </c>
    </row>
    <row r="403" spans="1:13">
      <c r="A403" s="254">
        <v>393</v>
      </c>
      <c r="B403" s="509" t="s">
        <v>478</v>
      </c>
      <c r="C403" s="506">
        <v>7762.95</v>
      </c>
      <c r="D403" s="507">
        <v>7757.5999999999995</v>
      </c>
      <c r="E403" s="507">
        <v>7680.3499999999985</v>
      </c>
      <c r="F403" s="507">
        <v>7597.7499999999991</v>
      </c>
      <c r="G403" s="507">
        <v>7520.4999999999982</v>
      </c>
      <c r="H403" s="507">
        <v>7840.1999999999989</v>
      </c>
      <c r="I403" s="507">
        <v>7917.4500000000007</v>
      </c>
      <c r="J403" s="507">
        <v>8000.0499999999993</v>
      </c>
      <c r="K403" s="506">
        <v>7834.85</v>
      </c>
      <c r="L403" s="506">
        <v>7675</v>
      </c>
      <c r="M403" s="506">
        <v>0.27121000000000001</v>
      </c>
    </row>
    <row r="404" spans="1:13">
      <c r="A404" s="254">
        <v>394</v>
      </c>
      <c r="B404" s="509" t="s">
        <v>479</v>
      </c>
      <c r="C404" s="506">
        <v>5281.7</v>
      </c>
      <c r="D404" s="507">
        <v>5258.666666666667</v>
      </c>
      <c r="E404" s="507">
        <v>5167.3333333333339</v>
      </c>
      <c r="F404" s="507">
        <v>5052.9666666666672</v>
      </c>
      <c r="G404" s="507">
        <v>4961.6333333333341</v>
      </c>
      <c r="H404" s="507">
        <v>5373.0333333333338</v>
      </c>
      <c r="I404" s="507">
        <v>5464.3666666666677</v>
      </c>
      <c r="J404" s="507">
        <v>5578.7333333333336</v>
      </c>
      <c r="K404" s="506">
        <v>5350</v>
      </c>
      <c r="L404" s="506">
        <v>5144.3</v>
      </c>
      <c r="M404" s="506">
        <v>0.15608</v>
      </c>
    </row>
    <row r="405" spans="1:13">
      <c r="A405" s="254">
        <v>395</v>
      </c>
      <c r="B405" s="509" t="s">
        <v>759</v>
      </c>
      <c r="C405" s="506">
        <v>93.65</v>
      </c>
      <c r="D405" s="507">
        <v>94.5</v>
      </c>
      <c r="E405" s="507">
        <v>92</v>
      </c>
      <c r="F405" s="507">
        <v>90.35</v>
      </c>
      <c r="G405" s="507">
        <v>87.85</v>
      </c>
      <c r="H405" s="507">
        <v>96.15</v>
      </c>
      <c r="I405" s="507">
        <v>98.65</v>
      </c>
      <c r="J405" s="507">
        <v>100.30000000000001</v>
      </c>
      <c r="K405" s="506">
        <v>97</v>
      </c>
      <c r="L405" s="506">
        <v>92.85</v>
      </c>
      <c r="M405" s="506">
        <v>5.0897899999999998</v>
      </c>
    </row>
    <row r="406" spans="1:13">
      <c r="A406" s="254">
        <v>396</v>
      </c>
      <c r="B406" s="509" t="s">
        <v>480</v>
      </c>
      <c r="C406" s="506">
        <v>393.8</v>
      </c>
      <c r="D406" s="507">
        <v>397.66666666666669</v>
      </c>
      <c r="E406" s="507">
        <v>387.53333333333336</v>
      </c>
      <c r="F406" s="507">
        <v>381.26666666666665</v>
      </c>
      <c r="G406" s="507">
        <v>371.13333333333333</v>
      </c>
      <c r="H406" s="507">
        <v>403.93333333333339</v>
      </c>
      <c r="I406" s="507">
        <v>414.06666666666672</v>
      </c>
      <c r="J406" s="507">
        <v>420.33333333333343</v>
      </c>
      <c r="K406" s="506">
        <v>407.8</v>
      </c>
      <c r="L406" s="506">
        <v>391.4</v>
      </c>
      <c r="M406" s="506">
        <v>1.11002</v>
      </c>
    </row>
    <row r="407" spans="1:13">
      <c r="A407" s="254">
        <v>397</v>
      </c>
      <c r="B407" s="509" t="s">
        <v>761</v>
      </c>
      <c r="C407" s="506">
        <v>232.3</v>
      </c>
      <c r="D407" s="507">
        <v>238.35</v>
      </c>
      <c r="E407" s="507">
        <v>222.95</v>
      </c>
      <c r="F407" s="507">
        <v>213.6</v>
      </c>
      <c r="G407" s="507">
        <v>198.2</v>
      </c>
      <c r="H407" s="507">
        <v>247.7</v>
      </c>
      <c r="I407" s="507">
        <v>263.10000000000002</v>
      </c>
      <c r="J407" s="507">
        <v>272.45</v>
      </c>
      <c r="K407" s="506">
        <v>253.75</v>
      </c>
      <c r="L407" s="506">
        <v>229</v>
      </c>
      <c r="M407" s="506">
        <v>7.1677900000000001</v>
      </c>
    </row>
    <row r="408" spans="1:13">
      <c r="A408" s="254">
        <v>398</v>
      </c>
      <c r="B408" s="509" t="s">
        <v>481</v>
      </c>
      <c r="C408" s="506">
        <v>1944.55</v>
      </c>
      <c r="D408" s="507">
        <v>1954.1499999999999</v>
      </c>
      <c r="E408" s="507">
        <v>1920.3999999999996</v>
      </c>
      <c r="F408" s="507">
        <v>1896.2499999999998</v>
      </c>
      <c r="G408" s="507">
        <v>1862.4999999999995</v>
      </c>
      <c r="H408" s="507">
        <v>1978.2999999999997</v>
      </c>
      <c r="I408" s="507">
        <v>2012.0500000000002</v>
      </c>
      <c r="J408" s="507">
        <v>2036.1999999999998</v>
      </c>
      <c r="K408" s="506">
        <v>1987.9</v>
      </c>
      <c r="L408" s="506">
        <v>1930</v>
      </c>
      <c r="M408" s="506">
        <v>6.2309999999999997E-2</v>
      </c>
    </row>
    <row r="409" spans="1:13">
      <c r="A409" s="254">
        <v>399</v>
      </c>
      <c r="B409" s="509" t="s">
        <v>482</v>
      </c>
      <c r="C409" s="506">
        <v>338.1</v>
      </c>
      <c r="D409" s="507">
        <v>340.90000000000003</v>
      </c>
      <c r="E409" s="507">
        <v>332.45000000000005</v>
      </c>
      <c r="F409" s="507">
        <v>326.8</v>
      </c>
      <c r="G409" s="507">
        <v>318.35000000000002</v>
      </c>
      <c r="H409" s="507">
        <v>346.55000000000007</v>
      </c>
      <c r="I409" s="507">
        <v>355</v>
      </c>
      <c r="J409" s="507">
        <v>360.65000000000009</v>
      </c>
      <c r="K409" s="506">
        <v>349.35</v>
      </c>
      <c r="L409" s="506">
        <v>335.25</v>
      </c>
      <c r="M409" s="506">
        <v>1.7725200000000001</v>
      </c>
    </row>
    <row r="410" spans="1:13">
      <c r="A410" s="254">
        <v>400</v>
      </c>
      <c r="B410" s="509" t="s">
        <v>760</v>
      </c>
      <c r="C410" s="506">
        <v>114</v>
      </c>
      <c r="D410" s="507">
        <v>113.08333333333333</v>
      </c>
      <c r="E410" s="507">
        <v>109.61666666666666</v>
      </c>
      <c r="F410" s="507">
        <v>105.23333333333333</v>
      </c>
      <c r="G410" s="507">
        <v>101.76666666666667</v>
      </c>
      <c r="H410" s="507">
        <v>117.46666666666665</v>
      </c>
      <c r="I410" s="507">
        <v>120.93333333333332</v>
      </c>
      <c r="J410" s="507">
        <v>125.31666666666665</v>
      </c>
      <c r="K410" s="506">
        <v>116.55</v>
      </c>
      <c r="L410" s="506">
        <v>108.7</v>
      </c>
      <c r="M410" s="506">
        <v>52.083269999999999</v>
      </c>
    </row>
    <row r="411" spans="1:13">
      <c r="A411" s="254">
        <v>401</v>
      </c>
      <c r="B411" s="509" t="s">
        <v>483</v>
      </c>
      <c r="C411" s="506">
        <v>209.5</v>
      </c>
      <c r="D411" s="507">
        <v>213.33333333333334</v>
      </c>
      <c r="E411" s="507">
        <v>196.66666666666669</v>
      </c>
      <c r="F411" s="507">
        <v>183.83333333333334</v>
      </c>
      <c r="G411" s="507">
        <v>167.16666666666669</v>
      </c>
      <c r="H411" s="507">
        <v>226.16666666666669</v>
      </c>
      <c r="I411" s="507">
        <v>242.83333333333337</v>
      </c>
      <c r="J411" s="507">
        <v>255.66666666666669</v>
      </c>
      <c r="K411" s="506">
        <v>230</v>
      </c>
      <c r="L411" s="506">
        <v>200.5</v>
      </c>
      <c r="M411" s="506">
        <v>5.0139699999999996</v>
      </c>
    </row>
    <row r="412" spans="1:13">
      <c r="A412" s="254">
        <v>402</v>
      </c>
      <c r="B412" s="509" t="s">
        <v>170</v>
      </c>
      <c r="C412" s="506">
        <v>27580.35</v>
      </c>
      <c r="D412" s="507">
        <v>27661.75</v>
      </c>
      <c r="E412" s="507">
        <v>27183.55</v>
      </c>
      <c r="F412" s="507">
        <v>26786.75</v>
      </c>
      <c r="G412" s="507">
        <v>26308.55</v>
      </c>
      <c r="H412" s="507">
        <v>28058.55</v>
      </c>
      <c r="I412" s="507">
        <v>28536.749999999996</v>
      </c>
      <c r="J412" s="507">
        <v>28933.55</v>
      </c>
      <c r="K412" s="506">
        <v>28139.95</v>
      </c>
      <c r="L412" s="506">
        <v>27264.95</v>
      </c>
      <c r="M412" s="506">
        <v>0.64356999999999998</v>
      </c>
    </row>
    <row r="413" spans="1:13">
      <c r="A413" s="254">
        <v>403</v>
      </c>
      <c r="B413" s="509" t="s">
        <v>484</v>
      </c>
      <c r="C413" s="506">
        <v>1352.35</v>
      </c>
      <c r="D413" s="507">
        <v>1359.3333333333333</v>
      </c>
      <c r="E413" s="507">
        <v>1318.6666666666665</v>
      </c>
      <c r="F413" s="507">
        <v>1284.9833333333333</v>
      </c>
      <c r="G413" s="507">
        <v>1244.3166666666666</v>
      </c>
      <c r="H413" s="507">
        <v>1393.0166666666664</v>
      </c>
      <c r="I413" s="507">
        <v>1433.6833333333329</v>
      </c>
      <c r="J413" s="507">
        <v>1467.3666666666663</v>
      </c>
      <c r="K413" s="506">
        <v>1400</v>
      </c>
      <c r="L413" s="506">
        <v>1325.65</v>
      </c>
      <c r="M413" s="506">
        <v>0.24586</v>
      </c>
    </row>
    <row r="414" spans="1:13">
      <c r="A414" s="254">
        <v>404</v>
      </c>
      <c r="B414" s="509" t="s">
        <v>173</v>
      </c>
      <c r="C414" s="506">
        <v>1372</v>
      </c>
      <c r="D414" s="507">
        <v>1377.05</v>
      </c>
      <c r="E414" s="507">
        <v>1346.5</v>
      </c>
      <c r="F414" s="507">
        <v>1321</v>
      </c>
      <c r="G414" s="507">
        <v>1290.45</v>
      </c>
      <c r="H414" s="507">
        <v>1402.55</v>
      </c>
      <c r="I414" s="507">
        <v>1433.0999999999997</v>
      </c>
      <c r="J414" s="507">
        <v>1458.6</v>
      </c>
      <c r="K414" s="506">
        <v>1407.6</v>
      </c>
      <c r="L414" s="506">
        <v>1351.55</v>
      </c>
      <c r="M414" s="506">
        <v>20.850709999999999</v>
      </c>
    </row>
    <row r="415" spans="1:13">
      <c r="A415" s="254">
        <v>405</v>
      </c>
      <c r="B415" s="509" t="s">
        <v>171</v>
      </c>
      <c r="C415" s="506">
        <v>1802.5</v>
      </c>
      <c r="D415" s="507">
        <v>1798.95</v>
      </c>
      <c r="E415" s="507">
        <v>1781.1000000000001</v>
      </c>
      <c r="F415" s="507">
        <v>1759.7</v>
      </c>
      <c r="G415" s="507">
        <v>1741.8500000000001</v>
      </c>
      <c r="H415" s="507">
        <v>1820.3500000000001</v>
      </c>
      <c r="I415" s="507">
        <v>1838.2</v>
      </c>
      <c r="J415" s="507">
        <v>1859.6000000000001</v>
      </c>
      <c r="K415" s="506">
        <v>1816.8</v>
      </c>
      <c r="L415" s="506">
        <v>1777.55</v>
      </c>
      <c r="M415" s="506">
        <v>4.3271899999999999</v>
      </c>
    </row>
    <row r="416" spans="1:13">
      <c r="A416" s="254">
        <v>406</v>
      </c>
      <c r="B416" s="509" t="s">
        <v>485</v>
      </c>
      <c r="C416" s="506">
        <v>433.8</v>
      </c>
      <c r="D416" s="507">
        <v>435.39999999999992</v>
      </c>
      <c r="E416" s="507">
        <v>426.79999999999984</v>
      </c>
      <c r="F416" s="507">
        <v>419.7999999999999</v>
      </c>
      <c r="G416" s="507">
        <v>411.19999999999982</v>
      </c>
      <c r="H416" s="507">
        <v>442.39999999999986</v>
      </c>
      <c r="I416" s="507">
        <v>450.99999999999989</v>
      </c>
      <c r="J416" s="507">
        <v>457.99999999999989</v>
      </c>
      <c r="K416" s="506">
        <v>444</v>
      </c>
      <c r="L416" s="506">
        <v>428.4</v>
      </c>
      <c r="M416" s="506">
        <v>0.95121</v>
      </c>
    </row>
    <row r="417" spans="1:13">
      <c r="A417" s="254">
        <v>407</v>
      </c>
      <c r="B417" s="509" t="s">
        <v>486</v>
      </c>
      <c r="C417" s="506">
        <v>1286.3</v>
      </c>
      <c r="D417" s="507">
        <v>1280.0666666666668</v>
      </c>
      <c r="E417" s="507">
        <v>1260.1333333333337</v>
      </c>
      <c r="F417" s="507">
        <v>1233.9666666666669</v>
      </c>
      <c r="G417" s="507">
        <v>1214.0333333333338</v>
      </c>
      <c r="H417" s="507">
        <v>1306.2333333333336</v>
      </c>
      <c r="I417" s="507">
        <v>1326.1666666666665</v>
      </c>
      <c r="J417" s="507">
        <v>1352.3333333333335</v>
      </c>
      <c r="K417" s="506">
        <v>1300</v>
      </c>
      <c r="L417" s="506">
        <v>1253.9000000000001</v>
      </c>
      <c r="M417" s="506">
        <v>6.318E-2</v>
      </c>
    </row>
    <row r="418" spans="1:13">
      <c r="A418" s="254">
        <v>408</v>
      </c>
      <c r="B418" s="509" t="s">
        <v>762</v>
      </c>
      <c r="C418" s="506">
        <v>1270.2</v>
      </c>
      <c r="D418" s="507">
        <v>1278.4166666666667</v>
      </c>
      <c r="E418" s="507">
        <v>1241.8333333333335</v>
      </c>
      <c r="F418" s="507">
        <v>1213.4666666666667</v>
      </c>
      <c r="G418" s="507">
        <v>1176.8833333333334</v>
      </c>
      <c r="H418" s="507">
        <v>1306.7833333333335</v>
      </c>
      <c r="I418" s="507">
        <v>1343.366666666667</v>
      </c>
      <c r="J418" s="507">
        <v>1371.7333333333336</v>
      </c>
      <c r="K418" s="506">
        <v>1315</v>
      </c>
      <c r="L418" s="506">
        <v>1250.05</v>
      </c>
      <c r="M418" s="506">
        <v>0.77986</v>
      </c>
    </row>
    <row r="419" spans="1:13">
      <c r="A419" s="254">
        <v>409</v>
      </c>
      <c r="B419" s="509" t="s">
        <v>487</v>
      </c>
      <c r="C419" s="506">
        <v>488.15</v>
      </c>
      <c r="D419" s="507">
        <v>488.68333333333334</v>
      </c>
      <c r="E419" s="507">
        <v>474.26666666666665</v>
      </c>
      <c r="F419" s="507">
        <v>460.38333333333333</v>
      </c>
      <c r="G419" s="507">
        <v>445.96666666666664</v>
      </c>
      <c r="H419" s="507">
        <v>502.56666666666666</v>
      </c>
      <c r="I419" s="507">
        <v>516.98333333333335</v>
      </c>
      <c r="J419" s="507">
        <v>530.86666666666667</v>
      </c>
      <c r="K419" s="506">
        <v>503.1</v>
      </c>
      <c r="L419" s="506">
        <v>474.8</v>
      </c>
      <c r="M419" s="506">
        <v>8.5907599999999995</v>
      </c>
    </row>
    <row r="420" spans="1:13">
      <c r="A420" s="254">
        <v>410</v>
      </c>
      <c r="B420" s="509" t="s">
        <v>488</v>
      </c>
      <c r="C420" s="506">
        <v>8.4499999999999993</v>
      </c>
      <c r="D420" s="507">
        <v>8.5500000000000007</v>
      </c>
      <c r="E420" s="507">
        <v>8.2000000000000011</v>
      </c>
      <c r="F420" s="507">
        <v>7.9500000000000011</v>
      </c>
      <c r="G420" s="507">
        <v>7.6000000000000014</v>
      </c>
      <c r="H420" s="507">
        <v>8.8000000000000007</v>
      </c>
      <c r="I420" s="507">
        <v>9.1500000000000021</v>
      </c>
      <c r="J420" s="507">
        <v>9.4</v>
      </c>
      <c r="K420" s="506">
        <v>8.9</v>
      </c>
      <c r="L420" s="506">
        <v>8.3000000000000007</v>
      </c>
      <c r="M420" s="506">
        <v>170.47752</v>
      </c>
    </row>
    <row r="421" spans="1:13">
      <c r="A421" s="254">
        <v>411</v>
      </c>
      <c r="B421" s="509" t="s">
        <v>763</v>
      </c>
      <c r="C421" s="506">
        <v>68.75</v>
      </c>
      <c r="D421" s="507">
        <v>69.88333333333334</v>
      </c>
      <c r="E421" s="507">
        <v>67.216666666666683</v>
      </c>
      <c r="F421" s="507">
        <v>65.683333333333337</v>
      </c>
      <c r="G421" s="507">
        <v>63.01666666666668</v>
      </c>
      <c r="H421" s="507">
        <v>71.416666666666686</v>
      </c>
      <c r="I421" s="507">
        <v>74.083333333333343</v>
      </c>
      <c r="J421" s="507">
        <v>75.616666666666688</v>
      </c>
      <c r="K421" s="506">
        <v>72.55</v>
      </c>
      <c r="L421" s="506">
        <v>68.349999999999994</v>
      </c>
      <c r="M421" s="506">
        <v>43.042389999999997</v>
      </c>
    </row>
    <row r="422" spans="1:13">
      <c r="A422" s="254">
        <v>412</v>
      </c>
      <c r="B422" s="509" t="s">
        <v>489</v>
      </c>
      <c r="C422" s="506">
        <v>93.45</v>
      </c>
      <c r="D422" s="507">
        <v>94.116666666666674</v>
      </c>
      <c r="E422" s="507">
        <v>91.883333333333354</v>
      </c>
      <c r="F422" s="507">
        <v>90.316666666666677</v>
      </c>
      <c r="G422" s="507">
        <v>88.083333333333357</v>
      </c>
      <c r="H422" s="507">
        <v>95.683333333333351</v>
      </c>
      <c r="I422" s="507">
        <v>97.916666666666671</v>
      </c>
      <c r="J422" s="507">
        <v>99.483333333333348</v>
      </c>
      <c r="K422" s="506">
        <v>96.35</v>
      </c>
      <c r="L422" s="506">
        <v>92.55</v>
      </c>
      <c r="M422" s="506">
        <v>2.3638300000000001</v>
      </c>
    </row>
    <row r="423" spans="1:13">
      <c r="A423" s="254">
        <v>413</v>
      </c>
      <c r="B423" s="509" t="s">
        <v>169</v>
      </c>
      <c r="C423" s="506">
        <v>355.2</v>
      </c>
      <c r="D423" s="507">
        <v>353.75</v>
      </c>
      <c r="E423" s="507">
        <v>346.65</v>
      </c>
      <c r="F423" s="507">
        <v>338.09999999999997</v>
      </c>
      <c r="G423" s="507">
        <v>330.99999999999994</v>
      </c>
      <c r="H423" s="507">
        <v>362.3</v>
      </c>
      <c r="I423" s="507">
        <v>369.40000000000003</v>
      </c>
      <c r="J423" s="507">
        <v>377.95000000000005</v>
      </c>
      <c r="K423" s="506">
        <v>360.85</v>
      </c>
      <c r="L423" s="506">
        <v>345.2</v>
      </c>
      <c r="M423" s="506">
        <v>574.95002999999997</v>
      </c>
    </row>
    <row r="424" spans="1:13">
      <c r="A424" s="254">
        <v>414</v>
      </c>
      <c r="B424" s="509" t="s">
        <v>168</v>
      </c>
      <c r="C424" s="506">
        <v>72.25</v>
      </c>
      <c r="D424" s="507">
        <v>70.916666666666671</v>
      </c>
      <c r="E424" s="507">
        <v>68.933333333333337</v>
      </c>
      <c r="F424" s="507">
        <v>65.61666666666666</v>
      </c>
      <c r="G424" s="507">
        <v>63.633333333333326</v>
      </c>
      <c r="H424" s="507">
        <v>74.233333333333348</v>
      </c>
      <c r="I424" s="507">
        <v>76.216666666666669</v>
      </c>
      <c r="J424" s="507">
        <v>79.53333333333336</v>
      </c>
      <c r="K424" s="506">
        <v>72.900000000000006</v>
      </c>
      <c r="L424" s="506">
        <v>67.599999999999994</v>
      </c>
      <c r="M424" s="506">
        <v>804.61442</v>
      </c>
    </row>
    <row r="425" spans="1:13">
      <c r="A425" s="254">
        <v>415</v>
      </c>
      <c r="B425" s="509" t="s">
        <v>766</v>
      </c>
      <c r="C425" s="506">
        <v>272.25</v>
      </c>
      <c r="D425" s="507">
        <v>281.66666666666669</v>
      </c>
      <c r="E425" s="507">
        <v>259.73333333333335</v>
      </c>
      <c r="F425" s="507">
        <v>247.21666666666664</v>
      </c>
      <c r="G425" s="507">
        <v>225.2833333333333</v>
      </c>
      <c r="H425" s="507">
        <v>294.18333333333339</v>
      </c>
      <c r="I425" s="507">
        <v>316.11666666666667</v>
      </c>
      <c r="J425" s="507">
        <v>328.63333333333344</v>
      </c>
      <c r="K425" s="506">
        <v>303.60000000000002</v>
      </c>
      <c r="L425" s="506">
        <v>269.14999999999998</v>
      </c>
      <c r="M425" s="506">
        <v>23.568919999999999</v>
      </c>
    </row>
    <row r="426" spans="1:13">
      <c r="A426" s="254">
        <v>416</v>
      </c>
      <c r="B426" s="509" t="s">
        <v>837</v>
      </c>
      <c r="C426" s="506">
        <v>195.8</v>
      </c>
      <c r="D426" s="507">
        <v>197.0333333333333</v>
      </c>
      <c r="E426" s="507">
        <v>191.46666666666661</v>
      </c>
      <c r="F426" s="507">
        <v>187.1333333333333</v>
      </c>
      <c r="G426" s="507">
        <v>181.56666666666661</v>
      </c>
      <c r="H426" s="507">
        <v>201.36666666666662</v>
      </c>
      <c r="I426" s="507">
        <v>206.93333333333334</v>
      </c>
      <c r="J426" s="507">
        <v>211.26666666666662</v>
      </c>
      <c r="K426" s="506">
        <v>202.6</v>
      </c>
      <c r="L426" s="506">
        <v>192.7</v>
      </c>
      <c r="M426" s="506">
        <v>5.40578</v>
      </c>
    </row>
    <row r="427" spans="1:13">
      <c r="A427" s="254">
        <v>417</v>
      </c>
      <c r="B427" s="509" t="s">
        <v>174</v>
      </c>
      <c r="C427" s="506">
        <v>743.6</v>
      </c>
      <c r="D427" s="507">
        <v>757.81666666666661</v>
      </c>
      <c r="E427" s="507">
        <v>725.78333333333319</v>
      </c>
      <c r="F427" s="507">
        <v>707.96666666666658</v>
      </c>
      <c r="G427" s="507">
        <v>675.93333333333317</v>
      </c>
      <c r="H427" s="507">
        <v>775.63333333333321</v>
      </c>
      <c r="I427" s="507">
        <v>807.66666666666652</v>
      </c>
      <c r="J427" s="507">
        <v>825.48333333333323</v>
      </c>
      <c r="K427" s="506">
        <v>789.85</v>
      </c>
      <c r="L427" s="506">
        <v>740</v>
      </c>
      <c r="M427" s="506">
        <v>5.4624800000000002</v>
      </c>
    </row>
    <row r="428" spans="1:13">
      <c r="A428" s="254">
        <v>418</v>
      </c>
      <c r="B428" s="509" t="s">
        <v>490</v>
      </c>
      <c r="C428" s="506">
        <v>509.85</v>
      </c>
      <c r="D428" s="507">
        <v>511.81666666666678</v>
      </c>
      <c r="E428" s="507">
        <v>503.18333333333351</v>
      </c>
      <c r="F428" s="507">
        <v>496.51666666666671</v>
      </c>
      <c r="G428" s="507">
        <v>487.88333333333344</v>
      </c>
      <c r="H428" s="507">
        <v>518.48333333333358</v>
      </c>
      <c r="I428" s="507">
        <v>527.1166666666669</v>
      </c>
      <c r="J428" s="507">
        <v>533.78333333333364</v>
      </c>
      <c r="K428" s="506">
        <v>520.45000000000005</v>
      </c>
      <c r="L428" s="506">
        <v>505.15</v>
      </c>
      <c r="M428" s="506">
        <v>0.91347</v>
      </c>
    </row>
    <row r="429" spans="1:13">
      <c r="A429" s="254">
        <v>419</v>
      </c>
      <c r="B429" s="509" t="s">
        <v>793</v>
      </c>
      <c r="C429" s="506">
        <v>270.25</v>
      </c>
      <c r="D429" s="507">
        <v>271.75</v>
      </c>
      <c r="E429" s="507">
        <v>266.7</v>
      </c>
      <c r="F429" s="507">
        <v>263.14999999999998</v>
      </c>
      <c r="G429" s="507">
        <v>258.09999999999997</v>
      </c>
      <c r="H429" s="507">
        <v>275.3</v>
      </c>
      <c r="I429" s="507">
        <v>280.34999999999997</v>
      </c>
      <c r="J429" s="507">
        <v>283.90000000000003</v>
      </c>
      <c r="K429" s="506">
        <v>276.8</v>
      </c>
      <c r="L429" s="506">
        <v>268.2</v>
      </c>
      <c r="M429" s="506">
        <v>3.80444</v>
      </c>
    </row>
    <row r="430" spans="1:13">
      <c r="A430" s="254">
        <v>420</v>
      </c>
      <c r="B430" s="509" t="s">
        <v>491</v>
      </c>
      <c r="C430" s="506">
        <v>142.69999999999999</v>
      </c>
      <c r="D430" s="507">
        <v>145.21666666666667</v>
      </c>
      <c r="E430" s="507">
        <v>138.98333333333335</v>
      </c>
      <c r="F430" s="507">
        <v>135.26666666666668</v>
      </c>
      <c r="G430" s="507">
        <v>129.03333333333336</v>
      </c>
      <c r="H430" s="507">
        <v>148.93333333333334</v>
      </c>
      <c r="I430" s="507">
        <v>155.16666666666663</v>
      </c>
      <c r="J430" s="507">
        <v>158.88333333333333</v>
      </c>
      <c r="K430" s="506">
        <v>151.44999999999999</v>
      </c>
      <c r="L430" s="506">
        <v>141.5</v>
      </c>
      <c r="M430" s="506">
        <v>5.9939999999999998</v>
      </c>
    </row>
    <row r="431" spans="1:13">
      <c r="A431" s="254">
        <v>421</v>
      </c>
      <c r="B431" s="509" t="s">
        <v>175</v>
      </c>
      <c r="C431" s="506">
        <v>575.75</v>
      </c>
      <c r="D431" s="507">
        <v>578.4</v>
      </c>
      <c r="E431" s="507">
        <v>568.84999999999991</v>
      </c>
      <c r="F431" s="507">
        <v>561.94999999999993</v>
      </c>
      <c r="G431" s="507">
        <v>552.39999999999986</v>
      </c>
      <c r="H431" s="507">
        <v>585.29999999999995</v>
      </c>
      <c r="I431" s="507">
        <v>594.84999999999991</v>
      </c>
      <c r="J431" s="507">
        <v>601.75</v>
      </c>
      <c r="K431" s="506">
        <v>587.95000000000005</v>
      </c>
      <c r="L431" s="506">
        <v>571.5</v>
      </c>
      <c r="M431" s="506">
        <v>47.108690000000003</v>
      </c>
    </row>
    <row r="432" spans="1:13">
      <c r="A432" s="254">
        <v>422</v>
      </c>
      <c r="B432" s="509" t="s">
        <v>176</v>
      </c>
      <c r="C432" s="506">
        <v>451.6</v>
      </c>
      <c r="D432" s="507">
        <v>457.2166666666667</v>
      </c>
      <c r="E432" s="507">
        <v>444.43333333333339</v>
      </c>
      <c r="F432" s="507">
        <v>437.26666666666671</v>
      </c>
      <c r="G432" s="507">
        <v>424.48333333333341</v>
      </c>
      <c r="H432" s="507">
        <v>464.38333333333338</v>
      </c>
      <c r="I432" s="507">
        <v>477.16666666666669</v>
      </c>
      <c r="J432" s="507">
        <v>484.33333333333337</v>
      </c>
      <c r="K432" s="506">
        <v>470</v>
      </c>
      <c r="L432" s="506">
        <v>450.05</v>
      </c>
      <c r="M432" s="506">
        <v>18.551670000000001</v>
      </c>
    </row>
    <row r="433" spans="1:13">
      <c r="A433" s="254">
        <v>423</v>
      </c>
      <c r="B433" s="509" t="s">
        <v>492</v>
      </c>
      <c r="C433" s="506">
        <v>2463.5500000000002</v>
      </c>
      <c r="D433" s="507">
        <v>2418.4833333333336</v>
      </c>
      <c r="E433" s="507">
        <v>2360.0666666666671</v>
      </c>
      <c r="F433" s="507">
        <v>2256.5833333333335</v>
      </c>
      <c r="G433" s="507">
        <v>2198.166666666667</v>
      </c>
      <c r="H433" s="507">
        <v>2521.9666666666672</v>
      </c>
      <c r="I433" s="507">
        <v>2580.3833333333332</v>
      </c>
      <c r="J433" s="507">
        <v>2683.8666666666672</v>
      </c>
      <c r="K433" s="506">
        <v>2476.9</v>
      </c>
      <c r="L433" s="506">
        <v>2315</v>
      </c>
      <c r="M433" s="506">
        <v>0.27495000000000003</v>
      </c>
    </row>
    <row r="434" spans="1:13">
      <c r="A434" s="254">
        <v>424</v>
      </c>
      <c r="B434" s="509" t="s">
        <v>493</v>
      </c>
      <c r="C434" s="506">
        <v>715.55</v>
      </c>
      <c r="D434" s="507">
        <v>716.26666666666677</v>
      </c>
      <c r="E434" s="507">
        <v>694.53333333333353</v>
      </c>
      <c r="F434" s="507">
        <v>673.51666666666677</v>
      </c>
      <c r="G434" s="507">
        <v>651.78333333333353</v>
      </c>
      <c r="H434" s="507">
        <v>737.28333333333353</v>
      </c>
      <c r="I434" s="507">
        <v>759.01666666666688</v>
      </c>
      <c r="J434" s="507">
        <v>780.03333333333353</v>
      </c>
      <c r="K434" s="506">
        <v>738</v>
      </c>
      <c r="L434" s="506">
        <v>695.25</v>
      </c>
      <c r="M434" s="506">
        <v>1.9901899999999999</v>
      </c>
    </row>
    <row r="435" spans="1:13">
      <c r="A435" s="254">
        <v>425</v>
      </c>
      <c r="B435" s="509" t="s">
        <v>494</v>
      </c>
      <c r="C435" s="506">
        <v>291.35000000000002</v>
      </c>
      <c r="D435" s="507">
        <v>296.36666666666667</v>
      </c>
      <c r="E435" s="507">
        <v>283.98333333333335</v>
      </c>
      <c r="F435" s="507">
        <v>276.61666666666667</v>
      </c>
      <c r="G435" s="507">
        <v>264.23333333333335</v>
      </c>
      <c r="H435" s="507">
        <v>303.73333333333335</v>
      </c>
      <c r="I435" s="507">
        <v>316.11666666666667</v>
      </c>
      <c r="J435" s="507">
        <v>323.48333333333335</v>
      </c>
      <c r="K435" s="506">
        <v>308.75</v>
      </c>
      <c r="L435" s="506">
        <v>289</v>
      </c>
      <c r="M435" s="506">
        <v>1.95645</v>
      </c>
    </row>
    <row r="436" spans="1:13">
      <c r="A436" s="254">
        <v>426</v>
      </c>
      <c r="B436" s="509" t="s">
        <v>495</v>
      </c>
      <c r="C436" s="506">
        <v>266.5</v>
      </c>
      <c r="D436" s="507">
        <v>270.61666666666667</v>
      </c>
      <c r="E436" s="507">
        <v>260.88333333333333</v>
      </c>
      <c r="F436" s="507">
        <v>255.26666666666665</v>
      </c>
      <c r="G436" s="507">
        <v>245.5333333333333</v>
      </c>
      <c r="H436" s="507">
        <v>276.23333333333335</v>
      </c>
      <c r="I436" s="507">
        <v>285.9666666666667</v>
      </c>
      <c r="J436" s="507">
        <v>291.58333333333337</v>
      </c>
      <c r="K436" s="506">
        <v>280.35000000000002</v>
      </c>
      <c r="L436" s="506">
        <v>265</v>
      </c>
      <c r="M436" s="506">
        <v>1.81993</v>
      </c>
    </row>
    <row r="437" spans="1:13">
      <c r="A437" s="254">
        <v>427</v>
      </c>
      <c r="B437" s="509" t="s">
        <v>496</v>
      </c>
      <c r="C437" s="506">
        <v>1997.05</v>
      </c>
      <c r="D437" s="507">
        <v>1990.3166666666668</v>
      </c>
      <c r="E437" s="507">
        <v>1980.6333333333337</v>
      </c>
      <c r="F437" s="507">
        <v>1964.2166666666669</v>
      </c>
      <c r="G437" s="507">
        <v>1954.5333333333338</v>
      </c>
      <c r="H437" s="507">
        <v>2006.7333333333336</v>
      </c>
      <c r="I437" s="507">
        <v>2016.4166666666665</v>
      </c>
      <c r="J437" s="507">
        <v>2032.8333333333335</v>
      </c>
      <c r="K437" s="506">
        <v>2000</v>
      </c>
      <c r="L437" s="506">
        <v>1973.9</v>
      </c>
      <c r="M437" s="506">
        <v>0.47373999999999999</v>
      </c>
    </row>
    <row r="438" spans="1:13">
      <c r="A438" s="254">
        <v>428</v>
      </c>
      <c r="B438" s="509" t="s">
        <v>764</v>
      </c>
      <c r="C438" s="506">
        <v>401.05</v>
      </c>
      <c r="D438" s="507">
        <v>405.2833333333333</v>
      </c>
      <c r="E438" s="507">
        <v>387.76666666666659</v>
      </c>
      <c r="F438" s="507">
        <v>374.48333333333329</v>
      </c>
      <c r="G438" s="507">
        <v>356.96666666666658</v>
      </c>
      <c r="H438" s="507">
        <v>418.56666666666661</v>
      </c>
      <c r="I438" s="507">
        <v>436.08333333333326</v>
      </c>
      <c r="J438" s="507">
        <v>449.36666666666662</v>
      </c>
      <c r="K438" s="506">
        <v>422.8</v>
      </c>
      <c r="L438" s="506">
        <v>392</v>
      </c>
      <c r="M438" s="506">
        <v>0.37575999999999998</v>
      </c>
    </row>
    <row r="439" spans="1:13">
      <c r="A439" s="254">
        <v>429</v>
      </c>
      <c r="B439" s="509" t="s">
        <v>814</v>
      </c>
      <c r="C439" s="506">
        <v>462.05</v>
      </c>
      <c r="D439" s="507">
        <v>463.84999999999997</v>
      </c>
      <c r="E439" s="507">
        <v>453.74999999999994</v>
      </c>
      <c r="F439" s="507">
        <v>445.45</v>
      </c>
      <c r="G439" s="507">
        <v>435.34999999999997</v>
      </c>
      <c r="H439" s="507">
        <v>472.14999999999992</v>
      </c>
      <c r="I439" s="507">
        <v>482.24999999999994</v>
      </c>
      <c r="J439" s="507">
        <v>490.5499999999999</v>
      </c>
      <c r="K439" s="506">
        <v>473.95</v>
      </c>
      <c r="L439" s="506">
        <v>455.55</v>
      </c>
      <c r="M439" s="506">
        <v>1.7669600000000001</v>
      </c>
    </row>
    <row r="440" spans="1:13">
      <c r="A440" s="254">
        <v>430</v>
      </c>
      <c r="B440" s="509" t="s">
        <v>497</v>
      </c>
      <c r="C440" s="506">
        <v>5.45</v>
      </c>
      <c r="D440" s="507">
        <v>5.5166666666666666</v>
      </c>
      <c r="E440" s="507">
        <v>5.333333333333333</v>
      </c>
      <c r="F440" s="507">
        <v>5.2166666666666668</v>
      </c>
      <c r="G440" s="507">
        <v>5.0333333333333332</v>
      </c>
      <c r="H440" s="507">
        <v>5.6333333333333329</v>
      </c>
      <c r="I440" s="507">
        <v>5.8166666666666664</v>
      </c>
      <c r="J440" s="507">
        <v>5.9333333333333327</v>
      </c>
      <c r="K440" s="506">
        <v>5.7</v>
      </c>
      <c r="L440" s="506">
        <v>5.4</v>
      </c>
      <c r="M440" s="506">
        <v>172.17965000000001</v>
      </c>
    </row>
    <row r="441" spans="1:13">
      <c r="A441" s="254">
        <v>431</v>
      </c>
      <c r="B441" s="509" t="s">
        <v>498</v>
      </c>
      <c r="C441" s="506">
        <v>131.4</v>
      </c>
      <c r="D441" s="507">
        <v>133.31666666666666</v>
      </c>
      <c r="E441" s="507">
        <v>128.63333333333333</v>
      </c>
      <c r="F441" s="507">
        <v>125.86666666666667</v>
      </c>
      <c r="G441" s="507">
        <v>121.18333333333334</v>
      </c>
      <c r="H441" s="507">
        <v>136.08333333333331</v>
      </c>
      <c r="I441" s="507">
        <v>140.76666666666665</v>
      </c>
      <c r="J441" s="507">
        <v>143.5333333333333</v>
      </c>
      <c r="K441" s="506">
        <v>138</v>
      </c>
      <c r="L441" s="506">
        <v>130.55000000000001</v>
      </c>
      <c r="M441" s="506">
        <v>2.0797699999999999</v>
      </c>
    </row>
    <row r="442" spans="1:13">
      <c r="A442" s="254">
        <v>432</v>
      </c>
      <c r="B442" s="509" t="s">
        <v>765</v>
      </c>
      <c r="C442" s="506">
        <v>1305.1500000000001</v>
      </c>
      <c r="D442" s="507">
        <v>1300.05</v>
      </c>
      <c r="E442" s="507">
        <v>1285.0999999999999</v>
      </c>
      <c r="F442" s="507">
        <v>1265.05</v>
      </c>
      <c r="G442" s="507">
        <v>1250.0999999999999</v>
      </c>
      <c r="H442" s="507">
        <v>1320.1</v>
      </c>
      <c r="I442" s="507">
        <v>1335.0500000000002</v>
      </c>
      <c r="J442" s="507">
        <v>1355.1</v>
      </c>
      <c r="K442" s="506">
        <v>1315</v>
      </c>
      <c r="L442" s="506">
        <v>1280</v>
      </c>
      <c r="M442" s="506">
        <v>0.10715</v>
      </c>
    </row>
    <row r="443" spans="1:13">
      <c r="A443" s="254">
        <v>433</v>
      </c>
      <c r="B443" s="509" t="s">
        <v>499</v>
      </c>
      <c r="C443" s="506">
        <v>1245.1500000000001</v>
      </c>
      <c r="D443" s="507">
        <v>1254.8833333333334</v>
      </c>
      <c r="E443" s="507">
        <v>1228.2666666666669</v>
      </c>
      <c r="F443" s="507">
        <v>1211.3833333333334</v>
      </c>
      <c r="G443" s="507">
        <v>1184.7666666666669</v>
      </c>
      <c r="H443" s="507">
        <v>1271.7666666666669</v>
      </c>
      <c r="I443" s="507">
        <v>1298.3833333333332</v>
      </c>
      <c r="J443" s="507">
        <v>1315.2666666666669</v>
      </c>
      <c r="K443" s="506">
        <v>1281.5</v>
      </c>
      <c r="L443" s="506">
        <v>1238</v>
      </c>
      <c r="M443" s="506">
        <v>0.23039000000000001</v>
      </c>
    </row>
    <row r="444" spans="1:13">
      <c r="A444" s="254">
        <v>434</v>
      </c>
      <c r="B444" s="509" t="s">
        <v>275</v>
      </c>
      <c r="C444" s="506">
        <v>529.79999999999995</v>
      </c>
      <c r="D444" s="507">
        <v>530.04999999999995</v>
      </c>
      <c r="E444" s="507">
        <v>523.19999999999993</v>
      </c>
      <c r="F444" s="507">
        <v>516.6</v>
      </c>
      <c r="G444" s="507">
        <v>509.75</v>
      </c>
      <c r="H444" s="507">
        <v>536.64999999999986</v>
      </c>
      <c r="I444" s="507">
        <v>543.49999999999977</v>
      </c>
      <c r="J444" s="507">
        <v>550.0999999999998</v>
      </c>
      <c r="K444" s="506">
        <v>536.9</v>
      </c>
      <c r="L444" s="506">
        <v>523.45000000000005</v>
      </c>
      <c r="M444" s="506">
        <v>7.5262200000000004</v>
      </c>
    </row>
    <row r="445" spans="1:13">
      <c r="A445" s="254">
        <v>435</v>
      </c>
      <c r="B445" s="509" t="s">
        <v>500</v>
      </c>
      <c r="C445" s="506">
        <v>891</v>
      </c>
      <c r="D445" s="507">
        <v>894.18333333333339</v>
      </c>
      <c r="E445" s="507">
        <v>868.36666666666679</v>
      </c>
      <c r="F445" s="507">
        <v>845.73333333333335</v>
      </c>
      <c r="G445" s="507">
        <v>819.91666666666674</v>
      </c>
      <c r="H445" s="507">
        <v>916.81666666666683</v>
      </c>
      <c r="I445" s="507">
        <v>942.63333333333344</v>
      </c>
      <c r="J445" s="507">
        <v>965.26666666666688</v>
      </c>
      <c r="K445" s="506">
        <v>920</v>
      </c>
      <c r="L445" s="506">
        <v>871.55</v>
      </c>
      <c r="M445" s="506">
        <v>0.30209000000000003</v>
      </c>
    </row>
    <row r="446" spans="1:13">
      <c r="A446" s="254">
        <v>436</v>
      </c>
      <c r="B446" s="509" t="s">
        <v>501</v>
      </c>
      <c r="C446" s="506">
        <v>507.65</v>
      </c>
      <c r="D446" s="507">
        <v>510.7166666666667</v>
      </c>
      <c r="E446" s="507">
        <v>496.93333333333339</v>
      </c>
      <c r="F446" s="507">
        <v>486.2166666666667</v>
      </c>
      <c r="G446" s="507">
        <v>472.43333333333339</v>
      </c>
      <c r="H446" s="507">
        <v>521.43333333333339</v>
      </c>
      <c r="I446" s="507">
        <v>535.2166666666667</v>
      </c>
      <c r="J446" s="507">
        <v>545.93333333333339</v>
      </c>
      <c r="K446" s="506">
        <v>524.5</v>
      </c>
      <c r="L446" s="506">
        <v>500</v>
      </c>
      <c r="M446" s="506">
        <v>0.32079999999999997</v>
      </c>
    </row>
    <row r="447" spans="1:13">
      <c r="A447" s="254">
        <v>437</v>
      </c>
      <c r="B447" s="509" t="s">
        <v>502</v>
      </c>
      <c r="C447" s="506">
        <v>7176.15</v>
      </c>
      <c r="D447" s="507">
        <v>7205.0166666666664</v>
      </c>
      <c r="E447" s="507">
        <v>7071.2833333333328</v>
      </c>
      <c r="F447" s="507">
        <v>6966.4166666666661</v>
      </c>
      <c r="G447" s="507">
        <v>6832.6833333333325</v>
      </c>
      <c r="H447" s="507">
        <v>7309.8833333333332</v>
      </c>
      <c r="I447" s="507">
        <v>7443.6166666666668</v>
      </c>
      <c r="J447" s="507">
        <v>7548.4833333333336</v>
      </c>
      <c r="K447" s="506">
        <v>7338.75</v>
      </c>
      <c r="L447" s="506">
        <v>7100.15</v>
      </c>
      <c r="M447" s="506">
        <v>4.2999999999999997E-2</v>
      </c>
    </row>
    <row r="448" spans="1:13">
      <c r="A448" s="254">
        <v>438</v>
      </c>
      <c r="B448" s="509" t="s">
        <v>503</v>
      </c>
      <c r="C448" s="506">
        <v>267.55</v>
      </c>
      <c r="D448" s="507">
        <v>266.61666666666662</v>
      </c>
      <c r="E448" s="507">
        <v>263.73333333333323</v>
      </c>
      <c r="F448" s="507">
        <v>259.91666666666663</v>
      </c>
      <c r="G448" s="507">
        <v>257.03333333333325</v>
      </c>
      <c r="H448" s="507">
        <v>270.43333333333322</v>
      </c>
      <c r="I448" s="507">
        <v>273.31666666666655</v>
      </c>
      <c r="J448" s="507">
        <v>277.13333333333321</v>
      </c>
      <c r="K448" s="506">
        <v>269.5</v>
      </c>
      <c r="L448" s="506">
        <v>262.8</v>
      </c>
      <c r="M448" s="506">
        <v>0.77000999999999997</v>
      </c>
    </row>
    <row r="449" spans="1:13">
      <c r="A449" s="254">
        <v>439</v>
      </c>
      <c r="B449" s="509" t="s">
        <v>504</v>
      </c>
      <c r="C449" s="506">
        <v>30</v>
      </c>
      <c r="D449" s="507">
        <v>30</v>
      </c>
      <c r="E449" s="507">
        <v>29.5</v>
      </c>
      <c r="F449" s="507">
        <v>29</v>
      </c>
      <c r="G449" s="507">
        <v>28.5</v>
      </c>
      <c r="H449" s="507">
        <v>30.5</v>
      </c>
      <c r="I449" s="507">
        <v>31</v>
      </c>
      <c r="J449" s="507">
        <v>31.5</v>
      </c>
      <c r="K449" s="506">
        <v>30.5</v>
      </c>
      <c r="L449" s="506">
        <v>29.5</v>
      </c>
      <c r="M449" s="506">
        <v>84.209000000000003</v>
      </c>
    </row>
    <row r="450" spans="1:13">
      <c r="A450" s="254">
        <v>440</v>
      </c>
      <c r="B450" s="509" t="s">
        <v>188</v>
      </c>
      <c r="C450" s="506">
        <v>558.25</v>
      </c>
      <c r="D450" s="507">
        <v>556.36666666666667</v>
      </c>
      <c r="E450" s="507">
        <v>543.0333333333333</v>
      </c>
      <c r="F450" s="507">
        <v>527.81666666666661</v>
      </c>
      <c r="G450" s="507">
        <v>514.48333333333323</v>
      </c>
      <c r="H450" s="507">
        <v>571.58333333333337</v>
      </c>
      <c r="I450" s="507">
        <v>584.91666666666663</v>
      </c>
      <c r="J450" s="507">
        <v>600.13333333333344</v>
      </c>
      <c r="K450" s="506">
        <v>569.70000000000005</v>
      </c>
      <c r="L450" s="506">
        <v>541.15</v>
      </c>
      <c r="M450" s="506">
        <v>19.82891</v>
      </c>
    </row>
    <row r="451" spans="1:13">
      <c r="A451" s="254">
        <v>441</v>
      </c>
      <c r="B451" s="509" t="s">
        <v>767</v>
      </c>
      <c r="C451" s="506">
        <v>13681.65</v>
      </c>
      <c r="D451" s="507">
        <v>13693.883333333333</v>
      </c>
      <c r="E451" s="507">
        <v>13437.766666666666</v>
      </c>
      <c r="F451" s="507">
        <v>13193.883333333333</v>
      </c>
      <c r="G451" s="507">
        <v>12937.766666666666</v>
      </c>
      <c r="H451" s="507">
        <v>13937.766666666666</v>
      </c>
      <c r="I451" s="507">
        <v>14193.883333333331</v>
      </c>
      <c r="J451" s="507">
        <v>14437.766666666666</v>
      </c>
      <c r="K451" s="506">
        <v>13950</v>
      </c>
      <c r="L451" s="506">
        <v>13450</v>
      </c>
      <c r="M451" s="506">
        <v>1.635E-2</v>
      </c>
    </row>
    <row r="452" spans="1:13">
      <c r="A452" s="254">
        <v>442</v>
      </c>
      <c r="B452" s="509" t="s">
        <v>177</v>
      </c>
      <c r="C452" s="506">
        <v>731.05</v>
      </c>
      <c r="D452" s="507">
        <v>729</v>
      </c>
      <c r="E452" s="507">
        <v>714.05</v>
      </c>
      <c r="F452" s="507">
        <v>697.05</v>
      </c>
      <c r="G452" s="507">
        <v>682.09999999999991</v>
      </c>
      <c r="H452" s="507">
        <v>746</v>
      </c>
      <c r="I452" s="507">
        <v>760.95</v>
      </c>
      <c r="J452" s="507">
        <v>777.95</v>
      </c>
      <c r="K452" s="506">
        <v>743.95</v>
      </c>
      <c r="L452" s="506">
        <v>712</v>
      </c>
      <c r="M452" s="506">
        <v>70.667140000000003</v>
      </c>
    </row>
    <row r="453" spans="1:13">
      <c r="A453" s="254">
        <v>443</v>
      </c>
      <c r="B453" s="509" t="s">
        <v>768</v>
      </c>
      <c r="C453" s="506">
        <v>116.2</v>
      </c>
      <c r="D453" s="507">
        <v>117.25</v>
      </c>
      <c r="E453" s="507">
        <v>113.25</v>
      </c>
      <c r="F453" s="507">
        <v>110.3</v>
      </c>
      <c r="G453" s="507">
        <v>106.3</v>
      </c>
      <c r="H453" s="507">
        <v>120.2</v>
      </c>
      <c r="I453" s="507">
        <v>124.2</v>
      </c>
      <c r="J453" s="507">
        <v>127.15</v>
      </c>
      <c r="K453" s="506">
        <v>121.25</v>
      </c>
      <c r="L453" s="506">
        <v>114.3</v>
      </c>
      <c r="M453" s="506">
        <v>27.05894</v>
      </c>
    </row>
    <row r="454" spans="1:13">
      <c r="A454" s="254">
        <v>444</v>
      </c>
      <c r="B454" s="509" t="s">
        <v>769</v>
      </c>
      <c r="C454" s="506">
        <v>1072.3499999999999</v>
      </c>
      <c r="D454" s="507">
        <v>1073.1000000000001</v>
      </c>
      <c r="E454" s="507">
        <v>1051.2500000000002</v>
      </c>
      <c r="F454" s="507">
        <v>1030.1500000000001</v>
      </c>
      <c r="G454" s="507">
        <v>1008.3000000000002</v>
      </c>
      <c r="H454" s="507">
        <v>1094.2000000000003</v>
      </c>
      <c r="I454" s="507">
        <v>1116.0500000000002</v>
      </c>
      <c r="J454" s="507">
        <v>1137.1500000000003</v>
      </c>
      <c r="K454" s="506">
        <v>1094.95</v>
      </c>
      <c r="L454" s="506">
        <v>1052</v>
      </c>
      <c r="M454" s="506">
        <v>9.2730399999999999</v>
      </c>
    </row>
    <row r="455" spans="1:13">
      <c r="A455" s="254">
        <v>445</v>
      </c>
      <c r="B455" s="509" t="s">
        <v>183</v>
      </c>
      <c r="C455" s="506">
        <v>3064.85</v>
      </c>
      <c r="D455" s="507">
        <v>3081.9</v>
      </c>
      <c r="E455" s="507">
        <v>3032.9500000000003</v>
      </c>
      <c r="F455" s="507">
        <v>3001.05</v>
      </c>
      <c r="G455" s="507">
        <v>2952.1000000000004</v>
      </c>
      <c r="H455" s="507">
        <v>3113.8</v>
      </c>
      <c r="I455" s="507">
        <v>3162.75</v>
      </c>
      <c r="J455" s="507">
        <v>3194.65</v>
      </c>
      <c r="K455" s="506">
        <v>3130.85</v>
      </c>
      <c r="L455" s="506">
        <v>3050</v>
      </c>
      <c r="M455" s="506">
        <v>31.79786</v>
      </c>
    </row>
    <row r="456" spans="1:13">
      <c r="A456" s="254">
        <v>446</v>
      </c>
      <c r="B456" s="509" t="s">
        <v>804</v>
      </c>
      <c r="C456" s="506">
        <v>614.85</v>
      </c>
      <c r="D456" s="507">
        <v>620.01666666666677</v>
      </c>
      <c r="E456" s="507">
        <v>605.83333333333348</v>
      </c>
      <c r="F456" s="507">
        <v>596.81666666666672</v>
      </c>
      <c r="G456" s="507">
        <v>582.63333333333344</v>
      </c>
      <c r="H456" s="507">
        <v>629.03333333333353</v>
      </c>
      <c r="I456" s="507">
        <v>643.2166666666667</v>
      </c>
      <c r="J456" s="507">
        <v>652.23333333333358</v>
      </c>
      <c r="K456" s="506">
        <v>634.20000000000005</v>
      </c>
      <c r="L456" s="506">
        <v>611</v>
      </c>
      <c r="M456" s="506">
        <v>29.813110000000002</v>
      </c>
    </row>
    <row r="457" spans="1:13">
      <c r="A457" s="254">
        <v>447</v>
      </c>
      <c r="B457" s="509" t="s">
        <v>178</v>
      </c>
      <c r="C457" s="506">
        <v>2603.4499999999998</v>
      </c>
      <c r="D457" s="507">
        <v>2624.0666666666666</v>
      </c>
      <c r="E457" s="507">
        <v>2560.1333333333332</v>
      </c>
      <c r="F457" s="507">
        <v>2516.8166666666666</v>
      </c>
      <c r="G457" s="507">
        <v>2452.8833333333332</v>
      </c>
      <c r="H457" s="507">
        <v>2667.3833333333332</v>
      </c>
      <c r="I457" s="507">
        <v>2731.3166666666666</v>
      </c>
      <c r="J457" s="507">
        <v>2774.6333333333332</v>
      </c>
      <c r="K457" s="506">
        <v>2688</v>
      </c>
      <c r="L457" s="506">
        <v>2580.75</v>
      </c>
      <c r="M457" s="506">
        <v>2.7960600000000002</v>
      </c>
    </row>
    <row r="458" spans="1:13">
      <c r="A458" s="254">
        <v>448</v>
      </c>
      <c r="B458" s="509" t="s">
        <v>505</v>
      </c>
      <c r="C458" s="506">
        <v>1007.3</v>
      </c>
      <c r="D458" s="507">
        <v>1012.4166666666666</v>
      </c>
      <c r="E458" s="507">
        <v>994.88333333333321</v>
      </c>
      <c r="F458" s="507">
        <v>982.46666666666658</v>
      </c>
      <c r="G458" s="507">
        <v>964.93333333333317</v>
      </c>
      <c r="H458" s="507">
        <v>1024.8333333333333</v>
      </c>
      <c r="I458" s="507">
        <v>1042.3666666666668</v>
      </c>
      <c r="J458" s="507">
        <v>1054.7833333333333</v>
      </c>
      <c r="K458" s="506">
        <v>1029.95</v>
      </c>
      <c r="L458" s="506">
        <v>1000</v>
      </c>
      <c r="M458" s="506">
        <v>0.22794</v>
      </c>
    </row>
    <row r="459" spans="1:13">
      <c r="A459" s="254">
        <v>449</v>
      </c>
      <c r="B459" s="509" t="s">
        <v>180</v>
      </c>
      <c r="C459" s="506">
        <v>125.6</v>
      </c>
      <c r="D459" s="507">
        <v>125.85000000000001</v>
      </c>
      <c r="E459" s="507">
        <v>123.75000000000001</v>
      </c>
      <c r="F459" s="507">
        <v>121.9</v>
      </c>
      <c r="G459" s="507">
        <v>119.80000000000001</v>
      </c>
      <c r="H459" s="507">
        <v>127.70000000000002</v>
      </c>
      <c r="I459" s="507">
        <v>129.80000000000001</v>
      </c>
      <c r="J459" s="507">
        <v>131.65000000000003</v>
      </c>
      <c r="K459" s="506">
        <v>127.95</v>
      </c>
      <c r="L459" s="506">
        <v>124</v>
      </c>
      <c r="M459" s="506">
        <v>43.400779999999997</v>
      </c>
    </row>
    <row r="460" spans="1:13">
      <c r="A460" s="254">
        <v>450</v>
      </c>
      <c r="B460" s="509" t="s">
        <v>179</v>
      </c>
      <c r="C460" s="506">
        <v>285.55</v>
      </c>
      <c r="D460" s="507">
        <v>287.26666666666665</v>
      </c>
      <c r="E460" s="507">
        <v>280.5333333333333</v>
      </c>
      <c r="F460" s="507">
        <v>275.51666666666665</v>
      </c>
      <c r="G460" s="507">
        <v>268.7833333333333</v>
      </c>
      <c r="H460" s="507">
        <v>292.2833333333333</v>
      </c>
      <c r="I460" s="507">
        <v>299.01666666666665</v>
      </c>
      <c r="J460" s="507">
        <v>304.0333333333333</v>
      </c>
      <c r="K460" s="506">
        <v>294</v>
      </c>
      <c r="L460" s="506">
        <v>282.25</v>
      </c>
      <c r="M460" s="506">
        <v>845.28317000000004</v>
      </c>
    </row>
    <row r="461" spans="1:13">
      <c r="A461" s="254">
        <v>451</v>
      </c>
      <c r="B461" s="509" t="s">
        <v>181</v>
      </c>
      <c r="C461" s="506">
        <v>98.65</v>
      </c>
      <c r="D461" s="507">
        <v>99.15000000000002</v>
      </c>
      <c r="E461" s="507">
        <v>96.100000000000037</v>
      </c>
      <c r="F461" s="507">
        <v>93.550000000000011</v>
      </c>
      <c r="G461" s="507">
        <v>90.500000000000028</v>
      </c>
      <c r="H461" s="507">
        <v>101.70000000000005</v>
      </c>
      <c r="I461" s="507">
        <v>104.75000000000003</v>
      </c>
      <c r="J461" s="507">
        <v>107.30000000000005</v>
      </c>
      <c r="K461" s="506">
        <v>102.2</v>
      </c>
      <c r="L461" s="506">
        <v>96.6</v>
      </c>
      <c r="M461" s="506">
        <v>781.79435999999998</v>
      </c>
    </row>
    <row r="462" spans="1:13">
      <c r="A462" s="254">
        <v>452</v>
      </c>
      <c r="B462" s="509" t="s">
        <v>770</v>
      </c>
      <c r="C462" s="506">
        <v>46.35</v>
      </c>
      <c r="D462" s="507">
        <v>45.783333333333331</v>
      </c>
      <c r="E462" s="507">
        <v>44.566666666666663</v>
      </c>
      <c r="F462" s="507">
        <v>42.783333333333331</v>
      </c>
      <c r="G462" s="507">
        <v>41.566666666666663</v>
      </c>
      <c r="H462" s="507">
        <v>47.566666666666663</v>
      </c>
      <c r="I462" s="507">
        <v>48.783333333333331</v>
      </c>
      <c r="J462" s="507">
        <v>50.566666666666663</v>
      </c>
      <c r="K462" s="506">
        <v>47</v>
      </c>
      <c r="L462" s="506">
        <v>44</v>
      </c>
      <c r="M462" s="506">
        <v>76.706770000000006</v>
      </c>
    </row>
    <row r="463" spans="1:13">
      <c r="A463" s="254">
        <v>453</v>
      </c>
      <c r="B463" s="509" t="s">
        <v>182</v>
      </c>
      <c r="C463" s="506">
        <v>723.15</v>
      </c>
      <c r="D463" s="507">
        <v>714.06666666666661</v>
      </c>
      <c r="E463" s="507">
        <v>697.43333333333317</v>
      </c>
      <c r="F463" s="507">
        <v>671.71666666666658</v>
      </c>
      <c r="G463" s="507">
        <v>655.08333333333314</v>
      </c>
      <c r="H463" s="507">
        <v>739.78333333333319</v>
      </c>
      <c r="I463" s="507">
        <v>756.41666666666663</v>
      </c>
      <c r="J463" s="507">
        <v>782.13333333333321</v>
      </c>
      <c r="K463" s="506">
        <v>730.7</v>
      </c>
      <c r="L463" s="506">
        <v>688.35</v>
      </c>
      <c r="M463" s="506">
        <v>367.22399999999999</v>
      </c>
    </row>
    <row r="464" spans="1:13">
      <c r="A464" s="254">
        <v>454</v>
      </c>
      <c r="B464" s="509" t="s">
        <v>506</v>
      </c>
      <c r="C464" s="506">
        <v>3493.65</v>
      </c>
      <c r="D464" s="507">
        <v>3498.65</v>
      </c>
      <c r="E464" s="507">
        <v>3445.05</v>
      </c>
      <c r="F464" s="507">
        <v>3396.4500000000003</v>
      </c>
      <c r="G464" s="507">
        <v>3342.8500000000004</v>
      </c>
      <c r="H464" s="507">
        <v>3547.25</v>
      </c>
      <c r="I464" s="507">
        <v>3600.8499999999995</v>
      </c>
      <c r="J464" s="507">
        <v>3649.45</v>
      </c>
      <c r="K464" s="506">
        <v>3552.25</v>
      </c>
      <c r="L464" s="506">
        <v>3450.05</v>
      </c>
      <c r="M464" s="506">
        <v>0.25680999999999998</v>
      </c>
    </row>
    <row r="465" spans="1:13">
      <c r="A465" s="254">
        <v>455</v>
      </c>
      <c r="B465" s="509" t="s">
        <v>184</v>
      </c>
      <c r="C465" s="506">
        <v>968.7</v>
      </c>
      <c r="D465" s="507">
        <v>976.56666666666661</v>
      </c>
      <c r="E465" s="507">
        <v>956.23333333333323</v>
      </c>
      <c r="F465" s="507">
        <v>943.76666666666665</v>
      </c>
      <c r="G465" s="507">
        <v>923.43333333333328</v>
      </c>
      <c r="H465" s="507">
        <v>989.03333333333319</v>
      </c>
      <c r="I465" s="507">
        <v>1009.3666666666667</v>
      </c>
      <c r="J465" s="507">
        <v>1021.8333333333331</v>
      </c>
      <c r="K465" s="506">
        <v>996.9</v>
      </c>
      <c r="L465" s="506">
        <v>964.1</v>
      </c>
      <c r="M465" s="506">
        <v>36.548400000000001</v>
      </c>
    </row>
    <row r="466" spans="1:13">
      <c r="A466" s="254">
        <v>456</v>
      </c>
      <c r="B466" s="509" t="s">
        <v>276</v>
      </c>
      <c r="C466" s="506">
        <v>151.6</v>
      </c>
      <c r="D466" s="507">
        <v>153.98333333333335</v>
      </c>
      <c r="E466" s="507">
        <v>147.7166666666667</v>
      </c>
      <c r="F466" s="507">
        <v>143.83333333333334</v>
      </c>
      <c r="G466" s="507">
        <v>137.56666666666669</v>
      </c>
      <c r="H466" s="507">
        <v>157.8666666666667</v>
      </c>
      <c r="I466" s="507">
        <v>164.13333333333335</v>
      </c>
      <c r="J466" s="507">
        <v>168.01666666666671</v>
      </c>
      <c r="K466" s="506">
        <v>160.25</v>
      </c>
      <c r="L466" s="506">
        <v>150.1</v>
      </c>
      <c r="M466" s="506">
        <v>11.53462</v>
      </c>
    </row>
    <row r="467" spans="1:13">
      <c r="A467" s="254">
        <v>457</v>
      </c>
      <c r="B467" s="509" t="s">
        <v>164</v>
      </c>
      <c r="C467" s="506">
        <v>949.5</v>
      </c>
      <c r="D467" s="507">
        <v>952</v>
      </c>
      <c r="E467" s="507">
        <v>932.8</v>
      </c>
      <c r="F467" s="507">
        <v>916.09999999999991</v>
      </c>
      <c r="G467" s="507">
        <v>896.89999999999986</v>
      </c>
      <c r="H467" s="507">
        <v>968.7</v>
      </c>
      <c r="I467" s="507">
        <v>987.90000000000009</v>
      </c>
      <c r="J467" s="507">
        <v>1004.6000000000001</v>
      </c>
      <c r="K467" s="506">
        <v>971.2</v>
      </c>
      <c r="L467" s="506">
        <v>935.3</v>
      </c>
      <c r="M467" s="506">
        <v>4.8008899999999999</v>
      </c>
    </row>
    <row r="468" spans="1:13">
      <c r="A468" s="254">
        <v>458</v>
      </c>
      <c r="B468" s="509" t="s">
        <v>507</v>
      </c>
      <c r="C468" s="506">
        <v>1331.9</v>
      </c>
      <c r="D468" s="507">
        <v>1338.2333333333333</v>
      </c>
      <c r="E468" s="507">
        <v>1300.6666666666667</v>
      </c>
      <c r="F468" s="507">
        <v>1269.4333333333334</v>
      </c>
      <c r="G468" s="507">
        <v>1231.8666666666668</v>
      </c>
      <c r="H468" s="507">
        <v>1369.4666666666667</v>
      </c>
      <c r="I468" s="507">
        <v>1407.0333333333333</v>
      </c>
      <c r="J468" s="507">
        <v>1438.2666666666667</v>
      </c>
      <c r="K468" s="506">
        <v>1375.8</v>
      </c>
      <c r="L468" s="506">
        <v>1307</v>
      </c>
      <c r="M468" s="506">
        <v>0.32867000000000002</v>
      </c>
    </row>
    <row r="469" spans="1:13">
      <c r="A469" s="254">
        <v>459</v>
      </c>
      <c r="B469" s="509" t="s">
        <v>508</v>
      </c>
      <c r="C469" s="506">
        <v>865</v>
      </c>
      <c r="D469" s="507">
        <v>863.9666666666667</v>
      </c>
      <c r="E469" s="507">
        <v>851.73333333333335</v>
      </c>
      <c r="F469" s="507">
        <v>838.4666666666667</v>
      </c>
      <c r="G469" s="507">
        <v>826.23333333333335</v>
      </c>
      <c r="H469" s="507">
        <v>877.23333333333335</v>
      </c>
      <c r="I469" s="507">
        <v>889.4666666666667</v>
      </c>
      <c r="J469" s="507">
        <v>902.73333333333335</v>
      </c>
      <c r="K469" s="506">
        <v>876.2</v>
      </c>
      <c r="L469" s="506">
        <v>850.7</v>
      </c>
      <c r="M469" s="506">
        <v>1.26728</v>
      </c>
    </row>
    <row r="470" spans="1:13">
      <c r="A470" s="254">
        <v>460</v>
      </c>
      <c r="B470" s="509" t="s">
        <v>509</v>
      </c>
      <c r="C470" s="506">
        <v>1228.55</v>
      </c>
      <c r="D470" s="507">
        <v>1233.3833333333334</v>
      </c>
      <c r="E470" s="507">
        <v>1203.7666666666669</v>
      </c>
      <c r="F470" s="507">
        <v>1178.9833333333333</v>
      </c>
      <c r="G470" s="507">
        <v>1149.3666666666668</v>
      </c>
      <c r="H470" s="507">
        <v>1258.166666666667</v>
      </c>
      <c r="I470" s="507">
        <v>1287.7833333333333</v>
      </c>
      <c r="J470" s="507">
        <v>1312.5666666666671</v>
      </c>
      <c r="K470" s="506">
        <v>1263</v>
      </c>
      <c r="L470" s="506">
        <v>1208.5999999999999</v>
      </c>
      <c r="M470" s="506">
        <v>0.16833000000000001</v>
      </c>
    </row>
    <row r="471" spans="1:13">
      <c r="A471" s="254">
        <v>461</v>
      </c>
      <c r="B471" s="509" t="s">
        <v>185</v>
      </c>
      <c r="C471" s="506">
        <v>1450.85</v>
      </c>
      <c r="D471" s="507">
        <v>1465.7</v>
      </c>
      <c r="E471" s="507">
        <v>1432.9</v>
      </c>
      <c r="F471" s="507">
        <v>1414.95</v>
      </c>
      <c r="G471" s="507">
        <v>1382.15</v>
      </c>
      <c r="H471" s="507">
        <v>1483.65</v>
      </c>
      <c r="I471" s="507">
        <v>1516.4499999999998</v>
      </c>
      <c r="J471" s="507">
        <v>1534.4</v>
      </c>
      <c r="K471" s="506">
        <v>1498.5</v>
      </c>
      <c r="L471" s="506">
        <v>1447.75</v>
      </c>
      <c r="M471" s="506">
        <v>16.099959999999999</v>
      </c>
    </row>
    <row r="472" spans="1:13">
      <c r="A472" s="254">
        <v>462</v>
      </c>
      <c r="B472" s="509" t="s">
        <v>186</v>
      </c>
      <c r="C472" s="506">
        <v>2443.75</v>
      </c>
      <c r="D472" s="507">
        <v>2446.6166666666668</v>
      </c>
      <c r="E472" s="507">
        <v>2419.9333333333334</v>
      </c>
      <c r="F472" s="507">
        <v>2396.1166666666668</v>
      </c>
      <c r="G472" s="507">
        <v>2369.4333333333334</v>
      </c>
      <c r="H472" s="507">
        <v>2470.4333333333334</v>
      </c>
      <c r="I472" s="507">
        <v>2497.1166666666668</v>
      </c>
      <c r="J472" s="507">
        <v>2520.9333333333334</v>
      </c>
      <c r="K472" s="506">
        <v>2473.3000000000002</v>
      </c>
      <c r="L472" s="506">
        <v>2422.8000000000002</v>
      </c>
      <c r="M472" s="506">
        <v>1.8575999999999999</v>
      </c>
    </row>
    <row r="473" spans="1:13">
      <c r="A473" s="254">
        <v>463</v>
      </c>
      <c r="B473" s="509" t="s">
        <v>187</v>
      </c>
      <c r="C473" s="506">
        <v>410.75</v>
      </c>
      <c r="D473" s="507">
        <v>413.40000000000003</v>
      </c>
      <c r="E473" s="507">
        <v>406.90000000000009</v>
      </c>
      <c r="F473" s="507">
        <v>403.05000000000007</v>
      </c>
      <c r="G473" s="507">
        <v>396.55000000000013</v>
      </c>
      <c r="H473" s="507">
        <v>417.25000000000006</v>
      </c>
      <c r="I473" s="507">
        <v>423.74999999999994</v>
      </c>
      <c r="J473" s="507">
        <v>427.6</v>
      </c>
      <c r="K473" s="506">
        <v>419.9</v>
      </c>
      <c r="L473" s="506">
        <v>409.55</v>
      </c>
      <c r="M473" s="506">
        <v>8.6926199999999998</v>
      </c>
    </row>
    <row r="474" spans="1:13">
      <c r="A474" s="254">
        <v>464</v>
      </c>
      <c r="B474" s="509" t="s">
        <v>510</v>
      </c>
      <c r="C474" s="506">
        <v>757.95</v>
      </c>
      <c r="D474" s="507">
        <v>769.61666666666679</v>
      </c>
      <c r="E474" s="507">
        <v>734.13333333333355</v>
      </c>
      <c r="F474" s="507">
        <v>710.31666666666672</v>
      </c>
      <c r="G474" s="507">
        <v>674.83333333333348</v>
      </c>
      <c r="H474" s="507">
        <v>793.43333333333362</v>
      </c>
      <c r="I474" s="507">
        <v>828.91666666666674</v>
      </c>
      <c r="J474" s="507">
        <v>852.73333333333369</v>
      </c>
      <c r="K474" s="506">
        <v>805.1</v>
      </c>
      <c r="L474" s="506">
        <v>745.8</v>
      </c>
      <c r="M474" s="506">
        <v>13.61204</v>
      </c>
    </row>
    <row r="475" spans="1:13">
      <c r="A475" s="254">
        <v>465</v>
      </c>
      <c r="B475" s="509" t="s">
        <v>511</v>
      </c>
      <c r="C475" s="506">
        <v>13.8</v>
      </c>
      <c r="D475" s="507">
        <v>13.816666666666668</v>
      </c>
      <c r="E475" s="507">
        <v>13.433333333333337</v>
      </c>
      <c r="F475" s="507">
        <v>13.066666666666668</v>
      </c>
      <c r="G475" s="507">
        <v>12.683333333333337</v>
      </c>
      <c r="H475" s="507">
        <v>14.183333333333337</v>
      </c>
      <c r="I475" s="507">
        <v>14.566666666666666</v>
      </c>
      <c r="J475" s="507">
        <v>14.933333333333337</v>
      </c>
      <c r="K475" s="506">
        <v>14.2</v>
      </c>
      <c r="L475" s="506">
        <v>13.45</v>
      </c>
      <c r="M475" s="506">
        <v>111.94596</v>
      </c>
    </row>
    <row r="476" spans="1:13">
      <c r="A476" s="254">
        <v>466</v>
      </c>
      <c r="B476" s="509" t="s">
        <v>512</v>
      </c>
      <c r="C476" s="506">
        <v>1093.3</v>
      </c>
      <c r="D476" s="507">
        <v>1096.3833333333332</v>
      </c>
      <c r="E476" s="507">
        <v>1080.9166666666665</v>
      </c>
      <c r="F476" s="507">
        <v>1068.5333333333333</v>
      </c>
      <c r="G476" s="507">
        <v>1053.0666666666666</v>
      </c>
      <c r="H476" s="507">
        <v>1108.7666666666664</v>
      </c>
      <c r="I476" s="507">
        <v>1124.2333333333331</v>
      </c>
      <c r="J476" s="507">
        <v>1136.6166666666663</v>
      </c>
      <c r="K476" s="506">
        <v>1111.8499999999999</v>
      </c>
      <c r="L476" s="506">
        <v>1084</v>
      </c>
      <c r="M476" s="506">
        <v>0.27149000000000001</v>
      </c>
    </row>
    <row r="477" spans="1:13">
      <c r="A477" s="254">
        <v>467</v>
      </c>
      <c r="B477" s="509" t="s">
        <v>513</v>
      </c>
      <c r="C477" s="506">
        <v>10.9</v>
      </c>
      <c r="D477" s="507">
        <v>11.266666666666666</v>
      </c>
      <c r="E477" s="507">
        <v>10.433333333333332</v>
      </c>
      <c r="F477" s="507">
        <v>9.9666666666666668</v>
      </c>
      <c r="G477" s="507">
        <v>9.1333333333333329</v>
      </c>
      <c r="H477" s="507">
        <v>11.733333333333331</v>
      </c>
      <c r="I477" s="507">
        <v>12.566666666666666</v>
      </c>
      <c r="J477" s="507">
        <v>13.03333333333333</v>
      </c>
      <c r="K477" s="506">
        <v>12.1</v>
      </c>
      <c r="L477" s="506">
        <v>10.8</v>
      </c>
      <c r="M477" s="506">
        <v>340.44691</v>
      </c>
    </row>
    <row r="478" spans="1:13">
      <c r="A478" s="254">
        <v>468</v>
      </c>
      <c r="B478" s="509" t="s">
        <v>514</v>
      </c>
      <c r="C478" s="506">
        <v>376.45</v>
      </c>
      <c r="D478" s="507">
        <v>377.2166666666667</v>
      </c>
      <c r="E478" s="507">
        <v>369.73333333333341</v>
      </c>
      <c r="F478" s="507">
        <v>363.01666666666671</v>
      </c>
      <c r="G478" s="507">
        <v>355.53333333333342</v>
      </c>
      <c r="H478" s="507">
        <v>383.93333333333339</v>
      </c>
      <c r="I478" s="507">
        <v>391.41666666666674</v>
      </c>
      <c r="J478" s="507">
        <v>398.13333333333338</v>
      </c>
      <c r="K478" s="506">
        <v>384.7</v>
      </c>
      <c r="L478" s="506">
        <v>370.5</v>
      </c>
      <c r="M478" s="506">
        <v>1.12443</v>
      </c>
    </row>
    <row r="479" spans="1:13">
      <c r="A479" s="254">
        <v>469</v>
      </c>
      <c r="B479" s="509" t="s">
        <v>193</v>
      </c>
      <c r="C479" s="506">
        <v>595.65</v>
      </c>
      <c r="D479" s="507">
        <v>601.80000000000007</v>
      </c>
      <c r="E479" s="507">
        <v>585.35000000000014</v>
      </c>
      <c r="F479" s="507">
        <v>575.05000000000007</v>
      </c>
      <c r="G479" s="507">
        <v>558.60000000000014</v>
      </c>
      <c r="H479" s="507">
        <v>612.10000000000014</v>
      </c>
      <c r="I479" s="507">
        <v>628.55000000000018</v>
      </c>
      <c r="J479" s="507">
        <v>638.85000000000014</v>
      </c>
      <c r="K479" s="506">
        <v>618.25</v>
      </c>
      <c r="L479" s="506">
        <v>591.5</v>
      </c>
      <c r="M479" s="506">
        <v>106.48953</v>
      </c>
    </row>
    <row r="480" spans="1:13">
      <c r="A480" s="254">
        <v>470</v>
      </c>
      <c r="B480" s="509" t="s">
        <v>190</v>
      </c>
      <c r="C480" s="506">
        <v>214.9</v>
      </c>
      <c r="D480" s="507">
        <v>215.1</v>
      </c>
      <c r="E480" s="507">
        <v>210.85</v>
      </c>
      <c r="F480" s="507">
        <v>206.8</v>
      </c>
      <c r="G480" s="507">
        <v>202.55</v>
      </c>
      <c r="H480" s="507">
        <v>219.14999999999998</v>
      </c>
      <c r="I480" s="507">
        <v>223.39999999999998</v>
      </c>
      <c r="J480" s="507">
        <v>227.44999999999996</v>
      </c>
      <c r="K480" s="506">
        <v>219.35</v>
      </c>
      <c r="L480" s="506">
        <v>211.05</v>
      </c>
      <c r="M480" s="506">
        <v>7.0734700000000004</v>
      </c>
    </row>
    <row r="481" spans="1:13">
      <c r="A481" s="254">
        <v>471</v>
      </c>
      <c r="B481" s="509" t="s">
        <v>784</v>
      </c>
      <c r="C481" s="506">
        <v>31</v>
      </c>
      <c r="D481" s="507">
        <v>31.2</v>
      </c>
      <c r="E481" s="507">
        <v>30.549999999999997</v>
      </c>
      <c r="F481" s="507">
        <v>30.099999999999998</v>
      </c>
      <c r="G481" s="507">
        <v>29.449999999999996</v>
      </c>
      <c r="H481" s="507">
        <v>31.65</v>
      </c>
      <c r="I481" s="507">
        <v>32.299999999999997</v>
      </c>
      <c r="J481" s="507">
        <v>32.75</v>
      </c>
      <c r="K481" s="506">
        <v>31.85</v>
      </c>
      <c r="L481" s="506">
        <v>30.75</v>
      </c>
      <c r="M481" s="506">
        <v>26.623249999999999</v>
      </c>
    </row>
    <row r="482" spans="1:13">
      <c r="A482" s="254">
        <v>472</v>
      </c>
      <c r="B482" s="509" t="s">
        <v>191</v>
      </c>
      <c r="C482" s="506">
        <v>6666.5</v>
      </c>
      <c r="D482" s="507">
        <v>6738.8</v>
      </c>
      <c r="E482" s="507">
        <v>6563.7000000000007</v>
      </c>
      <c r="F482" s="507">
        <v>6460.9000000000005</v>
      </c>
      <c r="G482" s="507">
        <v>6285.8000000000011</v>
      </c>
      <c r="H482" s="507">
        <v>6841.6</v>
      </c>
      <c r="I482" s="507">
        <v>7016.7000000000007</v>
      </c>
      <c r="J482" s="507">
        <v>7119.5</v>
      </c>
      <c r="K482" s="506">
        <v>6913.9</v>
      </c>
      <c r="L482" s="506">
        <v>6636</v>
      </c>
      <c r="M482" s="506">
        <v>5.4736500000000001</v>
      </c>
    </row>
    <row r="483" spans="1:13">
      <c r="A483" s="254">
        <v>473</v>
      </c>
      <c r="B483" s="509" t="s">
        <v>192</v>
      </c>
      <c r="C483" s="506">
        <v>34.65</v>
      </c>
      <c r="D483" s="507">
        <v>34.733333333333327</v>
      </c>
      <c r="E483" s="507">
        <v>33.316666666666656</v>
      </c>
      <c r="F483" s="507">
        <v>31.983333333333327</v>
      </c>
      <c r="G483" s="507">
        <v>30.566666666666656</v>
      </c>
      <c r="H483" s="507">
        <v>36.066666666666656</v>
      </c>
      <c r="I483" s="507">
        <v>37.483333333333327</v>
      </c>
      <c r="J483" s="507">
        <v>38.816666666666656</v>
      </c>
      <c r="K483" s="506">
        <v>36.15</v>
      </c>
      <c r="L483" s="506">
        <v>33.4</v>
      </c>
      <c r="M483" s="506">
        <v>126.29346</v>
      </c>
    </row>
    <row r="484" spans="1:13">
      <c r="A484" s="254">
        <v>474</v>
      </c>
      <c r="B484" s="509" t="s">
        <v>189</v>
      </c>
      <c r="C484" s="506">
        <v>1217</v>
      </c>
      <c r="D484" s="507">
        <v>1229.5</v>
      </c>
      <c r="E484" s="507">
        <v>1197.5</v>
      </c>
      <c r="F484" s="507">
        <v>1178</v>
      </c>
      <c r="G484" s="507">
        <v>1146</v>
      </c>
      <c r="H484" s="507">
        <v>1249</v>
      </c>
      <c r="I484" s="507">
        <v>1281</v>
      </c>
      <c r="J484" s="507">
        <v>1300.5</v>
      </c>
      <c r="K484" s="506">
        <v>1261.5</v>
      </c>
      <c r="L484" s="506">
        <v>1210</v>
      </c>
      <c r="M484" s="506">
        <v>4.49038</v>
      </c>
    </row>
    <row r="485" spans="1:13">
      <c r="A485" s="254">
        <v>475</v>
      </c>
      <c r="B485" s="509" t="s">
        <v>141</v>
      </c>
      <c r="C485" s="506">
        <v>546.4</v>
      </c>
      <c r="D485" s="507">
        <v>548.68333333333328</v>
      </c>
      <c r="E485" s="507">
        <v>538.81666666666661</v>
      </c>
      <c r="F485" s="507">
        <v>531.23333333333335</v>
      </c>
      <c r="G485" s="507">
        <v>521.36666666666667</v>
      </c>
      <c r="H485" s="507">
        <v>556.26666666666654</v>
      </c>
      <c r="I485" s="507">
        <v>566.1333333333331</v>
      </c>
      <c r="J485" s="507">
        <v>573.71666666666647</v>
      </c>
      <c r="K485" s="506">
        <v>558.54999999999995</v>
      </c>
      <c r="L485" s="506">
        <v>541.1</v>
      </c>
      <c r="M485" s="506">
        <v>35.936489999999999</v>
      </c>
    </row>
    <row r="486" spans="1:13">
      <c r="A486" s="254">
        <v>476</v>
      </c>
      <c r="B486" s="509" t="s">
        <v>277</v>
      </c>
      <c r="C486" s="506">
        <v>233.15</v>
      </c>
      <c r="D486" s="507">
        <v>233.25</v>
      </c>
      <c r="E486" s="507">
        <v>228.5</v>
      </c>
      <c r="F486" s="507">
        <v>223.85</v>
      </c>
      <c r="G486" s="507">
        <v>219.1</v>
      </c>
      <c r="H486" s="507">
        <v>237.9</v>
      </c>
      <c r="I486" s="507">
        <v>242.65</v>
      </c>
      <c r="J486" s="507">
        <v>247.3</v>
      </c>
      <c r="K486" s="506">
        <v>238</v>
      </c>
      <c r="L486" s="506">
        <v>228.6</v>
      </c>
      <c r="M486" s="506">
        <v>6.1714700000000002</v>
      </c>
    </row>
    <row r="487" spans="1:13">
      <c r="A487" s="254">
        <v>477</v>
      </c>
      <c r="B487" s="509" t="s">
        <v>515</v>
      </c>
      <c r="C487" s="506">
        <v>2693.65</v>
      </c>
      <c r="D487" s="507">
        <v>2682.6666666666665</v>
      </c>
      <c r="E487" s="507">
        <v>2621.6333333333332</v>
      </c>
      <c r="F487" s="507">
        <v>2549.6166666666668</v>
      </c>
      <c r="G487" s="507">
        <v>2488.5833333333335</v>
      </c>
      <c r="H487" s="507">
        <v>2754.6833333333329</v>
      </c>
      <c r="I487" s="507">
        <v>2815.7166666666667</v>
      </c>
      <c r="J487" s="507">
        <v>2887.7333333333327</v>
      </c>
      <c r="K487" s="506">
        <v>2743.7</v>
      </c>
      <c r="L487" s="506">
        <v>2610.65</v>
      </c>
      <c r="M487" s="506">
        <v>0.14030999999999999</v>
      </c>
    </row>
    <row r="488" spans="1:13">
      <c r="A488" s="254">
        <v>478</v>
      </c>
      <c r="B488" s="509" t="s">
        <v>516</v>
      </c>
      <c r="C488" s="506">
        <v>357.3</v>
      </c>
      <c r="D488" s="507">
        <v>358.76666666666665</v>
      </c>
      <c r="E488" s="507">
        <v>350.7833333333333</v>
      </c>
      <c r="F488" s="507">
        <v>344.26666666666665</v>
      </c>
      <c r="G488" s="507">
        <v>336.2833333333333</v>
      </c>
      <c r="H488" s="507">
        <v>365.2833333333333</v>
      </c>
      <c r="I488" s="507">
        <v>373.26666666666665</v>
      </c>
      <c r="J488" s="507">
        <v>379.7833333333333</v>
      </c>
      <c r="K488" s="506">
        <v>366.75</v>
      </c>
      <c r="L488" s="506">
        <v>352.25</v>
      </c>
      <c r="M488" s="506">
        <v>2.9279500000000001</v>
      </c>
    </row>
    <row r="489" spans="1:13">
      <c r="A489" s="254">
        <v>479</v>
      </c>
      <c r="B489" s="509" t="s">
        <v>517</v>
      </c>
      <c r="C489" s="506">
        <v>235.65</v>
      </c>
      <c r="D489" s="507">
        <v>233.88333333333335</v>
      </c>
      <c r="E489" s="507">
        <v>226.9666666666667</v>
      </c>
      <c r="F489" s="507">
        <v>218.28333333333333</v>
      </c>
      <c r="G489" s="507">
        <v>211.36666666666667</v>
      </c>
      <c r="H489" s="507">
        <v>242.56666666666672</v>
      </c>
      <c r="I489" s="507">
        <v>249.48333333333341</v>
      </c>
      <c r="J489" s="507">
        <v>258.16666666666674</v>
      </c>
      <c r="K489" s="506">
        <v>240.8</v>
      </c>
      <c r="L489" s="506">
        <v>225.2</v>
      </c>
      <c r="M489" s="506">
        <v>2.1919</v>
      </c>
    </row>
    <row r="490" spans="1:13">
      <c r="A490" s="254">
        <v>480</v>
      </c>
      <c r="B490" s="509" t="s">
        <v>518</v>
      </c>
      <c r="C490" s="506">
        <v>3363.2</v>
      </c>
      <c r="D490" s="507">
        <v>3365.9833333333336</v>
      </c>
      <c r="E490" s="507">
        <v>3322.2666666666673</v>
      </c>
      <c r="F490" s="507">
        <v>3281.3333333333339</v>
      </c>
      <c r="G490" s="507">
        <v>3237.6166666666677</v>
      </c>
      <c r="H490" s="507">
        <v>3406.916666666667</v>
      </c>
      <c r="I490" s="507">
        <v>3450.6333333333332</v>
      </c>
      <c r="J490" s="507">
        <v>3491.5666666666666</v>
      </c>
      <c r="K490" s="506">
        <v>3409.7</v>
      </c>
      <c r="L490" s="506">
        <v>3325.05</v>
      </c>
      <c r="M490" s="506">
        <v>2.8670000000000001E-2</v>
      </c>
    </row>
    <row r="491" spans="1:13">
      <c r="A491" s="254">
        <v>481</v>
      </c>
      <c r="B491" s="509" t="s">
        <v>519</v>
      </c>
      <c r="C491" s="506">
        <v>3876.3</v>
      </c>
      <c r="D491" s="507">
        <v>3929.2999999999997</v>
      </c>
      <c r="E491" s="507">
        <v>3738.5999999999995</v>
      </c>
      <c r="F491" s="507">
        <v>3600.8999999999996</v>
      </c>
      <c r="G491" s="507">
        <v>3410.1999999999994</v>
      </c>
      <c r="H491" s="507">
        <v>4066.9999999999995</v>
      </c>
      <c r="I491" s="507">
        <v>4257.6999999999989</v>
      </c>
      <c r="J491" s="507">
        <v>4395.3999999999996</v>
      </c>
      <c r="K491" s="506">
        <v>4120</v>
      </c>
      <c r="L491" s="506">
        <v>3791.6</v>
      </c>
      <c r="M491" s="506">
        <v>0.56452999999999998</v>
      </c>
    </row>
    <row r="492" spans="1:13">
      <c r="A492" s="254">
        <v>482</v>
      </c>
      <c r="B492" s="509" t="s">
        <v>520</v>
      </c>
      <c r="C492" s="506">
        <v>50.6</v>
      </c>
      <c r="D492" s="507">
        <v>50.816666666666663</v>
      </c>
      <c r="E492" s="507">
        <v>50.133333333333326</v>
      </c>
      <c r="F492" s="507">
        <v>49.666666666666664</v>
      </c>
      <c r="G492" s="507">
        <v>48.983333333333327</v>
      </c>
      <c r="H492" s="507">
        <v>51.283333333333324</v>
      </c>
      <c r="I492" s="507">
        <v>51.966666666666661</v>
      </c>
      <c r="J492" s="507">
        <v>52.433333333333323</v>
      </c>
      <c r="K492" s="506">
        <v>51.5</v>
      </c>
      <c r="L492" s="506">
        <v>50.35</v>
      </c>
      <c r="M492" s="506">
        <v>21.871690000000001</v>
      </c>
    </row>
    <row r="493" spans="1:13">
      <c r="A493" s="254">
        <v>483</v>
      </c>
      <c r="B493" s="509" t="s">
        <v>521</v>
      </c>
      <c r="C493" s="506">
        <v>1195</v>
      </c>
      <c r="D493" s="507">
        <v>1200.1166666666666</v>
      </c>
      <c r="E493" s="507">
        <v>1170.5333333333331</v>
      </c>
      <c r="F493" s="507">
        <v>1146.0666666666666</v>
      </c>
      <c r="G493" s="507">
        <v>1116.4833333333331</v>
      </c>
      <c r="H493" s="507">
        <v>1224.583333333333</v>
      </c>
      <c r="I493" s="507">
        <v>1254.1666666666665</v>
      </c>
      <c r="J493" s="507">
        <v>1278.633333333333</v>
      </c>
      <c r="K493" s="506">
        <v>1229.7</v>
      </c>
      <c r="L493" s="506">
        <v>1175.6500000000001</v>
      </c>
      <c r="M493" s="506">
        <v>0.30348000000000003</v>
      </c>
    </row>
    <row r="494" spans="1:13">
      <c r="A494" s="254">
        <v>484</v>
      </c>
      <c r="B494" s="509" t="s">
        <v>278</v>
      </c>
      <c r="C494" s="506">
        <v>368.15</v>
      </c>
      <c r="D494" s="507">
        <v>374.36666666666662</v>
      </c>
      <c r="E494" s="507">
        <v>358.88333333333321</v>
      </c>
      <c r="F494" s="507">
        <v>349.61666666666662</v>
      </c>
      <c r="G494" s="507">
        <v>334.13333333333321</v>
      </c>
      <c r="H494" s="507">
        <v>383.63333333333321</v>
      </c>
      <c r="I494" s="507">
        <v>399.11666666666667</v>
      </c>
      <c r="J494" s="507">
        <v>408.38333333333321</v>
      </c>
      <c r="K494" s="506">
        <v>389.85</v>
      </c>
      <c r="L494" s="506">
        <v>365.1</v>
      </c>
      <c r="M494" s="506">
        <v>1.55423</v>
      </c>
    </row>
    <row r="495" spans="1:13">
      <c r="A495" s="254">
        <v>485</v>
      </c>
      <c r="B495" s="509" t="s">
        <v>522</v>
      </c>
      <c r="C495" s="506">
        <v>998.65</v>
      </c>
      <c r="D495" s="507">
        <v>1000.5</v>
      </c>
      <c r="E495" s="507">
        <v>986</v>
      </c>
      <c r="F495" s="507">
        <v>973.35</v>
      </c>
      <c r="G495" s="507">
        <v>958.85</v>
      </c>
      <c r="H495" s="507">
        <v>1013.15</v>
      </c>
      <c r="I495" s="507">
        <v>1027.6500000000001</v>
      </c>
      <c r="J495" s="507">
        <v>1040.3</v>
      </c>
      <c r="K495" s="506">
        <v>1015</v>
      </c>
      <c r="L495" s="506">
        <v>987.85</v>
      </c>
      <c r="M495" s="506">
        <v>4.7628199999999996</v>
      </c>
    </row>
    <row r="496" spans="1:13">
      <c r="A496" s="254">
        <v>486</v>
      </c>
      <c r="B496" s="509" t="s">
        <v>523</v>
      </c>
      <c r="C496" s="506">
        <v>1538.15</v>
      </c>
      <c r="D496" s="507">
        <v>1545.7166666666665</v>
      </c>
      <c r="E496" s="507">
        <v>1522.4333333333329</v>
      </c>
      <c r="F496" s="507">
        <v>1506.7166666666665</v>
      </c>
      <c r="G496" s="507">
        <v>1483.4333333333329</v>
      </c>
      <c r="H496" s="507">
        <v>1561.4333333333329</v>
      </c>
      <c r="I496" s="507">
        <v>1584.7166666666662</v>
      </c>
      <c r="J496" s="507">
        <v>1600.4333333333329</v>
      </c>
      <c r="K496" s="506">
        <v>1569</v>
      </c>
      <c r="L496" s="506">
        <v>1530</v>
      </c>
      <c r="M496" s="506">
        <v>0.36477999999999999</v>
      </c>
    </row>
    <row r="497" spans="1:13">
      <c r="A497" s="254">
        <v>487</v>
      </c>
      <c r="B497" s="509" t="s">
        <v>524</v>
      </c>
      <c r="C497" s="506">
        <v>1401.1</v>
      </c>
      <c r="D497" s="507">
        <v>1398.4166666666667</v>
      </c>
      <c r="E497" s="507">
        <v>1383.4833333333336</v>
      </c>
      <c r="F497" s="507">
        <v>1365.8666666666668</v>
      </c>
      <c r="G497" s="507">
        <v>1350.9333333333336</v>
      </c>
      <c r="H497" s="507">
        <v>1416.0333333333335</v>
      </c>
      <c r="I497" s="507">
        <v>1430.9666666666665</v>
      </c>
      <c r="J497" s="507">
        <v>1448.5833333333335</v>
      </c>
      <c r="K497" s="506">
        <v>1413.35</v>
      </c>
      <c r="L497" s="506">
        <v>1380.8</v>
      </c>
      <c r="M497" s="506">
        <v>0.34895999999999999</v>
      </c>
    </row>
    <row r="498" spans="1:13">
      <c r="A498" s="254">
        <v>488</v>
      </c>
      <c r="B498" s="509" t="s">
        <v>118</v>
      </c>
      <c r="C498" s="506">
        <v>8.9</v>
      </c>
      <c r="D498" s="507">
        <v>9.1666666666666679</v>
      </c>
      <c r="E498" s="507">
        <v>8.533333333333335</v>
      </c>
      <c r="F498" s="507">
        <v>8.1666666666666679</v>
      </c>
      <c r="G498" s="507">
        <v>7.533333333333335</v>
      </c>
      <c r="H498" s="507">
        <v>9.533333333333335</v>
      </c>
      <c r="I498" s="507">
        <v>10.166666666666668</v>
      </c>
      <c r="J498" s="507">
        <v>10.533333333333335</v>
      </c>
      <c r="K498" s="506">
        <v>9.8000000000000007</v>
      </c>
      <c r="L498" s="506">
        <v>8.8000000000000007</v>
      </c>
      <c r="M498" s="506">
        <v>5859.2302300000001</v>
      </c>
    </row>
    <row r="499" spans="1:13">
      <c r="A499" s="254">
        <v>489</v>
      </c>
      <c r="B499" s="509" t="s">
        <v>195</v>
      </c>
      <c r="C499" s="506">
        <v>958.6</v>
      </c>
      <c r="D499" s="507">
        <v>968.08333333333337</v>
      </c>
      <c r="E499" s="507">
        <v>944.16666666666674</v>
      </c>
      <c r="F499" s="507">
        <v>929.73333333333335</v>
      </c>
      <c r="G499" s="507">
        <v>905.81666666666672</v>
      </c>
      <c r="H499" s="507">
        <v>982.51666666666677</v>
      </c>
      <c r="I499" s="507">
        <v>1006.4333333333335</v>
      </c>
      <c r="J499" s="507">
        <v>1020.8666666666668</v>
      </c>
      <c r="K499" s="506">
        <v>992</v>
      </c>
      <c r="L499" s="506">
        <v>953.65</v>
      </c>
      <c r="M499" s="506">
        <v>23.92229</v>
      </c>
    </row>
    <row r="500" spans="1:13">
      <c r="A500" s="254">
        <v>490</v>
      </c>
      <c r="B500" s="509" t="s">
        <v>525</v>
      </c>
      <c r="C500" s="506">
        <v>5643.2</v>
      </c>
      <c r="D500" s="507">
        <v>5797.4000000000005</v>
      </c>
      <c r="E500" s="507">
        <v>5345.8000000000011</v>
      </c>
      <c r="F500" s="507">
        <v>5048.4000000000005</v>
      </c>
      <c r="G500" s="507">
        <v>4596.8000000000011</v>
      </c>
      <c r="H500" s="507">
        <v>6094.8000000000011</v>
      </c>
      <c r="I500" s="507">
        <v>6546.4000000000015</v>
      </c>
      <c r="J500" s="507">
        <v>6843.8000000000011</v>
      </c>
      <c r="K500" s="506">
        <v>6249</v>
      </c>
      <c r="L500" s="506">
        <v>5500</v>
      </c>
      <c r="M500" s="506">
        <v>8.8327899999999993</v>
      </c>
    </row>
    <row r="501" spans="1:13">
      <c r="A501" s="254">
        <v>491</v>
      </c>
      <c r="B501" s="509" t="s">
        <v>526</v>
      </c>
      <c r="C501" s="506">
        <v>130.25</v>
      </c>
      <c r="D501" s="507">
        <v>131.35</v>
      </c>
      <c r="E501" s="507">
        <v>127.69999999999999</v>
      </c>
      <c r="F501" s="507">
        <v>125.15</v>
      </c>
      <c r="G501" s="507">
        <v>121.5</v>
      </c>
      <c r="H501" s="507">
        <v>133.89999999999998</v>
      </c>
      <c r="I501" s="507">
        <v>137.55000000000001</v>
      </c>
      <c r="J501" s="507">
        <v>140.09999999999997</v>
      </c>
      <c r="K501" s="506">
        <v>135</v>
      </c>
      <c r="L501" s="506">
        <v>128.80000000000001</v>
      </c>
      <c r="M501" s="506">
        <v>9.9159000000000006</v>
      </c>
    </row>
    <row r="502" spans="1:13">
      <c r="A502" s="254">
        <v>492</v>
      </c>
      <c r="B502" s="509" t="s">
        <v>527</v>
      </c>
      <c r="C502" s="506">
        <v>77</v>
      </c>
      <c r="D502" s="507">
        <v>77.833333333333329</v>
      </c>
      <c r="E502" s="507">
        <v>75.266666666666652</v>
      </c>
      <c r="F502" s="507">
        <v>73.533333333333317</v>
      </c>
      <c r="G502" s="507">
        <v>70.96666666666664</v>
      </c>
      <c r="H502" s="507">
        <v>79.566666666666663</v>
      </c>
      <c r="I502" s="507">
        <v>82.133333333333354</v>
      </c>
      <c r="J502" s="507">
        <v>83.866666666666674</v>
      </c>
      <c r="K502" s="506">
        <v>80.400000000000006</v>
      </c>
      <c r="L502" s="506">
        <v>76.099999999999994</v>
      </c>
      <c r="M502" s="506">
        <v>9.6322600000000005</v>
      </c>
    </row>
    <row r="503" spans="1:13">
      <c r="A503" s="254">
        <v>493</v>
      </c>
      <c r="B503" s="509" t="s">
        <v>771</v>
      </c>
      <c r="C503" s="506">
        <v>451.5</v>
      </c>
      <c r="D503" s="507">
        <v>451.36666666666662</v>
      </c>
      <c r="E503" s="507">
        <v>438.63333333333321</v>
      </c>
      <c r="F503" s="507">
        <v>425.76666666666659</v>
      </c>
      <c r="G503" s="507">
        <v>413.03333333333319</v>
      </c>
      <c r="H503" s="507">
        <v>464.23333333333323</v>
      </c>
      <c r="I503" s="507">
        <v>476.9666666666667</v>
      </c>
      <c r="J503" s="507">
        <v>489.83333333333326</v>
      </c>
      <c r="K503" s="506">
        <v>464.1</v>
      </c>
      <c r="L503" s="506">
        <v>438.5</v>
      </c>
      <c r="M503" s="506">
        <v>5.7639899999999997</v>
      </c>
    </row>
    <row r="504" spans="1:13">
      <c r="A504" s="254">
        <v>494</v>
      </c>
      <c r="B504" s="509" t="s">
        <v>528</v>
      </c>
      <c r="C504" s="506">
        <v>2156.15</v>
      </c>
      <c r="D504" s="507">
        <v>2188.5499999999997</v>
      </c>
      <c r="E504" s="507">
        <v>2113.5999999999995</v>
      </c>
      <c r="F504" s="507">
        <v>2071.0499999999997</v>
      </c>
      <c r="G504" s="507">
        <v>1996.0999999999995</v>
      </c>
      <c r="H504" s="507">
        <v>2231.0999999999995</v>
      </c>
      <c r="I504" s="507">
        <v>2306.0499999999993</v>
      </c>
      <c r="J504" s="507">
        <v>2348.5999999999995</v>
      </c>
      <c r="K504" s="506">
        <v>2263.5</v>
      </c>
      <c r="L504" s="506">
        <v>2146</v>
      </c>
      <c r="M504" s="506">
        <v>1.6840900000000001</v>
      </c>
    </row>
    <row r="505" spans="1:13">
      <c r="A505" s="254">
        <v>495</v>
      </c>
      <c r="B505" s="509" t="s">
        <v>196</v>
      </c>
      <c r="C505" s="506">
        <v>399.65</v>
      </c>
      <c r="D505" s="507">
        <v>403.0333333333333</v>
      </c>
      <c r="E505" s="507">
        <v>394.36666666666662</v>
      </c>
      <c r="F505" s="507">
        <v>389.08333333333331</v>
      </c>
      <c r="G505" s="507">
        <v>380.41666666666663</v>
      </c>
      <c r="H505" s="507">
        <v>408.31666666666661</v>
      </c>
      <c r="I505" s="507">
        <v>416.98333333333335</v>
      </c>
      <c r="J505" s="507">
        <v>422.26666666666659</v>
      </c>
      <c r="K505" s="506">
        <v>411.7</v>
      </c>
      <c r="L505" s="506">
        <v>397.75</v>
      </c>
      <c r="M505" s="506">
        <v>127.37129</v>
      </c>
    </row>
    <row r="506" spans="1:13">
      <c r="A506" s="254">
        <v>496</v>
      </c>
      <c r="B506" s="509" t="s">
        <v>529</v>
      </c>
      <c r="C506" s="506">
        <v>408.95</v>
      </c>
      <c r="D506" s="507">
        <v>413.95</v>
      </c>
      <c r="E506" s="507">
        <v>402.4</v>
      </c>
      <c r="F506" s="507">
        <v>395.84999999999997</v>
      </c>
      <c r="G506" s="507">
        <v>384.29999999999995</v>
      </c>
      <c r="H506" s="507">
        <v>420.5</v>
      </c>
      <c r="I506" s="507">
        <v>432.05000000000007</v>
      </c>
      <c r="J506" s="507">
        <v>438.6</v>
      </c>
      <c r="K506" s="506">
        <v>425.5</v>
      </c>
      <c r="L506" s="506">
        <v>407.4</v>
      </c>
      <c r="M506" s="506">
        <v>4.42753</v>
      </c>
    </row>
    <row r="507" spans="1:13">
      <c r="A507" s="254">
        <v>497</v>
      </c>
      <c r="B507" s="509" t="s">
        <v>197</v>
      </c>
      <c r="C507" s="506">
        <v>14.2</v>
      </c>
      <c r="D507" s="507">
        <v>14.333333333333334</v>
      </c>
      <c r="E507" s="507">
        <v>13.966666666666669</v>
      </c>
      <c r="F507" s="507">
        <v>13.733333333333334</v>
      </c>
      <c r="G507" s="507">
        <v>13.366666666666669</v>
      </c>
      <c r="H507" s="507">
        <v>14.566666666666668</v>
      </c>
      <c r="I507" s="507">
        <v>14.933333333333332</v>
      </c>
      <c r="J507" s="507">
        <v>15.166666666666668</v>
      </c>
      <c r="K507" s="506">
        <v>14.7</v>
      </c>
      <c r="L507" s="506">
        <v>14.1</v>
      </c>
      <c r="M507" s="506">
        <v>1106.09689</v>
      </c>
    </row>
    <row r="508" spans="1:13">
      <c r="A508" s="254">
        <v>498</v>
      </c>
      <c r="B508" s="509" t="s">
        <v>198</v>
      </c>
      <c r="C508" s="506">
        <v>196.1</v>
      </c>
      <c r="D508" s="507">
        <v>198.9666666666667</v>
      </c>
      <c r="E508" s="507">
        <v>191.43333333333339</v>
      </c>
      <c r="F508" s="507">
        <v>186.76666666666671</v>
      </c>
      <c r="G508" s="507">
        <v>179.23333333333341</v>
      </c>
      <c r="H508" s="507">
        <v>203.63333333333338</v>
      </c>
      <c r="I508" s="507">
        <v>211.16666666666669</v>
      </c>
      <c r="J508" s="507">
        <v>215.83333333333337</v>
      </c>
      <c r="K508" s="506">
        <v>206.5</v>
      </c>
      <c r="L508" s="506">
        <v>194.3</v>
      </c>
      <c r="M508" s="506">
        <v>148.77598</v>
      </c>
    </row>
    <row r="509" spans="1:13">
      <c r="A509" s="254">
        <v>499</v>
      </c>
      <c r="B509" s="509" t="s">
        <v>530</v>
      </c>
      <c r="C509" s="506">
        <v>276.5</v>
      </c>
      <c r="D509" s="507">
        <v>280.73333333333335</v>
      </c>
      <c r="E509" s="507">
        <v>270.76666666666671</v>
      </c>
      <c r="F509" s="507">
        <v>265.03333333333336</v>
      </c>
      <c r="G509" s="507">
        <v>255.06666666666672</v>
      </c>
      <c r="H509" s="507">
        <v>286.4666666666667</v>
      </c>
      <c r="I509" s="507">
        <v>296.43333333333339</v>
      </c>
      <c r="J509" s="507">
        <v>302.16666666666669</v>
      </c>
      <c r="K509" s="506">
        <v>290.7</v>
      </c>
      <c r="L509" s="506">
        <v>275</v>
      </c>
      <c r="M509" s="506">
        <v>3.18384</v>
      </c>
    </row>
    <row r="510" spans="1:13">
      <c r="A510" s="254">
        <v>500</v>
      </c>
      <c r="B510" s="509" t="s">
        <v>531</v>
      </c>
      <c r="C510" s="506">
        <v>1959.7</v>
      </c>
      <c r="D510" s="507">
        <v>1962.5166666666664</v>
      </c>
      <c r="E510" s="507">
        <v>1930.0333333333328</v>
      </c>
      <c r="F510" s="507">
        <v>1900.3666666666663</v>
      </c>
      <c r="G510" s="507">
        <v>1867.8833333333328</v>
      </c>
      <c r="H510" s="507">
        <v>1992.1833333333329</v>
      </c>
      <c r="I510" s="507">
        <v>2024.6666666666665</v>
      </c>
      <c r="J510" s="507">
        <v>2054.333333333333</v>
      </c>
      <c r="K510" s="506">
        <v>1995</v>
      </c>
      <c r="L510" s="506">
        <v>1932.85</v>
      </c>
      <c r="M510" s="506">
        <v>0.35372999999999999</v>
      </c>
    </row>
    <row r="511" spans="1:13">
      <c r="A511" s="254">
        <v>501</v>
      </c>
      <c r="B511" s="509" t="s">
        <v>741</v>
      </c>
      <c r="C511" s="506">
        <v>1001.25</v>
      </c>
      <c r="D511" s="507">
        <v>1001.4</v>
      </c>
      <c r="E511" s="507">
        <v>977.8</v>
      </c>
      <c r="F511" s="507">
        <v>954.35</v>
      </c>
      <c r="G511" s="507">
        <v>930.75</v>
      </c>
      <c r="H511" s="507">
        <v>1024.8499999999999</v>
      </c>
      <c r="I511" s="507">
        <v>1048.45</v>
      </c>
      <c r="J511" s="507">
        <v>1071.8999999999999</v>
      </c>
      <c r="K511" s="506">
        <v>1025</v>
      </c>
      <c r="L511" s="506">
        <v>977.95</v>
      </c>
      <c r="M511" s="506">
        <v>0.41707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0"/>
      <c r="B5" s="590"/>
      <c r="C5" s="591"/>
      <c r="D5" s="59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2" t="s">
        <v>533</v>
      </c>
      <c r="C7" s="592"/>
      <c r="D7" s="248">
        <f>Main!B10</f>
        <v>44281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44280</v>
      </c>
      <c r="B10" s="253">
        <v>530881</v>
      </c>
      <c r="C10" s="254" t="s">
        <v>1108</v>
      </c>
      <c r="D10" s="254" t="s">
        <v>1109</v>
      </c>
      <c r="E10" s="254" t="s">
        <v>542</v>
      </c>
      <c r="F10" s="356">
        <v>24989</v>
      </c>
      <c r="G10" s="253">
        <v>6.86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44280</v>
      </c>
      <c r="B11" s="253">
        <v>530881</v>
      </c>
      <c r="C11" s="254" t="s">
        <v>1108</v>
      </c>
      <c r="D11" s="254" t="s">
        <v>1110</v>
      </c>
      <c r="E11" s="254" t="s">
        <v>543</v>
      </c>
      <c r="F11" s="356">
        <v>24989</v>
      </c>
      <c r="G11" s="253">
        <v>6.86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44280</v>
      </c>
      <c r="B12" s="253">
        <v>542579</v>
      </c>
      <c r="C12" s="254" t="s">
        <v>1018</v>
      </c>
      <c r="D12" s="254" t="s">
        <v>1111</v>
      </c>
      <c r="E12" s="254" t="s">
        <v>543</v>
      </c>
      <c r="F12" s="356">
        <v>148800</v>
      </c>
      <c r="G12" s="253">
        <v>47.19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44280</v>
      </c>
      <c r="B13" s="253">
        <v>542770</v>
      </c>
      <c r="C13" s="254" t="s">
        <v>1112</v>
      </c>
      <c r="D13" s="254" t="s">
        <v>1088</v>
      </c>
      <c r="E13" s="254" t="s">
        <v>542</v>
      </c>
      <c r="F13" s="356">
        <v>16000</v>
      </c>
      <c r="G13" s="253">
        <v>85.2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44280</v>
      </c>
      <c r="B14" s="253">
        <v>542865</v>
      </c>
      <c r="C14" s="254" t="s">
        <v>1113</v>
      </c>
      <c r="D14" s="254" t="s">
        <v>1114</v>
      </c>
      <c r="E14" s="254" t="s">
        <v>542</v>
      </c>
      <c r="F14" s="356">
        <v>10000</v>
      </c>
      <c r="G14" s="253">
        <v>8.8000000000000007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44280</v>
      </c>
      <c r="B15" s="253">
        <v>542865</v>
      </c>
      <c r="C15" s="254" t="s">
        <v>1113</v>
      </c>
      <c r="D15" s="254" t="s">
        <v>1114</v>
      </c>
      <c r="E15" s="254" t="s">
        <v>543</v>
      </c>
      <c r="F15" s="356">
        <v>40000</v>
      </c>
      <c r="G15" s="253">
        <v>8.75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44280</v>
      </c>
      <c r="B16" s="253">
        <v>506197</v>
      </c>
      <c r="C16" s="254" t="s">
        <v>315</v>
      </c>
      <c r="D16" s="254" t="s">
        <v>1115</v>
      </c>
      <c r="E16" s="254" t="s">
        <v>542</v>
      </c>
      <c r="F16" s="356">
        <v>581579</v>
      </c>
      <c r="G16" s="253">
        <v>102.3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44280</v>
      </c>
      <c r="B17" s="253">
        <v>506197</v>
      </c>
      <c r="C17" s="254" t="s">
        <v>315</v>
      </c>
      <c r="D17" s="254" t="s">
        <v>1116</v>
      </c>
      <c r="E17" s="254" t="s">
        <v>543</v>
      </c>
      <c r="F17" s="356">
        <v>581579</v>
      </c>
      <c r="G17" s="253">
        <v>102.3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44280</v>
      </c>
      <c r="B18" s="253">
        <v>539304</v>
      </c>
      <c r="C18" s="254" t="s">
        <v>1069</v>
      </c>
      <c r="D18" s="254" t="s">
        <v>1070</v>
      </c>
      <c r="E18" s="254" t="s">
        <v>542</v>
      </c>
      <c r="F18" s="356">
        <v>70000</v>
      </c>
      <c r="G18" s="253">
        <v>11.02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44280</v>
      </c>
      <c r="B19" s="253">
        <v>539304</v>
      </c>
      <c r="C19" s="254" t="s">
        <v>1069</v>
      </c>
      <c r="D19" s="254" t="s">
        <v>1117</v>
      </c>
      <c r="E19" s="254" t="s">
        <v>543</v>
      </c>
      <c r="F19" s="356">
        <v>50000</v>
      </c>
      <c r="G19" s="253">
        <v>11.02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44280</v>
      </c>
      <c r="B20" s="253">
        <v>539198</v>
      </c>
      <c r="C20" s="254" t="s">
        <v>1118</v>
      </c>
      <c r="D20" s="254" t="s">
        <v>1119</v>
      </c>
      <c r="E20" s="254" t="s">
        <v>542</v>
      </c>
      <c r="F20" s="356">
        <v>30000</v>
      </c>
      <c r="G20" s="253">
        <v>4.33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44280</v>
      </c>
      <c r="B21" s="253">
        <v>531158</v>
      </c>
      <c r="C21" s="254" t="s">
        <v>1120</v>
      </c>
      <c r="D21" s="254" t="s">
        <v>1121</v>
      </c>
      <c r="E21" s="254" t="s">
        <v>542</v>
      </c>
      <c r="F21" s="356">
        <v>250000</v>
      </c>
      <c r="G21" s="253">
        <v>5.6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44280</v>
      </c>
      <c r="B22" s="253">
        <v>531158</v>
      </c>
      <c r="C22" s="254" t="s">
        <v>1120</v>
      </c>
      <c r="D22" s="254" t="s">
        <v>1122</v>
      </c>
      <c r="E22" s="254" t="s">
        <v>543</v>
      </c>
      <c r="F22" s="356">
        <v>250000</v>
      </c>
      <c r="G22" s="253">
        <v>5.6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44280</v>
      </c>
      <c r="B23" s="253">
        <v>542399</v>
      </c>
      <c r="C23" s="254" t="s">
        <v>332</v>
      </c>
      <c r="D23" s="254" t="s">
        <v>1123</v>
      </c>
      <c r="E23" s="254" t="s">
        <v>542</v>
      </c>
      <c r="F23" s="356">
        <v>7200000</v>
      </c>
      <c r="G23" s="253">
        <v>158.30000000000001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44280</v>
      </c>
      <c r="B24" s="253">
        <v>542399</v>
      </c>
      <c r="C24" s="254" t="s">
        <v>332</v>
      </c>
      <c r="D24" s="254" t="s">
        <v>1124</v>
      </c>
      <c r="E24" s="254" t="s">
        <v>543</v>
      </c>
      <c r="F24" s="356">
        <v>7200000</v>
      </c>
      <c r="G24" s="253">
        <v>158.30000000000001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44280</v>
      </c>
      <c r="B25" s="253">
        <v>542682</v>
      </c>
      <c r="C25" s="254" t="s">
        <v>1125</v>
      </c>
      <c r="D25" s="254" t="s">
        <v>1126</v>
      </c>
      <c r="E25" s="254" t="s">
        <v>542</v>
      </c>
      <c r="F25" s="356">
        <v>20716</v>
      </c>
      <c r="G25" s="253">
        <v>41.56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44280</v>
      </c>
      <c r="B26" s="253">
        <v>532832</v>
      </c>
      <c r="C26" s="254" t="s">
        <v>397</v>
      </c>
      <c r="D26" s="254" t="s">
        <v>1127</v>
      </c>
      <c r="E26" s="254" t="s">
        <v>542</v>
      </c>
      <c r="F26" s="356">
        <v>8182941</v>
      </c>
      <c r="G26" s="253">
        <v>82.94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44280</v>
      </c>
      <c r="B27" s="253">
        <v>532832</v>
      </c>
      <c r="C27" s="254" t="s">
        <v>397</v>
      </c>
      <c r="D27" s="254" t="s">
        <v>1116</v>
      </c>
      <c r="E27" s="254" t="s">
        <v>543</v>
      </c>
      <c r="F27" s="356">
        <v>3927000</v>
      </c>
      <c r="G27" s="253">
        <v>82.72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44280</v>
      </c>
      <c r="B28" s="253">
        <v>532832</v>
      </c>
      <c r="C28" s="254" t="s">
        <v>397</v>
      </c>
      <c r="D28" s="254" t="s">
        <v>1128</v>
      </c>
      <c r="E28" s="254" t="s">
        <v>543</v>
      </c>
      <c r="F28" s="356">
        <v>4255941</v>
      </c>
      <c r="G28" s="253">
        <v>83.15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44280</v>
      </c>
      <c r="B29" s="253">
        <v>542935</v>
      </c>
      <c r="C29" s="254" t="s">
        <v>1129</v>
      </c>
      <c r="D29" s="254" t="s">
        <v>1130</v>
      </c>
      <c r="E29" s="254" t="s">
        <v>542</v>
      </c>
      <c r="F29" s="356">
        <v>48000</v>
      </c>
      <c r="G29" s="253">
        <v>17.3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44280</v>
      </c>
      <c r="B30" s="253">
        <v>542935</v>
      </c>
      <c r="C30" s="254" t="s">
        <v>1129</v>
      </c>
      <c r="D30" s="254" t="s">
        <v>1131</v>
      </c>
      <c r="E30" s="254" t="s">
        <v>543</v>
      </c>
      <c r="F30" s="356">
        <v>84000</v>
      </c>
      <c r="G30" s="253">
        <v>17.559999999999999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44280</v>
      </c>
      <c r="B31" s="253">
        <v>539807</v>
      </c>
      <c r="C31" s="254" t="s">
        <v>950</v>
      </c>
      <c r="D31" s="254" t="s">
        <v>1019</v>
      </c>
      <c r="E31" s="254" t="s">
        <v>542</v>
      </c>
      <c r="F31" s="356">
        <v>7000000</v>
      </c>
      <c r="G31" s="253">
        <v>46.09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44280</v>
      </c>
      <c r="B32" s="253">
        <v>539807</v>
      </c>
      <c r="C32" s="254" t="s">
        <v>950</v>
      </c>
      <c r="D32" s="254" t="s">
        <v>1020</v>
      </c>
      <c r="E32" s="254" t="s">
        <v>543</v>
      </c>
      <c r="F32" s="356">
        <v>6999573</v>
      </c>
      <c r="G32" s="253">
        <v>46.09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44280</v>
      </c>
      <c r="B33" s="253">
        <v>507789</v>
      </c>
      <c r="C33" s="254" t="s">
        <v>1073</v>
      </c>
      <c r="D33" s="254" t="s">
        <v>1021</v>
      </c>
      <c r="E33" s="254" t="s">
        <v>542</v>
      </c>
      <c r="F33" s="356">
        <v>144875</v>
      </c>
      <c r="G33" s="253">
        <v>79.67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44280</v>
      </c>
      <c r="B34" s="253">
        <v>507789</v>
      </c>
      <c r="C34" s="254" t="s">
        <v>1073</v>
      </c>
      <c r="D34" s="254" t="s">
        <v>1021</v>
      </c>
      <c r="E34" s="254" t="s">
        <v>543</v>
      </c>
      <c r="F34" s="356">
        <v>107088</v>
      </c>
      <c r="G34" s="253">
        <v>81.349999999999994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44280</v>
      </c>
      <c r="B35" s="253">
        <v>542653</v>
      </c>
      <c r="C35" s="254" t="s">
        <v>1132</v>
      </c>
      <c r="D35" s="254" t="s">
        <v>1071</v>
      </c>
      <c r="E35" s="254" t="s">
        <v>542</v>
      </c>
      <c r="F35" s="356">
        <v>172000</v>
      </c>
      <c r="G35" s="253">
        <v>3.5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44280</v>
      </c>
      <c r="B36" s="253">
        <v>542653</v>
      </c>
      <c r="C36" s="254" t="s">
        <v>1132</v>
      </c>
      <c r="D36" s="254" t="s">
        <v>1133</v>
      </c>
      <c r="E36" s="254" t="s">
        <v>543</v>
      </c>
      <c r="F36" s="356">
        <v>172000</v>
      </c>
      <c r="G36" s="253">
        <v>3.5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44280</v>
      </c>
      <c r="B37" s="253">
        <v>512036</v>
      </c>
      <c r="C37" s="254" t="s">
        <v>1074</v>
      </c>
      <c r="D37" s="254" t="s">
        <v>1075</v>
      </c>
      <c r="E37" s="254" t="s">
        <v>542</v>
      </c>
      <c r="F37" s="356">
        <v>19980</v>
      </c>
      <c r="G37" s="253">
        <v>20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44280</v>
      </c>
      <c r="B38" s="253">
        <v>537669</v>
      </c>
      <c r="C38" s="254" t="s">
        <v>1134</v>
      </c>
      <c r="D38" s="254" t="s">
        <v>1072</v>
      </c>
      <c r="E38" s="254" t="s">
        <v>542</v>
      </c>
      <c r="F38" s="356">
        <v>93000</v>
      </c>
      <c r="G38" s="253">
        <v>25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44280</v>
      </c>
      <c r="B39" s="253">
        <v>537669</v>
      </c>
      <c r="C39" s="254" t="s">
        <v>1134</v>
      </c>
      <c r="D39" s="254" t="s">
        <v>1133</v>
      </c>
      <c r="E39" s="254" t="s">
        <v>543</v>
      </c>
      <c r="F39" s="356">
        <v>93000</v>
      </c>
      <c r="G39" s="253">
        <v>25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44280</v>
      </c>
      <c r="B40" s="253">
        <v>539519</v>
      </c>
      <c r="C40" s="254" t="s">
        <v>1076</v>
      </c>
      <c r="D40" s="254" t="s">
        <v>1077</v>
      </c>
      <c r="E40" s="254" t="s">
        <v>543</v>
      </c>
      <c r="F40" s="356">
        <v>16705</v>
      </c>
      <c r="G40" s="253">
        <v>23.43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44280</v>
      </c>
      <c r="B41" s="253">
        <v>540078</v>
      </c>
      <c r="C41" s="254" t="s">
        <v>1135</v>
      </c>
      <c r="D41" s="254" t="s">
        <v>1136</v>
      </c>
      <c r="E41" s="254" t="s">
        <v>543</v>
      </c>
      <c r="F41" s="356">
        <v>70200</v>
      </c>
      <c r="G41" s="253">
        <v>105.7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44280</v>
      </c>
      <c r="B42" s="253">
        <v>539767</v>
      </c>
      <c r="C42" s="254" t="s">
        <v>1137</v>
      </c>
      <c r="D42" s="254" t="s">
        <v>1138</v>
      </c>
      <c r="E42" s="254" t="s">
        <v>543</v>
      </c>
      <c r="F42" s="356">
        <v>95966</v>
      </c>
      <c r="G42" s="253">
        <v>7.74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44280</v>
      </c>
      <c r="B43" s="253">
        <v>539767</v>
      </c>
      <c r="C43" s="254" t="s">
        <v>1137</v>
      </c>
      <c r="D43" s="254" t="s">
        <v>1139</v>
      </c>
      <c r="E43" s="254" t="s">
        <v>542</v>
      </c>
      <c r="F43" s="356">
        <v>26974</v>
      </c>
      <c r="G43" s="253">
        <v>7.8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44280</v>
      </c>
      <c r="B44" s="253">
        <v>539767</v>
      </c>
      <c r="C44" s="254" t="s">
        <v>1137</v>
      </c>
      <c r="D44" s="254" t="s">
        <v>1081</v>
      </c>
      <c r="E44" s="254" t="s">
        <v>542</v>
      </c>
      <c r="F44" s="356">
        <v>69066</v>
      </c>
      <c r="G44" s="253">
        <v>7.72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44280</v>
      </c>
      <c r="B45" s="253">
        <v>540204</v>
      </c>
      <c r="C45" s="254" t="s">
        <v>1057</v>
      </c>
      <c r="D45" s="254" t="s">
        <v>1140</v>
      </c>
      <c r="E45" s="254" t="s">
        <v>542</v>
      </c>
      <c r="F45" s="356">
        <v>27860</v>
      </c>
      <c r="G45" s="253">
        <v>74.17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44280</v>
      </c>
      <c r="B46" s="253">
        <v>540204</v>
      </c>
      <c r="C46" s="254" t="s">
        <v>1057</v>
      </c>
      <c r="D46" s="254" t="s">
        <v>1141</v>
      </c>
      <c r="E46" s="254" t="s">
        <v>543</v>
      </c>
      <c r="F46" s="356">
        <v>27860</v>
      </c>
      <c r="G46" s="253">
        <v>74.17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44280</v>
      </c>
      <c r="B47" s="253">
        <v>540204</v>
      </c>
      <c r="C47" s="254" t="s">
        <v>1057</v>
      </c>
      <c r="D47" s="254" t="s">
        <v>1078</v>
      </c>
      <c r="E47" s="254" t="s">
        <v>542</v>
      </c>
      <c r="F47" s="356">
        <v>65000</v>
      </c>
      <c r="G47" s="253">
        <v>72.41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44280</v>
      </c>
      <c r="B48" s="253">
        <v>540204</v>
      </c>
      <c r="C48" s="254" t="s">
        <v>1057</v>
      </c>
      <c r="D48" s="254" t="s">
        <v>1142</v>
      </c>
      <c r="E48" s="254" t="s">
        <v>543</v>
      </c>
      <c r="F48" s="356">
        <v>87981</v>
      </c>
      <c r="G48" s="253">
        <v>72.13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44280</v>
      </c>
      <c r="B49" s="253">
        <v>540204</v>
      </c>
      <c r="C49" s="254" t="s">
        <v>1057</v>
      </c>
      <c r="D49" s="254" t="s">
        <v>1058</v>
      </c>
      <c r="E49" s="254" t="s">
        <v>542</v>
      </c>
      <c r="F49" s="356">
        <v>24500</v>
      </c>
      <c r="G49" s="253">
        <v>71.28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44280</v>
      </c>
      <c r="B50" s="253">
        <v>530377</v>
      </c>
      <c r="C50" s="254" t="s">
        <v>1143</v>
      </c>
      <c r="D50" s="254" t="s">
        <v>1144</v>
      </c>
      <c r="E50" s="254" t="s">
        <v>542</v>
      </c>
      <c r="F50" s="356">
        <v>2966934</v>
      </c>
      <c r="G50" s="253">
        <v>4.4400000000000004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44280</v>
      </c>
      <c r="B51" s="253">
        <v>530377</v>
      </c>
      <c r="C51" s="254" t="s">
        <v>1143</v>
      </c>
      <c r="D51" s="254" t="s">
        <v>1128</v>
      </c>
      <c r="E51" s="254" t="s">
        <v>543</v>
      </c>
      <c r="F51" s="356">
        <v>2966934</v>
      </c>
      <c r="G51" s="253">
        <v>4.4400000000000004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44280</v>
      </c>
      <c r="B52" s="253">
        <v>541206</v>
      </c>
      <c r="C52" s="254" t="s">
        <v>1145</v>
      </c>
      <c r="D52" s="254" t="s">
        <v>1071</v>
      </c>
      <c r="E52" s="254" t="s">
        <v>542</v>
      </c>
      <c r="F52" s="356">
        <v>2000</v>
      </c>
      <c r="G52" s="253">
        <v>24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44280</v>
      </c>
      <c r="B53" s="253">
        <v>541206</v>
      </c>
      <c r="C53" s="254" t="s">
        <v>1145</v>
      </c>
      <c r="D53" s="254" t="s">
        <v>1146</v>
      </c>
      <c r="E53" s="254" t="s">
        <v>542</v>
      </c>
      <c r="F53" s="356">
        <v>200000</v>
      </c>
      <c r="G53" s="253">
        <v>29.87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44280</v>
      </c>
      <c r="B54" s="253">
        <v>541206</v>
      </c>
      <c r="C54" s="254" t="s">
        <v>1145</v>
      </c>
      <c r="D54" s="254" t="s">
        <v>1071</v>
      </c>
      <c r="E54" s="254" t="s">
        <v>543</v>
      </c>
      <c r="F54" s="356">
        <v>202000</v>
      </c>
      <c r="G54" s="253">
        <v>29.82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44280</v>
      </c>
      <c r="B55" s="253">
        <v>540416</v>
      </c>
      <c r="C55" s="254" t="s">
        <v>1147</v>
      </c>
      <c r="D55" s="254" t="s">
        <v>1059</v>
      </c>
      <c r="E55" s="254" t="s">
        <v>543</v>
      </c>
      <c r="F55" s="356">
        <v>100800</v>
      </c>
      <c r="G55" s="253">
        <v>93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44280</v>
      </c>
      <c r="B56" s="253">
        <v>540416</v>
      </c>
      <c r="C56" s="254" t="s">
        <v>1147</v>
      </c>
      <c r="D56" s="254" t="s">
        <v>1148</v>
      </c>
      <c r="E56" s="254" t="s">
        <v>542</v>
      </c>
      <c r="F56" s="356">
        <v>100800</v>
      </c>
      <c r="G56" s="253">
        <v>93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44280</v>
      </c>
      <c r="B57" s="253">
        <v>532911</v>
      </c>
      <c r="C57" s="254" t="s">
        <v>1041</v>
      </c>
      <c r="D57" s="254" t="s">
        <v>1042</v>
      </c>
      <c r="E57" s="254" t="s">
        <v>543</v>
      </c>
      <c r="F57" s="356">
        <v>200000</v>
      </c>
      <c r="G57" s="253">
        <v>8.5399999999999991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44280</v>
      </c>
      <c r="B58" s="253">
        <v>523862</v>
      </c>
      <c r="C58" s="254" t="s">
        <v>1060</v>
      </c>
      <c r="D58" s="254" t="s">
        <v>1061</v>
      </c>
      <c r="E58" s="254" t="s">
        <v>543</v>
      </c>
      <c r="F58" s="356">
        <v>75503</v>
      </c>
      <c r="G58" s="253">
        <v>2.42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44280</v>
      </c>
      <c r="B59" s="253">
        <v>523862</v>
      </c>
      <c r="C59" s="254" t="s">
        <v>1060</v>
      </c>
      <c r="D59" s="254" t="s">
        <v>1149</v>
      </c>
      <c r="E59" s="254" t="s">
        <v>542</v>
      </c>
      <c r="F59" s="356">
        <v>31500</v>
      </c>
      <c r="G59" s="253">
        <v>2.42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44280</v>
      </c>
      <c r="B60" s="253">
        <v>523862</v>
      </c>
      <c r="C60" s="254" t="s">
        <v>1060</v>
      </c>
      <c r="D60" s="254" t="s">
        <v>1150</v>
      </c>
      <c r="E60" s="254" t="s">
        <v>542</v>
      </c>
      <c r="F60" s="356">
        <v>41000</v>
      </c>
      <c r="G60" s="253">
        <v>2.42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44280</v>
      </c>
      <c r="B61" s="253">
        <v>540404</v>
      </c>
      <c r="C61" s="254" t="s">
        <v>1151</v>
      </c>
      <c r="D61" s="254" t="s">
        <v>1152</v>
      </c>
      <c r="E61" s="254" t="s">
        <v>542</v>
      </c>
      <c r="F61" s="356">
        <v>39000</v>
      </c>
      <c r="G61" s="253">
        <v>126.27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44280</v>
      </c>
      <c r="B62" s="253">
        <v>512217</v>
      </c>
      <c r="C62" s="254" t="s">
        <v>1079</v>
      </c>
      <c r="D62" s="254" t="s">
        <v>1080</v>
      </c>
      <c r="E62" s="254" t="s">
        <v>543</v>
      </c>
      <c r="F62" s="356">
        <v>36255</v>
      </c>
      <c r="G62" s="253">
        <v>13.68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44280</v>
      </c>
      <c r="B63" s="253">
        <v>512217</v>
      </c>
      <c r="C63" s="254" t="s">
        <v>1079</v>
      </c>
      <c r="D63" s="254" t="s">
        <v>1153</v>
      </c>
      <c r="E63" s="254" t="s">
        <v>542</v>
      </c>
      <c r="F63" s="356">
        <v>32497</v>
      </c>
      <c r="G63" s="253">
        <v>13.69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44280</v>
      </c>
      <c r="B64" s="253">
        <v>512217</v>
      </c>
      <c r="C64" s="254" t="s">
        <v>1079</v>
      </c>
      <c r="D64" s="254" t="s">
        <v>1153</v>
      </c>
      <c r="E64" s="254" t="s">
        <v>543</v>
      </c>
      <c r="F64" s="356">
        <v>1361</v>
      </c>
      <c r="G64" s="253">
        <v>13.53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44280</v>
      </c>
      <c r="B65" s="253">
        <v>538647</v>
      </c>
      <c r="C65" s="254" t="s">
        <v>1062</v>
      </c>
      <c r="D65" s="254" t="s">
        <v>1063</v>
      </c>
      <c r="E65" s="254" t="s">
        <v>543</v>
      </c>
      <c r="F65" s="356">
        <v>90000</v>
      </c>
      <c r="G65" s="253">
        <v>8.94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44280</v>
      </c>
      <c r="B66" s="253">
        <v>522207</v>
      </c>
      <c r="C66" s="254" t="s">
        <v>1154</v>
      </c>
      <c r="D66" s="254" t="s">
        <v>1155</v>
      </c>
      <c r="E66" s="254" t="s">
        <v>542</v>
      </c>
      <c r="F66" s="356">
        <v>200000</v>
      </c>
      <c r="G66" s="253">
        <v>99.5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44280</v>
      </c>
      <c r="B67" s="253">
        <v>522207</v>
      </c>
      <c r="C67" s="254" t="s">
        <v>1154</v>
      </c>
      <c r="D67" s="254" t="s">
        <v>1156</v>
      </c>
      <c r="E67" s="254" t="s">
        <v>543</v>
      </c>
      <c r="F67" s="356">
        <v>199976</v>
      </c>
      <c r="G67" s="253">
        <v>99.5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44280</v>
      </c>
      <c r="B68" s="253">
        <v>537840</v>
      </c>
      <c r="C68" s="254" t="s">
        <v>1157</v>
      </c>
      <c r="D68" s="254" t="s">
        <v>1158</v>
      </c>
      <c r="E68" s="254" t="s">
        <v>543</v>
      </c>
      <c r="F68" s="356">
        <v>25000</v>
      </c>
      <c r="G68" s="253">
        <v>20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44280</v>
      </c>
      <c r="B69" s="253">
        <v>537840</v>
      </c>
      <c r="C69" s="254" t="s">
        <v>1157</v>
      </c>
      <c r="D69" s="254" t="s">
        <v>1159</v>
      </c>
      <c r="E69" s="254" t="s">
        <v>542</v>
      </c>
      <c r="F69" s="356">
        <v>24700</v>
      </c>
      <c r="G69" s="253">
        <v>20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44280</v>
      </c>
      <c r="B70" s="253">
        <v>541634</v>
      </c>
      <c r="C70" s="254" t="s">
        <v>1160</v>
      </c>
      <c r="D70" s="254" t="s">
        <v>1072</v>
      </c>
      <c r="E70" s="254" t="s">
        <v>542</v>
      </c>
      <c r="F70" s="356">
        <v>64000</v>
      </c>
      <c r="G70" s="253">
        <v>43.25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44280</v>
      </c>
      <c r="B71" s="253">
        <v>541634</v>
      </c>
      <c r="C71" s="254" t="s">
        <v>1160</v>
      </c>
      <c r="D71" s="254" t="s">
        <v>1161</v>
      </c>
      <c r="E71" s="254" t="s">
        <v>542</v>
      </c>
      <c r="F71" s="356">
        <v>68800</v>
      </c>
      <c r="G71" s="253">
        <v>43.95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44280</v>
      </c>
      <c r="B72" s="253">
        <v>541634</v>
      </c>
      <c r="C72" s="254" t="s">
        <v>1160</v>
      </c>
      <c r="D72" s="254" t="s">
        <v>1146</v>
      </c>
      <c r="E72" s="254" t="s">
        <v>543</v>
      </c>
      <c r="F72" s="356">
        <v>64000</v>
      </c>
      <c r="G72" s="253">
        <v>43.25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44280</v>
      </c>
      <c r="B73" s="253">
        <v>539673</v>
      </c>
      <c r="C73" s="254" t="s">
        <v>1162</v>
      </c>
      <c r="D73" s="254" t="s">
        <v>1163</v>
      </c>
      <c r="E73" s="254" t="s">
        <v>542</v>
      </c>
      <c r="F73" s="356">
        <v>12008</v>
      </c>
      <c r="G73" s="253">
        <v>8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44280</v>
      </c>
      <c r="B74" s="253">
        <v>539673</v>
      </c>
      <c r="C74" s="254" t="s">
        <v>1162</v>
      </c>
      <c r="D74" s="254" t="s">
        <v>1163</v>
      </c>
      <c r="E74" s="254" t="s">
        <v>543</v>
      </c>
      <c r="F74" s="356">
        <v>3650</v>
      </c>
      <c r="G74" s="253">
        <v>7.62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44280</v>
      </c>
      <c r="B75" s="253">
        <v>539673</v>
      </c>
      <c r="C75" s="254" t="s">
        <v>1162</v>
      </c>
      <c r="D75" s="254" t="s">
        <v>1164</v>
      </c>
      <c r="E75" s="254" t="s">
        <v>543</v>
      </c>
      <c r="F75" s="356">
        <v>10000</v>
      </c>
      <c r="G75" s="253">
        <v>8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44280</v>
      </c>
      <c r="B76" s="253">
        <v>539561</v>
      </c>
      <c r="C76" s="254" t="s">
        <v>1165</v>
      </c>
      <c r="D76" s="254" t="s">
        <v>1166</v>
      </c>
      <c r="E76" s="254" t="s">
        <v>543</v>
      </c>
      <c r="F76" s="356">
        <v>100000</v>
      </c>
      <c r="G76" s="253">
        <v>40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44280</v>
      </c>
      <c r="B77" s="253">
        <v>539561</v>
      </c>
      <c r="C77" s="254" t="s">
        <v>1165</v>
      </c>
      <c r="D77" s="254" t="s">
        <v>1167</v>
      </c>
      <c r="E77" s="254" t="s">
        <v>542</v>
      </c>
      <c r="F77" s="356">
        <v>100000</v>
      </c>
      <c r="G77" s="253">
        <v>40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44280</v>
      </c>
      <c r="B78" s="253">
        <v>543171</v>
      </c>
      <c r="C78" s="254" t="s">
        <v>1168</v>
      </c>
      <c r="D78" s="254" t="s">
        <v>1169</v>
      </c>
      <c r="E78" s="254" t="s">
        <v>543</v>
      </c>
      <c r="F78" s="356">
        <v>30000</v>
      </c>
      <c r="G78" s="253">
        <v>23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44280</v>
      </c>
      <c r="B79" s="253">
        <v>543171</v>
      </c>
      <c r="C79" s="254" t="s">
        <v>1168</v>
      </c>
      <c r="D79" s="254" t="s">
        <v>1170</v>
      </c>
      <c r="E79" s="254" t="s">
        <v>543</v>
      </c>
      <c r="F79" s="356">
        <v>30000</v>
      </c>
      <c r="G79" s="253">
        <v>23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44280</v>
      </c>
      <c r="B80" s="253">
        <v>543171</v>
      </c>
      <c r="C80" s="254" t="s">
        <v>1168</v>
      </c>
      <c r="D80" s="254" t="s">
        <v>1171</v>
      </c>
      <c r="E80" s="254" t="s">
        <v>543</v>
      </c>
      <c r="F80" s="356">
        <v>42000</v>
      </c>
      <c r="G80" s="253">
        <v>23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44280</v>
      </c>
      <c r="B81" s="253">
        <v>543171</v>
      </c>
      <c r="C81" s="254" t="s">
        <v>1168</v>
      </c>
      <c r="D81" s="254" t="s">
        <v>1172</v>
      </c>
      <c r="E81" s="254" t="s">
        <v>543</v>
      </c>
      <c r="F81" s="356">
        <v>66000</v>
      </c>
      <c r="G81" s="253">
        <v>23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44280</v>
      </c>
      <c r="B82" s="253">
        <v>543171</v>
      </c>
      <c r="C82" s="254" t="s">
        <v>1168</v>
      </c>
      <c r="D82" s="254" t="s">
        <v>1173</v>
      </c>
      <c r="E82" s="254" t="s">
        <v>542</v>
      </c>
      <c r="F82" s="356">
        <v>171000</v>
      </c>
      <c r="G82" s="253">
        <v>23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44280</v>
      </c>
      <c r="B83" s="253">
        <v>543274</v>
      </c>
      <c r="C83" s="254" t="s">
        <v>1043</v>
      </c>
      <c r="D83" s="254" t="s">
        <v>1174</v>
      </c>
      <c r="E83" s="254" t="s">
        <v>543</v>
      </c>
      <c r="F83" s="356">
        <v>50400</v>
      </c>
      <c r="G83" s="253">
        <v>214.01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44280</v>
      </c>
      <c r="B84" s="253">
        <v>539526</v>
      </c>
      <c r="C84" s="254" t="s">
        <v>1082</v>
      </c>
      <c r="D84" s="254" t="s">
        <v>1175</v>
      </c>
      <c r="E84" s="254" t="s">
        <v>542</v>
      </c>
      <c r="F84" s="356">
        <v>900000</v>
      </c>
      <c r="G84" s="253">
        <v>0.56999999999999995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44280</v>
      </c>
      <c r="B85" s="253">
        <v>539526</v>
      </c>
      <c r="C85" s="254" t="s">
        <v>1082</v>
      </c>
      <c r="D85" s="254" t="s">
        <v>1083</v>
      </c>
      <c r="E85" s="254" t="s">
        <v>543</v>
      </c>
      <c r="F85" s="356">
        <v>1023321</v>
      </c>
      <c r="G85" s="253">
        <v>0.56999999999999995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44280</v>
      </c>
      <c r="B86" s="253">
        <v>543234</v>
      </c>
      <c r="C86" s="254" t="s">
        <v>1176</v>
      </c>
      <c r="D86" s="254" t="s">
        <v>1177</v>
      </c>
      <c r="E86" s="254" t="s">
        <v>542</v>
      </c>
      <c r="F86" s="356">
        <v>93000</v>
      </c>
      <c r="G86" s="253">
        <v>55.5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44280</v>
      </c>
      <c r="B87" s="253">
        <v>543234</v>
      </c>
      <c r="C87" s="254" t="s">
        <v>1176</v>
      </c>
      <c r="D87" s="254" t="s">
        <v>1178</v>
      </c>
      <c r="E87" s="254" t="s">
        <v>542</v>
      </c>
      <c r="F87" s="356">
        <v>186000</v>
      </c>
      <c r="G87" s="253">
        <v>55.58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44280</v>
      </c>
      <c r="B88" s="253">
        <v>543234</v>
      </c>
      <c r="C88" s="254" t="s">
        <v>1176</v>
      </c>
      <c r="D88" s="254" t="s">
        <v>1178</v>
      </c>
      <c r="E88" s="254" t="s">
        <v>543</v>
      </c>
      <c r="F88" s="356">
        <v>93000</v>
      </c>
      <c r="G88" s="253">
        <v>55.5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44280</v>
      </c>
      <c r="B89" s="253">
        <v>543234</v>
      </c>
      <c r="C89" s="254" t="s">
        <v>1176</v>
      </c>
      <c r="D89" s="254" t="s">
        <v>1177</v>
      </c>
      <c r="E89" s="254" t="s">
        <v>543</v>
      </c>
      <c r="F89" s="356">
        <v>186000</v>
      </c>
      <c r="G89" s="253">
        <v>55.58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44280</v>
      </c>
      <c r="B90" s="253">
        <v>539026</v>
      </c>
      <c r="C90" s="254" t="s">
        <v>1084</v>
      </c>
      <c r="D90" s="254" t="s">
        <v>1179</v>
      </c>
      <c r="E90" s="254" t="s">
        <v>542</v>
      </c>
      <c r="F90" s="356">
        <v>108000</v>
      </c>
      <c r="G90" s="253">
        <v>22.44</v>
      </c>
      <c r="H90" s="325" t="s">
        <v>305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44280</v>
      </c>
      <c r="B91" s="253">
        <v>539026</v>
      </c>
      <c r="C91" s="254" t="s">
        <v>1084</v>
      </c>
      <c r="D91" s="254" t="s">
        <v>1180</v>
      </c>
      <c r="E91" s="254" t="s">
        <v>543</v>
      </c>
      <c r="F91" s="356">
        <v>104000</v>
      </c>
      <c r="G91" s="253">
        <v>22.38</v>
      </c>
      <c r="H91" s="325" t="s">
        <v>305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44280</v>
      </c>
      <c r="B92" s="253">
        <v>539026</v>
      </c>
      <c r="C92" s="254" t="s">
        <v>1084</v>
      </c>
      <c r="D92" s="254" t="s">
        <v>1086</v>
      </c>
      <c r="E92" s="254" t="s">
        <v>542</v>
      </c>
      <c r="F92" s="356">
        <v>24000</v>
      </c>
      <c r="G92" s="253">
        <v>21.83</v>
      </c>
      <c r="H92" s="325" t="s">
        <v>305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44280</v>
      </c>
      <c r="B93" s="253">
        <v>539026</v>
      </c>
      <c r="C93" s="254" t="s">
        <v>1084</v>
      </c>
      <c r="D93" s="254" t="s">
        <v>1085</v>
      </c>
      <c r="E93" s="254" t="s">
        <v>542</v>
      </c>
      <c r="F93" s="356">
        <v>44000</v>
      </c>
      <c r="G93" s="253">
        <v>20.3</v>
      </c>
      <c r="H93" s="325" t="s">
        <v>305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44280</v>
      </c>
      <c r="B94" s="253">
        <v>539026</v>
      </c>
      <c r="C94" s="254" t="s">
        <v>1084</v>
      </c>
      <c r="D94" s="254" t="s">
        <v>1086</v>
      </c>
      <c r="E94" s="254" t="s">
        <v>543</v>
      </c>
      <c r="F94" s="356">
        <v>24000</v>
      </c>
      <c r="G94" s="253">
        <v>18.75</v>
      </c>
      <c r="H94" s="325" t="s">
        <v>305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44280</v>
      </c>
      <c r="B95" s="253">
        <v>539026</v>
      </c>
      <c r="C95" s="254" t="s">
        <v>1084</v>
      </c>
      <c r="D95" s="254" t="s">
        <v>1085</v>
      </c>
      <c r="E95" s="254" t="s">
        <v>543</v>
      </c>
      <c r="F95" s="356">
        <v>44000</v>
      </c>
      <c r="G95" s="253">
        <v>20.399999999999999</v>
      </c>
      <c r="H95" s="325" t="s">
        <v>305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44280</v>
      </c>
      <c r="B96" s="253">
        <v>539026</v>
      </c>
      <c r="C96" s="254" t="s">
        <v>1084</v>
      </c>
      <c r="D96" s="254" t="s">
        <v>1087</v>
      </c>
      <c r="E96" s="254" t="s">
        <v>542</v>
      </c>
      <c r="F96" s="356">
        <v>60000</v>
      </c>
      <c r="G96" s="253">
        <v>20.92</v>
      </c>
      <c r="H96" s="325" t="s">
        <v>305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44280</v>
      </c>
      <c r="B97" s="253">
        <v>539026</v>
      </c>
      <c r="C97" s="254" t="s">
        <v>1084</v>
      </c>
      <c r="D97" s="254" t="s">
        <v>1181</v>
      </c>
      <c r="E97" s="254" t="s">
        <v>543</v>
      </c>
      <c r="F97" s="356">
        <v>60000</v>
      </c>
      <c r="G97" s="253">
        <v>20.89</v>
      </c>
      <c r="H97" s="325" t="s">
        <v>305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44280</v>
      </c>
      <c r="B98" s="253">
        <v>542025</v>
      </c>
      <c r="C98" s="254" t="s">
        <v>1182</v>
      </c>
      <c r="D98" s="254" t="s">
        <v>1183</v>
      </c>
      <c r="E98" s="254" t="s">
        <v>542</v>
      </c>
      <c r="F98" s="356">
        <v>90000</v>
      </c>
      <c r="G98" s="253">
        <v>30.93</v>
      </c>
      <c r="H98" s="325" t="s">
        <v>305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44280</v>
      </c>
      <c r="B99" s="253">
        <v>542025</v>
      </c>
      <c r="C99" s="254" t="s">
        <v>1182</v>
      </c>
      <c r="D99" s="254" t="s">
        <v>1071</v>
      </c>
      <c r="E99" s="254" t="s">
        <v>543</v>
      </c>
      <c r="F99" s="356">
        <v>90000</v>
      </c>
      <c r="G99" s="253">
        <v>30.93</v>
      </c>
      <c r="H99" s="325" t="s">
        <v>305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44280</v>
      </c>
      <c r="B100" s="253">
        <v>539041</v>
      </c>
      <c r="C100" s="254" t="s">
        <v>1184</v>
      </c>
      <c r="D100" s="254" t="s">
        <v>1185</v>
      </c>
      <c r="E100" s="254" t="s">
        <v>542</v>
      </c>
      <c r="F100" s="356">
        <v>100000</v>
      </c>
      <c r="G100" s="253">
        <v>9.2200000000000006</v>
      </c>
      <c r="H100" s="325" t="s">
        <v>305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44280</v>
      </c>
      <c r="B101" s="253">
        <v>539041</v>
      </c>
      <c r="C101" s="254" t="s">
        <v>1184</v>
      </c>
      <c r="D101" s="254" t="s">
        <v>1186</v>
      </c>
      <c r="E101" s="254" t="s">
        <v>543</v>
      </c>
      <c r="F101" s="356">
        <v>62500</v>
      </c>
      <c r="G101" s="253">
        <v>9.2200000000000006</v>
      </c>
      <c r="H101" s="325" t="s">
        <v>305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44280</v>
      </c>
      <c r="B102" s="253">
        <v>542923</v>
      </c>
      <c r="C102" s="254" t="s">
        <v>1022</v>
      </c>
      <c r="D102" s="254" t="s">
        <v>1187</v>
      </c>
      <c r="E102" s="254" t="s">
        <v>543</v>
      </c>
      <c r="F102" s="356">
        <v>110000</v>
      </c>
      <c r="G102" s="253">
        <v>11.36</v>
      </c>
      <c r="H102" s="325" t="s">
        <v>305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44280</v>
      </c>
      <c r="B103" s="253">
        <v>539331</v>
      </c>
      <c r="C103" s="254" t="s">
        <v>1089</v>
      </c>
      <c r="D103" s="254" t="s">
        <v>1188</v>
      </c>
      <c r="E103" s="254" t="s">
        <v>543</v>
      </c>
      <c r="F103" s="356">
        <v>100000</v>
      </c>
      <c r="G103" s="253">
        <v>120</v>
      </c>
      <c r="H103" s="325" t="s">
        <v>305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44280</v>
      </c>
      <c r="B104" s="253" t="s">
        <v>1189</v>
      </c>
      <c r="C104" s="254" t="s">
        <v>1190</v>
      </c>
      <c r="D104" s="254" t="s">
        <v>1191</v>
      </c>
      <c r="E104" s="254" t="s">
        <v>542</v>
      </c>
      <c r="F104" s="356">
        <v>25600</v>
      </c>
      <c r="G104" s="253">
        <v>36</v>
      </c>
      <c r="H104" s="325" t="s">
        <v>877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44280</v>
      </c>
      <c r="B105" s="253" t="s">
        <v>1192</v>
      </c>
      <c r="C105" s="254" t="s">
        <v>1193</v>
      </c>
      <c r="D105" s="254" t="s">
        <v>1194</v>
      </c>
      <c r="E105" s="254" t="s">
        <v>542</v>
      </c>
      <c r="F105" s="356">
        <v>194000</v>
      </c>
      <c r="G105" s="253">
        <v>726</v>
      </c>
      <c r="H105" s="325" t="s">
        <v>877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44280</v>
      </c>
      <c r="B106" s="253" t="s">
        <v>1192</v>
      </c>
      <c r="C106" s="254" t="s">
        <v>1193</v>
      </c>
      <c r="D106" s="254" t="s">
        <v>1195</v>
      </c>
      <c r="E106" s="254" t="s">
        <v>542</v>
      </c>
      <c r="F106" s="356">
        <v>191000</v>
      </c>
      <c r="G106" s="253">
        <v>728</v>
      </c>
      <c r="H106" s="325" t="s">
        <v>877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44280</v>
      </c>
      <c r="B107" s="253" t="s">
        <v>1196</v>
      </c>
      <c r="C107" s="254" t="s">
        <v>1197</v>
      </c>
      <c r="D107" s="254" t="s">
        <v>1198</v>
      </c>
      <c r="E107" s="254" t="s">
        <v>542</v>
      </c>
      <c r="F107" s="356">
        <v>384149</v>
      </c>
      <c r="G107" s="253">
        <v>12.9</v>
      </c>
      <c r="H107" s="325" t="s">
        <v>877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44280</v>
      </c>
      <c r="B108" s="253" t="s">
        <v>1199</v>
      </c>
      <c r="C108" s="254" t="s">
        <v>1200</v>
      </c>
      <c r="D108" s="254" t="s">
        <v>1201</v>
      </c>
      <c r="E108" s="254" t="s">
        <v>542</v>
      </c>
      <c r="F108" s="356">
        <v>117660</v>
      </c>
      <c r="G108" s="253">
        <v>24.47</v>
      </c>
      <c r="H108" s="325" t="s">
        <v>877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44280</v>
      </c>
      <c r="B109" s="253" t="s">
        <v>1202</v>
      </c>
      <c r="C109" s="254" t="s">
        <v>1203</v>
      </c>
      <c r="D109" s="254" t="s">
        <v>1204</v>
      </c>
      <c r="E109" s="254" t="s">
        <v>542</v>
      </c>
      <c r="F109" s="356">
        <v>73058</v>
      </c>
      <c r="G109" s="253">
        <v>59.57</v>
      </c>
      <c r="H109" s="325" t="s">
        <v>877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44280</v>
      </c>
      <c r="B110" s="253" t="s">
        <v>1202</v>
      </c>
      <c r="C110" s="254" t="s">
        <v>1203</v>
      </c>
      <c r="D110" s="254" t="s">
        <v>1205</v>
      </c>
      <c r="E110" s="254" t="s">
        <v>542</v>
      </c>
      <c r="F110" s="356">
        <v>211000</v>
      </c>
      <c r="G110" s="253">
        <v>58.16</v>
      </c>
      <c r="H110" s="325" t="s">
        <v>877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44280</v>
      </c>
      <c r="B111" s="253" t="s">
        <v>1206</v>
      </c>
      <c r="C111" s="254" t="s">
        <v>1207</v>
      </c>
      <c r="D111" s="254" t="s">
        <v>1208</v>
      </c>
      <c r="E111" s="254" t="s">
        <v>542</v>
      </c>
      <c r="F111" s="356">
        <v>1675383</v>
      </c>
      <c r="G111" s="253">
        <v>155.71</v>
      </c>
      <c r="H111" s="325" t="s">
        <v>877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44280</v>
      </c>
      <c r="B112" s="253" t="s">
        <v>1206</v>
      </c>
      <c r="C112" s="254" t="s">
        <v>1207</v>
      </c>
      <c r="D112" s="254" t="s">
        <v>1209</v>
      </c>
      <c r="E112" s="254" t="s">
        <v>542</v>
      </c>
      <c r="F112" s="356">
        <v>3044452</v>
      </c>
      <c r="G112" s="253">
        <v>160.47999999999999</v>
      </c>
      <c r="H112" s="325" t="s">
        <v>877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44280</v>
      </c>
      <c r="B113" s="253" t="s">
        <v>1206</v>
      </c>
      <c r="C113" s="254" t="s">
        <v>1207</v>
      </c>
      <c r="D113" s="254" t="s">
        <v>1210</v>
      </c>
      <c r="E113" s="254" t="s">
        <v>542</v>
      </c>
      <c r="F113" s="356">
        <v>1515627</v>
      </c>
      <c r="G113" s="253">
        <v>161.86000000000001</v>
      </c>
      <c r="H113" s="325" t="s">
        <v>877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44280</v>
      </c>
      <c r="B114" s="253" t="s">
        <v>1206</v>
      </c>
      <c r="C114" s="254" t="s">
        <v>1207</v>
      </c>
      <c r="D114" s="254" t="s">
        <v>1211</v>
      </c>
      <c r="E114" s="254" t="s">
        <v>542</v>
      </c>
      <c r="F114" s="356">
        <v>1500000</v>
      </c>
      <c r="G114" s="253">
        <v>155.5</v>
      </c>
      <c r="H114" s="325" t="s">
        <v>877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44280</v>
      </c>
      <c r="B115" s="253" t="s">
        <v>1206</v>
      </c>
      <c r="C115" s="254" t="s">
        <v>1207</v>
      </c>
      <c r="D115" s="254" t="s">
        <v>1212</v>
      </c>
      <c r="E115" s="254" t="s">
        <v>542</v>
      </c>
      <c r="F115" s="356">
        <v>1519279</v>
      </c>
      <c r="G115" s="253">
        <v>160.68</v>
      </c>
      <c r="H115" s="325" t="s">
        <v>877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44280</v>
      </c>
      <c r="B116" s="253" t="s">
        <v>1213</v>
      </c>
      <c r="C116" s="254" t="s">
        <v>1214</v>
      </c>
      <c r="D116" s="254" t="s">
        <v>1215</v>
      </c>
      <c r="E116" s="254" t="s">
        <v>542</v>
      </c>
      <c r="F116" s="356">
        <v>34600</v>
      </c>
      <c r="G116" s="253">
        <v>12</v>
      </c>
      <c r="H116" s="325" t="s">
        <v>877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44280</v>
      </c>
      <c r="B117" s="253" t="s">
        <v>1213</v>
      </c>
      <c r="C117" s="254" t="s">
        <v>1214</v>
      </c>
      <c r="D117" s="254" t="s">
        <v>1216</v>
      </c>
      <c r="E117" s="254" t="s">
        <v>542</v>
      </c>
      <c r="F117" s="356">
        <v>800000</v>
      </c>
      <c r="G117" s="253">
        <v>12.05</v>
      </c>
      <c r="H117" s="325" t="s">
        <v>877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44280</v>
      </c>
      <c r="B118" s="253" t="s">
        <v>1213</v>
      </c>
      <c r="C118" s="254" t="s">
        <v>1214</v>
      </c>
      <c r="D118" s="254" t="s">
        <v>1201</v>
      </c>
      <c r="E118" s="254" t="s">
        <v>542</v>
      </c>
      <c r="F118" s="356">
        <v>3066</v>
      </c>
      <c r="G118" s="253">
        <v>12.16</v>
      </c>
      <c r="H118" s="325" t="s">
        <v>877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44280</v>
      </c>
      <c r="B119" s="253" t="s">
        <v>1217</v>
      </c>
      <c r="C119" s="254" t="s">
        <v>1218</v>
      </c>
      <c r="D119" s="254" t="s">
        <v>1219</v>
      </c>
      <c r="E119" s="254" t="s">
        <v>542</v>
      </c>
      <c r="F119" s="356">
        <v>105600</v>
      </c>
      <c r="G119" s="253">
        <v>80.06</v>
      </c>
      <c r="H119" s="325" t="s">
        <v>877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44280</v>
      </c>
      <c r="B120" s="253" t="s">
        <v>1220</v>
      </c>
      <c r="C120" s="254" t="s">
        <v>1221</v>
      </c>
      <c r="D120" s="254" t="s">
        <v>1222</v>
      </c>
      <c r="E120" s="254" t="s">
        <v>542</v>
      </c>
      <c r="F120" s="356">
        <v>3880910</v>
      </c>
      <c r="G120" s="253">
        <v>6.57</v>
      </c>
      <c r="H120" s="325" t="s">
        <v>877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44280</v>
      </c>
      <c r="B121" s="253" t="s">
        <v>1223</v>
      </c>
      <c r="C121" s="254" t="s">
        <v>1224</v>
      </c>
      <c r="D121" s="254" t="s">
        <v>1225</v>
      </c>
      <c r="E121" s="254" t="s">
        <v>542</v>
      </c>
      <c r="F121" s="356">
        <v>52415</v>
      </c>
      <c r="G121" s="253">
        <v>61.13</v>
      </c>
      <c r="H121" s="325" t="s">
        <v>877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44280</v>
      </c>
      <c r="B122" s="253" t="s">
        <v>1226</v>
      </c>
      <c r="C122" s="254" t="s">
        <v>1227</v>
      </c>
      <c r="D122" s="254" t="s">
        <v>1148</v>
      </c>
      <c r="E122" s="254" t="s">
        <v>542</v>
      </c>
      <c r="F122" s="356">
        <v>111000</v>
      </c>
      <c r="G122" s="253">
        <v>24</v>
      </c>
      <c r="H122" s="325" t="s">
        <v>877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44280</v>
      </c>
      <c r="B123" s="253" t="s">
        <v>1228</v>
      </c>
      <c r="C123" s="254" t="s">
        <v>1229</v>
      </c>
      <c r="D123" s="254" t="s">
        <v>1230</v>
      </c>
      <c r="E123" s="254" t="s">
        <v>542</v>
      </c>
      <c r="F123" s="356">
        <v>105000</v>
      </c>
      <c r="G123" s="253">
        <v>9.4499999999999993</v>
      </c>
      <c r="H123" s="325" t="s">
        <v>877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44280</v>
      </c>
      <c r="B124" s="253" t="s">
        <v>1189</v>
      </c>
      <c r="C124" s="254" t="s">
        <v>1190</v>
      </c>
      <c r="D124" s="254" t="s">
        <v>1231</v>
      </c>
      <c r="E124" s="254" t="s">
        <v>543</v>
      </c>
      <c r="F124" s="356">
        <v>41600</v>
      </c>
      <c r="G124" s="253">
        <v>36</v>
      </c>
      <c r="H124" s="325" t="s">
        <v>877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44280</v>
      </c>
      <c r="B125" s="253" t="s">
        <v>1232</v>
      </c>
      <c r="C125" s="254" t="s">
        <v>1233</v>
      </c>
      <c r="D125" s="254" t="s">
        <v>1234</v>
      </c>
      <c r="E125" s="254" t="s">
        <v>543</v>
      </c>
      <c r="F125" s="356">
        <v>119467</v>
      </c>
      <c r="G125" s="253">
        <v>240.77</v>
      </c>
      <c r="H125" s="325" t="s">
        <v>877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44280</v>
      </c>
      <c r="B126" s="253" t="s">
        <v>1235</v>
      </c>
      <c r="C126" s="254" t="s">
        <v>1236</v>
      </c>
      <c r="D126" s="254" t="s">
        <v>1237</v>
      </c>
      <c r="E126" s="254" t="s">
        <v>543</v>
      </c>
      <c r="F126" s="356">
        <v>309410</v>
      </c>
      <c r="G126" s="253">
        <v>1428.35</v>
      </c>
      <c r="H126" s="325" t="s">
        <v>877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44280</v>
      </c>
      <c r="B127" s="253" t="s">
        <v>338</v>
      </c>
      <c r="C127" s="254" t="s">
        <v>1238</v>
      </c>
      <c r="D127" s="254" t="s">
        <v>1239</v>
      </c>
      <c r="E127" s="254" t="s">
        <v>543</v>
      </c>
      <c r="F127" s="356">
        <v>656968</v>
      </c>
      <c r="G127" s="253">
        <v>654</v>
      </c>
      <c r="H127" s="325" t="s">
        <v>877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44280</v>
      </c>
      <c r="B128" s="253" t="s">
        <v>1192</v>
      </c>
      <c r="C128" s="254" t="s">
        <v>1193</v>
      </c>
      <c r="D128" s="254" t="s">
        <v>1240</v>
      </c>
      <c r="E128" s="254" t="s">
        <v>543</v>
      </c>
      <c r="F128" s="356">
        <v>194000</v>
      </c>
      <c r="G128" s="253">
        <v>726</v>
      </c>
      <c r="H128" s="325" t="s">
        <v>877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44280</v>
      </c>
      <c r="B129" s="253" t="s">
        <v>1192</v>
      </c>
      <c r="C129" s="254" t="s">
        <v>1193</v>
      </c>
      <c r="D129" s="254" t="s">
        <v>1241</v>
      </c>
      <c r="E129" s="254" t="s">
        <v>543</v>
      </c>
      <c r="F129" s="356">
        <v>191000</v>
      </c>
      <c r="G129" s="253">
        <v>728</v>
      </c>
      <c r="H129" s="325" t="s">
        <v>877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A130" s="230">
        <v>44280</v>
      </c>
      <c r="B130" s="253" t="s">
        <v>115</v>
      </c>
      <c r="C130" s="254" t="s">
        <v>1242</v>
      </c>
      <c r="D130" s="254" t="s">
        <v>1237</v>
      </c>
      <c r="E130" s="254" t="s">
        <v>543</v>
      </c>
      <c r="F130" s="356">
        <v>2374600</v>
      </c>
      <c r="G130" s="253">
        <v>197.13</v>
      </c>
      <c r="H130" s="325" t="s">
        <v>877</v>
      </c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A131" s="230">
        <v>44280</v>
      </c>
      <c r="B131" s="253" t="s">
        <v>1196</v>
      </c>
      <c r="C131" s="254" t="s">
        <v>1197</v>
      </c>
      <c r="D131" s="254" t="s">
        <v>1243</v>
      </c>
      <c r="E131" s="254" t="s">
        <v>543</v>
      </c>
      <c r="F131" s="356">
        <v>384149</v>
      </c>
      <c r="G131" s="253">
        <v>12.9</v>
      </c>
      <c r="H131" s="325" t="s">
        <v>877</v>
      </c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A132" s="230">
        <v>44280</v>
      </c>
      <c r="B132" s="253" t="s">
        <v>1199</v>
      </c>
      <c r="C132" s="254" t="s">
        <v>1200</v>
      </c>
      <c r="D132" s="254" t="s">
        <v>1201</v>
      </c>
      <c r="E132" s="254" t="s">
        <v>543</v>
      </c>
      <c r="F132" s="356">
        <v>155773</v>
      </c>
      <c r="G132" s="253">
        <v>24.04</v>
      </c>
      <c r="H132" s="325" t="s">
        <v>877</v>
      </c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A133" s="230">
        <v>44280</v>
      </c>
      <c r="B133" s="253" t="s">
        <v>1202</v>
      </c>
      <c r="C133" s="254" t="s">
        <v>1203</v>
      </c>
      <c r="D133" s="254" t="s">
        <v>1244</v>
      </c>
      <c r="E133" s="254" t="s">
        <v>543</v>
      </c>
      <c r="F133" s="356">
        <v>200774</v>
      </c>
      <c r="G133" s="253">
        <v>57.84</v>
      </c>
      <c r="H133" s="325" t="s">
        <v>877</v>
      </c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A134" s="230">
        <v>44280</v>
      </c>
      <c r="B134" s="253" t="s">
        <v>1206</v>
      </c>
      <c r="C134" s="254" t="s">
        <v>1207</v>
      </c>
      <c r="D134" s="254" t="s">
        <v>1209</v>
      </c>
      <c r="E134" s="254" t="s">
        <v>543</v>
      </c>
      <c r="F134" s="356">
        <v>3044452</v>
      </c>
      <c r="G134" s="253">
        <v>160.54</v>
      </c>
      <c r="H134" s="325" t="s">
        <v>877</v>
      </c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A135" s="230">
        <v>44280</v>
      </c>
      <c r="B135" s="253" t="s">
        <v>1206</v>
      </c>
      <c r="C135" s="254" t="s">
        <v>1207</v>
      </c>
      <c r="D135" s="254" t="s">
        <v>1212</v>
      </c>
      <c r="E135" s="254" t="s">
        <v>543</v>
      </c>
      <c r="F135" s="356">
        <v>1519279</v>
      </c>
      <c r="G135" s="253">
        <v>160.78</v>
      </c>
      <c r="H135" s="325" t="s">
        <v>877</v>
      </c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A136" s="230">
        <v>44280</v>
      </c>
      <c r="B136" s="253" t="s">
        <v>1206</v>
      </c>
      <c r="C136" s="254" t="s">
        <v>1207</v>
      </c>
      <c r="D136" s="254" t="s">
        <v>1210</v>
      </c>
      <c r="E136" s="254" t="s">
        <v>543</v>
      </c>
      <c r="F136" s="356">
        <v>1515627</v>
      </c>
      <c r="G136" s="253">
        <v>161.93</v>
      </c>
      <c r="H136" s="325" t="s">
        <v>877</v>
      </c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A137" s="230">
        <v>44280</v>
      </c>
      <c r="B137" s="253" t="s">
        <v>1213</v>
      </c>
      <c r="C137" s="254" t="s">
        <v>1214</v>
      </c>
      <c r="D137" s="254" t="s">
        <v>1201</v>
      </c>
      <c r="E137" s="254" t="s">
        <v>543</v>
      </c>
      <c r="F137" s="356">
        <v>178765</v>
      </c>
      <c r="G137" s="253">
        <v>12.04</v>
      </c>
      <c r="H137" s="325" t="s">
        <v>877</v>
      </c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A138" s="230">
        <v>44280</v>
      </c>
      <c r="B138" s="253" t="s">
        <v>1213</v>
      </c>
      <c r="C138" s="254" t="s">
        <v>1214</v>
      </c>
      <c r="D138" s="254" t="s">
        <v>1215</v>
      </c>
      <c r="E138" s="254" t="s">
        <v>543</v>
      </c>
      <c r="F138" s="356">
        <v>656076</v>
      </c>
      <c r="G138" s="253">
        <v>12.05</v>
      </c>
      <c r="H138" s="325" t="s">
        <v>877</v>
      </c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A139" s="230">
        <v>44280</v>
      </c>
      <c r="B139" s="253" t="s">
        <v>1217</v>
      </c>
      <c r="C139" s="254" t="s">
        <v>1218</v>
      </c>
      <c r="D139" s="254" t="s">
        <v>1245</v>
      </c>
      <c r="E139" s="254" t="s">
        <v>543</v>
      </c>
      <c r="F139" s="356">
        <v>91200</v>
      </c>
      <c r="G139" s="253">
        <v>80.180000000000007</v>
      </c>
      <c r="H139" s="325" t="s">
        <v>877</v>
      </c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A140" s="230">
        <v>44280</v>
      </c>
      <c r="B140" s="253" t="s">
        <v>1220</v>
      </c>
      <c r="C140" s="254" t="s">
        <v>1221</v>
      </c>
      <c r="D140" s="254" t="s">
        <v>1246</v>
      </c>
      <c r="E140" s="254" t="s">
        <v>543</v>
      </c>
      <c r="F140" s="356">
        <v>2754106</v>
      </c>
      <c r="G140" s="253">
        <v>6.51</v>
      </c>
      <c r="H140" s="325" t="s">
        <v>877</v>
      </c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A141" s="230">
        <v>44280</v>
      </c>
      <c r="B141" s="253" t="s">
        <v>1220</v>
      </c>
      <c r="C141" s="254" t="s">
        <v>1221</v>
      </c>
      <c r="D141" s="254" t="s">
        <v>1247</v>
      </c>
      <c r="E141" s="254" t="s">
        <v>543</v>
      </c>
      <c r="F141" s="356">
        <v>2500000</v>
      </c>
      <c r="G141" s="253">
        <v>6.75</v>
      </c>
      <c r="H141" s="325" t="s">
        <v>877</v>
      </c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A142" s="230">
        <v>44280</v>
      </c>
      <c r="B142" s="253" t="s">
        <v>1223</v>
      </c>
      <c r="C142" s="254" t="s">
        <v>1224</v>
      </c>
      <c r="D142" s="254" t="s">
        <v>1225</v>
      </c>
      <c r="E142" s="254" t="s">
        <v>543</v>
      </c>
      <c r="F142" s="356">
        <v>52415</v>
      </c>
      <c r="G142" s="253">
        <v>61.32</v>
      </c>
      <c r="H142" s="325" t="s">
        <v>877</v>
      </c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A143" s="230">
        <v>44280</v>
      </c>
      <c r="B143" s="253" t="s">
        <v>1226</v>
      </c>
      <c r="C143" s="254" t="s">
        <v>1227</v>
      </c>
      <c r="D143" s="254" t="s">
        <v>1191</v>
      </c>
      <c r="E143" s="254" t="s">
        <v>543</v>
      </c>
      <c r="F143" s="356">
        <v>116000</v>
      </c>
      <c r="G143" s="253">
        <v>24</v>
      </c>
      <c r="H143" s="325" t="s">
        <v>877</v>
      </c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A144" s="230">
        <v>44280</v>
      </c>
      <c r="B144" s="253" t="s">
        <v>1228</v>
      </c>
      <c r="C144" s="254" t="s">
        <v>1229</v>
      </c>
      <c r="D144" s="254" t="s">
        <v>1248</v>
      </c>
      <c r="E144" s="254" t="s">
        <v>543</v>
      </c>
      <c r="F144" s="356">
        <v>105000</v>
      </c>
      <c r="G144" s="253">
        <v>9.4499999999999993</v>
      </c>
      <c r="H144" s="325" t="s">
        <v>877</v>
      </c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6"/>
  <sheetViews>
    <sheetView topLeftCell="A4" zoomScale="68" zoomScaleNormal="85" workbookViewId="0">
      <selection activeCell="G146" sqref="G14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44281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1064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2203</v>
      </c>
      <c r="G11" s="499">
        <v>2070</v>
      </c>
      <c r="H11" s="499">
        <v>2305</v>
      </c>
      <c r="I11" s="500" t="s">
        <v>840</v>
      </c>
      <c r="J11" s="522" t="s">
        <v>1106</v>
      </c>
      <c r="K11" s="522">
        <f>H11-F11</f>
        <v>102</v>
      </c>
      <c r="L11" s="523">
        <f t="shared" ref="L11" si="2">(F11*-0.8)/100</f>
        <v>-17.624000000000002</v>
      </c>
      <c r="M11" s="503">
        <f>(K11+L11)/F11</f>
        <v>3.8300499319110309E-2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1091</v>
      </c>
      <c r="F12" s="499">
        <v>95.5</v>
      </c>
      <c r="G12" s="499">
        <v>88.5</v>
      </c>
      <c r="H12" s="499">
        <v>100</v>
      </c>
      <c r="I12" s="500" t="s">
        <v>1090</v>
      </c>
      <c r="J12" s="522" t="s">
        <v>886</v>
      </c>
      <c r="K12" s="522">
        <f t="shared" ref="K12" si="3">H12-F12</f>
        <v>4.5</v>
      </c>
      <c r="L12" s="523">
        <f t="shared" ref="L12" si="4">(F12*-0.8)/100</f>
        <v>-0.76400000000000001</v>
      </c>
      <c r="M12" s="503">
        <f>(K12+L12)/F12</f>
        <v>3.912041884816754E-2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851</v>
      </c>
      <c r="J13" s="445" t="s">
        <v>865</v>
      </c>
      <c r="K13" s="445">
        <f t="shared" ref="K13:K14" si="5">H13-F13</f>
        <v>305</v>
      </c>
      <c r="L13" s="520">
        <f t="shared" ref="L13" si="6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890</v>
      </c>
      <c r="J14" s="445" t="s">
        <v>899</v>
      </c>
      <c r="K14" s="445">
        <f t="shared" si="5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891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573">
        <v>7</v>
      </c>
      <c r="B16" s="574">
        <v>44264</v>
      </c>
      <c r="C16" s="575"/>
      <c r="D16" s="461" t="s">
        <v>298</v>
      </c>
      <c r="E16" s="576" t="s">
        <v>557</v>
      </c>
      <c r="F16" s="577">
        <v>142</v>
      </c>
      <c r="G16" s="577">
        <v>134.5</v>
      </c>
      <c r="H16" s="462">
        <v>134.5</v>
      </c>
      <c r="I16" s="578" t="s">
        <v>926</v>
      </c>
      <c r="J16" s="463" t="s">
        <v>905</v>
      </c>
      <c r="K16" s="463">
        <f t="shared" ref="K16" si="7">H16-F16</f>
        <v>-7.5</v>
      </c>
      <c r="L16" s="524">
        <f t="shared" ref="L16" si="8">(F16*-0.8)/100</f>
        <v>-1.1360000000000001</v>
      </c>
      <c r="M16" s="483">
        <f>(K16+L16)/F16</f>
        <v>-6.0816901408450696E-2</v>
      </c>
      <c r="N16" s="463" t="s">
        <v>620</v>
      </c>
      <c r="O16" s="484">
        <v>44280</v>
      </c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1016</v>
      </c>
      <c r="K17" s="522">
        <f t="shared" ref="K17" si="9">H17-F17</f>
        <v>87.5</v>
      </c>
      <c r="L17" s="523">
        <f t="shared" ref="L17" si="10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1010</v>
      </c>
      <c r="J18" s="445" t="s">
        <v>1046</v>
      </c>
      <c r="K18" s="445">
        <f t="shared" ref="K18" si="11">H18-F18</f>
        <v>36</v>
      </c>
      <c r="L18" s="520">
        <f t="shared" ref="L18" si="12">(F18*-0.8)/100</f>
        <v>-4.08</v>
      </c>
      <c r="M18" s="442">
        <f>(K18+L18)/F18</f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1011</v>
      </c>
      <c r="J19" s="445" t="s">
        <v>1045</v>
      </c>
      <c r="K19" s="445">
        <f t="shared" ref="K19" si="13">H19-F19</f>
        <v>44</v>
      </c>
      <c r="L19" s="520">
        <f t="shared" ref="L19" si="14">(F19*-0.8)/100</f>
        <v>-5.24</v>
      </c>
      <c r="M19" s="442">
        <f>(K19+L19)/F19</f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1012</v>
      </c>
      <c r="G20" s="383">
        <v>2650</v>
      </c>
      <c r="H20" s="378"/>
      <c r="I20" s="375" t="s">
        <v>1013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1014</v>
      </c>
      <c r="G21" s="383">
        <v>4950</v>
      </c>
      <c r="H21" s="378"/>
      <c r="I21" s="375" t="s">
        <v>1015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573">
        <v>13</v>
      </c>
      <c r="B22" s="574">
        <v>44277</v>
      </c>
      <c r="C22" s="575"/>
      <c r="D22" s="461" t="s">
        <v>1023</v>
      </c>
      <c r="E22" s="576" t="s">
        <v>557</v>
      </c>
      <c r="F22" s="577">
        <v>2320</v>
      </c>
      <c r="G22" s="577">
        <v>2170</v>
      </c>
      <c r="H22" s="462">
        <v>2170</v>
      </c>
      <c r="I22" s="578" t="s">
        <v>1024</v>
      </c>
      <c r="J22" s="463" t="s">
        <v>1107</v>
      </c>
      <c r="K22" s="463">
        <f t="shared" ref="K22" si="15">H22-F22</f>
        <v>-150</v>
      </c>
      <c r="L22" s="524">
        <f t="shared" ref="L22" si="16">(F22*-0.8)/100</f>
        <v>-18.559999999999999</v>
      </c>
      <c r="M22" s="483">
        <f>(K22+L22)/F22</f>
        <v>-7.2655172413793101E-2</v>
      </c>
      <c r="N22" s="463" t="s">
        <v>620</v>
      </c>
      <c r="O22" s="484">
        <v>44280</v>
      </c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1031</v>
      </c>
      <c r="E23" s="378" t="s">
        <v>557</v>
      </c>
      <c r="F23" s="383" t="s">
        <v>1044</v>
      </c>
      <c r="G23" s="383">
        <v>1940</v>
      </c>
      <c r="H23" s="378"/>
      <c r="I23" s="375" t="s">
        <v>1032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14</v>
      </c>
      <c r="B24" s="373">
        <v>44277</v>
      </c>
      <c r="C24" s="374"/>
      <c r="D24" s="412" t="s">
        <v>1033</v>
      </c>
      <c r="E24" s="378" t="s">
        <v>557</v>
      </c>
      <c r="F24" s="383" t="s">
        <v>1034</v>
      </c>
      <c r="G24" s="383">
        <v>478</v>
      </c>
      <c r="H24" s="378"/>
      <c r="I24" s="375" t="s">
        <v>1035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/>
      <c r="B25" s="373"/>
      <c r="C25" s="374"/>
      <c r="D25" s="412"/>
      <c r="E25" s="378"/>
      <c r="F25" s="383"/>
      <c r="G25" s="383"/>
      <c r="H25" s="378"/>
      <c r="I25" s="375"/>
      <c r="J25" s="380"/>
      <c r="K25" s="380"/>
      <c r="L25" s="388"/>
      <c r="M25" s="351"/>
      <c r="N25" s="361"/>
      <c r="O25" s="357"/>
      <c r="P25" s="456"/>
      <c r="Q25" s="4"/>
      <c r="R25" s="457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898</v>
      </c>
      <c r="K39" s="516">
        <f t="shared" ref="K39" si="17">H39-F39</f>
        <v>12</v>
      </c>
      <c r="L39" s="471">
        <f t="shared" ref="L39" si="18">(F39*-0.7)/100</f>
        <v>-3.08</v>
      </c>
      <c r="M39" s="442">
        <f t="shared" ref="M39" si="19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849</v>
      </c>
      <c r="J40" s="445" t="s">
        <v>872</v>
      </c>
      <c r="K40" s="516">
        <f t="shared" ref="K40" si="20">H40-F40</f>
        <v>115</v>
      </c>
      <c r="L40" s="471">
        <f t="shared" ref="L40" si="21">(F40*-0.7)/100</f>
        <v>-25.41</v>
      </c>
      <c r="M40" s="442">
        <f t="shared" ref="M40" si="22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848</v>
      </c>
      <c r="J41" s="463" t="s">
        <v>854</v>
      </c>
      <c r="K41" s="518">
        <f t="shared" ref="K41" si="23">H41-F41</f>
        <v>-18</v>
      </c>
      <c r="L41" s="510">
        <f t="shared" ref="L41" si="24">(F41*-0.7)/100</f>
        <v>-3.9689999999999999</v>
      </c>
      <c r="M41" s="483">
        <f t="shared" ref="M41" si="25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856</v>
      </c>
      <c r="J42" s="445" t="s">
        <v>857</v>
      </c>
      <c r="K42" s="516">
        <f t="shared" ref="K42" si="26">H42-F42</f>
        <v>47</v>
      </c>
      <c r="L42" s="471">
        <f>(F42*-0.07)/100</f>
        <v>-1.1480000000000001</v>
      </c>
      <c r="M42" s="442">
        <f t="shared" ref="M42" si="27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858</v>
      </c>
      <c r="K43" s="516">
        <f t="shared" ref="K43:K44" si="28">H43-F43</f>
        <v>53</v>
      </c>
      <c r="L43" s="471">
        <f>(F43*-0.07)/100</f>
        <v>-1.9057500000000003</v>
      </c>
      <c r="M43" s="442">
        <f t="shared" ref="M43:M44" si="29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996</v>
      </c>
      <c r="K44" s="557">
        <f t="shared" si="28"/>
        <v>-28</v>
      </c>
      <c r="L44" s="510">
        <f t="shared" ref="L44" si="30">(F44*-0.7)/100</f>
        <v>-6.4959999999999987</v>
      </c>
      <c r="M44" s="483">
        <f t="shared" si="29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881</v>
      </c>
      <c r="K45" s="516">
        <f t="shared" ref="K45" si="31">H45-F45</f>
        <v>6</v>
      </c>
      <c r="L45" s="471">
        <f>(F45*-0.07)/100</f>
        <v>-0.17465000000000003</v>
      </c>
      <c r="M45" s="442">
        <f t="shared" ref="M45" si="32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883</v>
      </c>
      <c r="K46" s="516">
        <f t="shared" ref="K46" si="33">H46-F46</f>
        <v>14</v>
      </c>
      <c r="L46" s="471">
        <f>(F46*-0.07)/100</f>
        <v>-0.37764999999999999</v>
      </c>
      <c r="M46" s="442">
        <f t="shared" ref="M46" si="34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882</v>
      </c>
      <c r="J47" s="445" t="s">
        <v>884</v>
      </c>
      <c r="K47" s="516">
        <f t="shared" ref="K47" si="35">H47-F47</f>
        <v>2.2999999999999972</v>
      </c>
      <c r="L47" s="471">
        <f>(F47*-0.07)/100</f>
        <v>-7.1575E-2</v>
      </c>
      <c r="M47" s="442">
        <f t="shared" ref="M47" si="36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888</v>
      </c>
      <c r="J48" s="445" t="s">
        <v>889</v>
      </c>
      <c r="K48" s="516">
        <f t="shared" ref="K48:K49" si="37">H48-F48</f>
        <v>11.5</v>
      </c>
      <c r="L48" s="471">
        <f>(F48*-0.07)/100</f>
        <v>-0.4214</v>
      </c>
      <c r="M48" s="442">
        <f t="shared" ref="M48:M49" si="38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894</v>
      </c>
      <c r="J49" s="445" t="s">
        <v>906</v>
      </c>
      <c r="K49" s="516">
        <f t="shared" si="37"/>
        <v>57.5</v>
      </c>
      <c r="L49" s="471">
        <f t="shared" ref="L49" si="39">(F49*-0.7)/100</f>
        <v>-15.137499999999999</v>
      </c>
      <c r="M49" s="442">
        <f t="shared" si="38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905</v>
      </c>
      <c r="K50" s="529">
        <f t="shared" ref="K50" si="40">H50-F50</f>
        <v>-7.5</v>
      </c>
      <c r="L50" s="510">
        <f>(F50*-0.07)/100</f>
        <v>-0.17185000000000003</v>
      </c>
      <c r="M50" s="483">
        <f t="shared" ref="M50" si="41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902</v>
      </c>
      <c r="J51" s="463" t="s">
        <v>904</v>
      </c>
      <c r="K51" s="529">
        <f t="shared" ref="K51" si="42">H51-F51</f>
        <v>-8</v>
      </c>
      <c r="L51" s="510">
        <f>(F51*-0.07)/100</f>
        <v>-0.20650000000000002</v>
      </c>
      <c r="M51" s="483">
        <f t="shared" ref="M51:M54" si="43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903</v>
      </c>
      <c r="J52" s="445" t="s">
        <v>881</v>
      </c>
      <c r="K52" s="516">
        <f>F52-H52</f>
        <v>6</v>
      </c>
      <c r="L52" s="471">
        <f>(F52*-0.07)/100</f>
        <v>-0.26950000000000002</v>
      </c>
      <c r="M52" s="442">
        <f t="shared" si="43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911</v>
      </c>
      <c r="J53" s="445" t="s">
        <v>860</v>
      </c>
      <c r="K53" s="516">
        <f t="shared" ref="K53:K54" si="44">H53-F53</f>
        <v>120</v>
      </c>
      <c r="L53" s="471">
        <f t="shared" ref="L53:L54" si="45">(F53*-0.7)/100</f>
        <v>-17.797499999999999</v>
      </c>
      <c r="M53" s="442">
        <f t="shared" si="43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912</v>
      </c>
      <c r="J54" s="463" t="s">
        <v>952</v>
      </c>
      <c r="K54" s="538">
        <f t="shared" si="44"/>
        <v>-90</v>
      </c>
      <c r="L54" s="510">
        <f t="shared" si="45"/>
        <v>-19.424999999999997</v>
      </c>
      <c r="M54" s="483">
        <f t="shared" si="43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913</v>
      </c>
      <c r="J55" s="445" t="s">
        <v>914</v>
      </c>
      <c r="K55" s="516">
        <f t="shared" ref="K55" si="46">H55-F55</f>
        <v>3.2000000000000028</v>
      </c>
      <c r="L55" s="471">
        <f>(F55*-0.07)/100</f>
        <v>-7.0910000000000001E-2</v>
      </c>
      <c r="M55" s="442">
        <f t="shared" ref="M55" si="47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913</v>
      </c>
      <c r="J56" s="445" t="s">
        <v>925</v>
      </c>
      <c r="K56" s="516">
        <f t="shared" ref="K56:K57" si="48">H56-F56</f>
        <v>1.9500000000000028</v>
      </c>
      <c r="L56" s="471">
        <f>(F56*-0.07)/100</f>
        <v>-7.1610000000000007E-2</v>
      </c>
      <c r="M56" s="442">
        <f t="shared" ref="M56:M57" si="49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913</v>
      </c>
      <c r="J57" s="463" t="s">
        <v>938</v>
      </c>
      <c r="K57" s="536">
        <f t="shared" si="48"/>
        <v>-3</v>
      </c>
      <c r="L57" s="510">
        <f t="shared" ref="L57" si="50">(F57*-0.7)/100</f>
        <v>-0.71050000000000002</v>
      </c>
      <c r="M57" s="483">
        <f t="shared" si="49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951</v>
      </c>
      <c r="K58" s="516">
        <f>F58-H58</f>
        <v>2.5</v>
      </c>
      <c r="L58" s="471">
        <f>(F58*-0.07)/100</f>
        <v>-9.2925000000000008E-2</v>
      </c>
      <c r="M58" s="442">
        <f t="shared" ref="M58:M60" si="51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903</v>
      </c>
      <c r="J59" s="445" t="s">
        <v>939</v>
      </c>
      <c r="K59" s="516">
        <f>F59-H59</f>
        <v>9.5</v>
      </c>
      <c r="L59" s="471">
        <f>(F59*-0.7)/100</f>
        <v>-2.7159999999999997</v>
      </c>
      <c r="M59" s="442">
        <f t="shared" si="51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953</v>
      </c>
      <c r="K60" s="538">
        <f t="shared" ref="K60" si="52">H60-F60</f>
        <v>-4</v>
      </c>
      <c r="L60" s="510">
        <f t="shared" ref="L60" si="53">(F60*-0.7)/100</f>
        <v>-0.9484999999999999</v>
      </c>
      <c r="M60" s="483">
        <f t="shared" si="51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940</v>
      </c>
      <c r="J61" s="445" t="s">
        <v>941</v>
      </c>
      <c r="K61" s="516">
        <f t="shared" ref="K61:K62" si="54">H61-F61</f>
        <v>1.8500000000000085</v>
      </c>
      <c r="L61" s="471">
        <f>(F61*-0.07)/100</f>
        <v>-5.5019999999999999E-2</v>
      </c>
      <c r="M61" s="442">
        <f t="shared" ref="M61:M62" si="55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982</v>
      </c>
      <c r="J62" s="463" t="s">
        <v>993</v>
      </c>
      <c r="K62" s="557">
        <f t="shared" si="54"/>
        <v>-26</v>
      </c>
      <c r="L62" s="510">
        <f t="shared" ref="L62" si="56">(F62*-0.7)/100</f>
        <v>-5.6</v>
      </c>
      <c r="M62" s="483">
        <f t="shared" si="55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986</v>
      </c>
      <c r="J63" s="463" t="s">
        <v>1009</v>
      </c>
      <c r="K63" s="558">
        <f t="shared" ref="K63" si="57">H63-F63</f>
        <v>-21</v>
      </c>
      <c r="L63" s="510">
        <f>(F63*-0.07)/100</f>
        <v>-0.41545000000000004</v>
      </c>
      <c r="M63" s="483">
        <f t="shared" ref="M63" si="58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991</v>
      </c>
      <c r="J64" s="445" t="s">
        <v>992</v>
      </c>
      <c r="K64" s="516">
        <f>F64-H64</f>
        <v>4.25</v>
      </c>
      <c r="L64" s="471">
        <f>(F64*-0.07)/100</f>
        <v>-0.161</v>
      </c>
      <c r="M64" s="442">
        <f t="shared" ref="M64" si="59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994</v>
      </c>
      <c r="J65" s="445" t="s">
        <v>995</v>
      </c>
      <c r="K65" s="516">
        <f>F65-H65</f>
        <v>11</v>
      </c>
      <c r="L65" s="471">
        <f>(F65*-0.07)/100</f>
        <v>-0.40775000000000006</v>
      </c>
      <c r="M65" s="442">
        <f t="shared" ref="M65:M66" si="60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997</v>
      </c>
      <c r="K66" s="557">
        <f t="shared" ref="K66" si="61">H66-F66</f>
        <v>-2.7000000000000028</v>
      </c>
      <c r="L66" s="510">
        <f>(F66*-0.07)/100</f>
        <v>-5.5790000000000006E-2</v>
      </c>
      <c r="M66" s="483">
        <f t="shared" si="60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1025</v>
      </c>
      <c r="E67" s="387" t="s">
        <v>557</v>
      </c>
      <c r="F67" s="387" t="s">
        <v>1026</v>
      </c>
      <c r="G67" s="387">
        <v>668</v>
      </c>
      <c r="H67" s="422"/>
      <c r="I67" s="387" t="s">
        <v>1027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474">
        <v>30</v>
      </c>
      <c r="B68" s="470">
        <v>44277</v>
      </c>
      <c r="C68" s="475"/>
      <c r="D68" s="476" t="s">
        <v>1028</v>
      </c>
      <c r="E68" s="444" t="s">
        <v>817</v>
      </c>
      <c r="F68" s="444">
        <v>230</v>
      </c>
      <c r="G68" s="477">
        <v>236</v>
      </c>
      <c r="H68" s="477">
        <v>225</v>
      </c>
      <c r="I68" s="444" t="s">
        <v>991</v>
      </c>
      <c r="J68" s="445" t="s">
        <v>915</v>
      </c>
      <c r="K68" s="566">
        <f>F68-H68</f>
        <v>5</v>
      </c>
      <c r="L68" s="471">
        <f>(F68*-0.7)/100</f>
        <v>-1.61</v>
      </c>
      <c r="M68" s="442">
        <f t="shared" ref="M68:M70" si="62">(K68+L68)/F68</f>
        <v>1.4739130434782607E-2</v>
      </c>
      <c r="N68" s="445" t="s">
        <v>556</v>
      </c>
      <c r="O68" s="443">
        <v>44279</v>
      </c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478">
        <v>31</v>
      </c>
      <c r="B69" s="479">
        <v>44277</v>
      </c>
      <c r="C69" s="480"/>
      <c r="D69" s="481" t="s">
        <v>1029</v>
      </c>
      <c r="E69" s="462" t="s">
        <v>557</v>
      </c>
      <c r="F69" s="462">
        <v>582</v>
      </c>
      <c r="G69" s="482">
        <v>567</v>
      </c>
      <c r="H69" s="482">
        <v>562.5</v>
      </c>
      <c r="I69" s="462" t="s">
        <v>1030</v>
      </c>
      <c r="J69" s="463" t="s">
        <v>1096</v>
      </c>
      <c r="K69" s="572">
        <f t="shared" ref="K69:K70" si="63">H69-F69</f>
        <v>-19.5</v>
      </c>
      <c r="L69" s="510">
        <f>(F69*-0.07)/100</f>
        <v>-0.40740000000000004</v>
      </c>
      <c r="M69" s="483">
        <f t="shared" si="62"/>
        <v>-3.4205154639175256E-2</v>
      </c>
      <c r="N69" s="463" t="s">
        <v>620</v>
      </c>
      <c r="O69" s="484">
        <v>44280</v>
      </c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478">
        <v>32</v>
      </c>
      <c r="B70" s="479">
        <v>44277</v>
      </c>
      <c r="C70" s="480"/>
      <c r="D70" s="481" t="s">
        <v>1039</v>
      </c>
      <c r="E70" s="462" t="s">
        <v>557</v>
      </c>
      <c r="F70" s="462">
        <v>156.4</v>
      </c>
      <c r="G70" s="482">
        <v>152</v>
      </c>
      <c r="H70" s="482">
        <v>152</v>
      </c>
      <c r="I70" s="462" t="s">
        <v>1040</v>
      </c>
      <c r="J70" s="463" t="s">
        <v>1095</v>
      </c>
      <c r="K70" s="572">
        <f t="shared" si="63"/>
        <v>-4.4000000000000057</v>
      </c>
      <c r="L70" s="510">
        <f t="shared" ref="L70" si="64">(F70*-0.7)/100</f>
        <v>-1.0948</v>
      </c>
      <c r="M70" s="483">
        <f t="shared" si="62"/>
        <v>-3.5132992327365768E-2</v>
      </c>
      <c r="N70" s="463" t="s">
        <v>620</v>
      </c>
      <c r="O70" s="484">
        <v>44280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>
        <v>33</v>
      </c>
      <c r="B71" s="418">
        <v>44279</v>
      </c>
      <c r="C71" s="421"/>
      <c r="D71" s="386" t="s">
        <v>467</v>
      </c>
      <c r="E71" s="387" t="s">
        <v>557</v>
      </c>
      <c r="F71" s="387" t="s">
        <v>1065</v>
      </c>
      <c r="G71" s="387">
        <v>27.35</v>
      </c>
      <c r="H71" s="422"/>
      <c r="I71" s="387" t="s">
        <v>1066</v>
      </c>
      <c r="J71" s="514" t="s">
        <v>558</v>
      </c>
      <c r="K71" s="352"/>
      <c r="L71" s="404"/>
      <c r="M71" s="402"/>
      <c r="N71" s="380"/>
      <c r="O71" s="393"/>
      <c r="P71" s="4"/>
      <c r="Q71" s="4"/>
      <c r="R71" s="324" t="s">
        <v>559</v>
      </c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478">
        <v>34</v>
      </c>
      <c r="B72" s="479">
        <v>44279</v>
      </c>
      <c r="C72" s="480"/>
      <c r="D72" s="481" t="s">
        <v>86</v>
      </c>
      <c r="E72" s="462" t="s">
        <v>557</v>
      </c>
      <c r="F72" s="462">
        <v>875</v>
      </c>
      <c r="G72" s="482">
        <v>848</v>
      </c>
      <c r="H72" s="482">
        <v>848</v>
      </c>
      <c r="I72" s="462">
        <v>925</v>
      </c>
      <c r="J72" s="463" t="s">
        <v>1097</v>
      </c>
      <c r="K72" s="572">
        <f t="shared" ref="K72" si="65">H72-F72</f>
        <v>-27</v>
      </c>
      <c r="L72" s="510">
        <f t="shared" ref="L72" si="66">(F72*-0.7)/100</f>
        <v>-6.125</v>
      </c>
      <c r="M72" s="483">
        <f t="shared" ref="M72" si="67">(K72+L72)/F72</f>
        <v>-3.785714285714286E-2</v>
      </c>
      <c r="N72" s="463" t="s">
        <v>620</v>
      </c>
      <c r="O72" s="484">
        <v>44280</v>
      </c>
      <c r="P72" s="4"/>
      <c r="Q72" s="4"/>
      <c r="R72" s="324" t="s">
        <v>792</v>
      </c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387"/>
      <c r="H73" s="422"/>
      <c r="I73" s="387"/>
      <c r="J73" s="514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514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18"/>
      <c r="C75" s="421"/>
      <c r="D75" s="386"/>
      <c r="E75" s="387"/>
      <c r="F75" s="387"/>
      <c r="G75" s="422"/>
      <c r="H75" s="422"/>
      <c r="I75" s="387"/>
      <c r="J75" s="352"/>
      <c r="K75" s="352"/>
      <c r="L75" s="404"/>
      <c r="M75" s="402"/>
      <c r="N75" s="380"/>
      <c r="O75" s="393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822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820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79">
        <v>44252</v>
      </c>
      <c r="C82" s="491"/>
      <c r="D82" s="461" t="s">
        <v>847</v>
      </c>
      <c r="E82" s="492" t="s">
        <v>557</v>
      </c>
      <c r="F82" s="462">
        <v>4530</v>
      </c>
      <c r="G82" s="462">
        <v>4425</v>
      </c>
      <c r="H82" s="462">
        <v>4430</v>
      </c>
      <c r="I82" s="463">
        <v>4730</v>
      </c>
      <c r="J82" s="463" t="s">
        <v>867</v>
      </c>
      <c r="K82" s="518">
        <f t="shared" ref="K82" si="68">H82-F82</f>
        <v>-100</v>
      </c>
      <c r="L82" s="510">
        <f t="shared" ref="L82" si="69">(H82*N82)*0.035%</f>
        <v>193.81250000000003</v>
      </c>
      <c r="M82" s="511">
        <f t="shared" ref="M82" si="70">(K82*N82)-L82</f>
        <v>-12693.8125</v>
      </c>
      <c r="N82" s="463">
        <v>125</v>
      </c>
      <c r="O82" s="512" t="s">
        <v>620</v>
      </c>
      <c r="P82" s="484">
        <v>44256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2</v>
      </c>
      <c r="B83" s="470">
        <v>44253</v>
      </c>
      <c r="C83" s="448"/>
      <c r="D83" s="446" t="s">
        <v>850</v>
      </c>
      <c r="E83" s="447" t="s">
        <v>557</v>
      </c>
      <c r="F83" s="444">
        <v>1313</v>
      </c>
      <c r="G83" s="444">
        <v>1287</v>
      </c>
      <c r="H83" s="444">
        <v>1342</v>
      </c>
      <c r="I83" s="445">
        <v>1360</v>
      </c>
      <c r="J83" s="445" t="s">
        <v>853</v>
      </c>
      <c r="K83" s="516">
        <f t="shared" ref="K83" si="71">H83-F83</f>
        <v>29</v>
      </c>
      <c r="L83" s="471">
        <f t="shared" ref="L83:L84" si="72">(H83*N83)*0.035%</f>
        <v>258.33500000000004</v>
      </c>
      <c r="M83" s="472">
        <f t="shared" ref="M83" si="73">(K83*N83)-L83</f>
        <v>15691.665000000001</v>
      </c>
      <c r="N83" s="445">
        <v>550</v>
      </c>
      <c r="O83" s="473" t="s">
        <v>556</v>
      </c>
      <c r="P83" s="443">
        <v>44256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601">
        <v>3</v>
      </c>
      <c r="B84" s="603">
        <v>44256</v>
      </c>
      <c r="C84" s="491"/>
      <c r="D84" s="461" t="s">
        <v>845</v>
      </c>
      <c r="E84" s="492" t="s">
        <v>817</v>
      </c>
      <c r="F84" s="462">
        <v>14705</v>
      </c>
      <c r="G84" s="462">
        <v>14900</v>
      </c>
      <c r="H84" s="462">
        <v>14900</v>
      </c>
      <c r="I84" s="463">
        <v>14500</v>
      </c>
      <c r="J84" s="605" t="s">
        <v>868</v>
      </c>
      <c r="K84" s="510">
        <f>F84-G84</f>
        <v>-195</v>
      </c>
      <c r="L84" s="510">
        <f t="shared" si="72"/>
        <v>391.12500000000006</v>
      </c>
      <c r="M84" s="605">
        <v>-8741</v>
      </c>
      <c r="N84" s="605">
        <v>75</v>
      </c>
      <c r="O84" s="607" t="s">
        <v>620</v>
      </c>
      <c r="P84" s="599">
        <v>44257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602"/>
      <c r="B85" s="604"/>
      <c r="C85" s="491"/>
      <c r="D85" s="461" t="s">
        <v>844</v>
      </c>
      <c r="E85" s="492" t="s">
        <v>817</v>
      </c>
      <c r="F85" s="462">
        <v>112.5</v>
      </c>
      <c r="G85" s="462"/>
      <c r="H85" s="462">
        <v>27.5</v>
      </c>
      <c r="I85" s="463"/>
      <c r="J85" s="606"/>
      <c r="K85" s="524">
        <f>F85-H85</f>
        <v>85</v>
      </c>
      <c r="L85" s="510">
        <v>100</v>
      </c>
      <c r="M85" s="606"/>
      <c r="N85" s="606"/>
      <c r="O85" s="608"/>
      <c r="P85" s="600"/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4</v>
      </c>
      <c r="B86" s="470">
        <v>44256</v>
      </c>
      <c r="C86" s="448"/>
      <c r="D86" s="446" t="s">
        <v>855</v>
      </c>
      <c r="E86" s="447" t="s">
        <v>817</v>
      </c>
      <c r="F86" s="444">
        <v>736</v>
      </c>
      <c r="G86" s="444">
        <v>746</v>
      </c>
      <c r="H86" s="444">
        <v>729</v>
      </c>
      <c r="I86" s="445">
        <v>715</v>
      </c>
      <c r="J86" s="445" t="s">
        <v>846</v>
      </c>
      <c r="K86" s="516">
        <f>F86-H86</f>
        <v>7</v>
      </c>
      <c r="L86" s="471">
        <f t="shared" ref="L86:L88" si="74">(H86*N86)*0.035%</f>
        <v>306.18000000000006</v>
      </c>
      <c r="M86" s="472">
        <f t="shared" ref="M86:M88" si="75">(K86*N86)-L86</f>
        <v>8093.82</v>
      </c>
      <c r="N86" s="445">
        <v>1200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15">
        <v>5</v>
      </c>
      <c r="B87" s="470">
        <v>44256</v>
      </c>
      <c r="C87" s="448"/>
      <c r="D87" s="446" t="s">
        <v>862</v>
      </c>
      <c r="E87" s="447" t="s">
        <v>557</v>
      </c>
      <c r="F87" s="444">
        <v>1576.5</v>
      </c>
      <c r="G87" s="444">
        <v>1559</v>
      </c>
      <c r="H87" s="444">
        <v>1589</v>
      </c>
      <c r="I87" s="445">
        <v>1610</v>
      </c>
      <c r="J87" s="445" t="s">
        <v>863</v>
      </c>
      <c r="K87" s="516">
        <f t="shared" ref="K87:K88" si="76">H87-F87</f>
        <v>12.5</v>
      </c>
      <c r="L87" s="471">
        <f t="shared" si="74"/>
        <v>389.30500000000006</v>
      </c>
      <c r="M87" s="472">
        <f t="shared" si="75"/>
        <v>8360.6949999999997</v>
      </c>
      <c r="N87" s="445">
        <v>700</v>
      </c>
      <c r="O87" s="473" t="s">
        <v>556</v>
      </c>
      <c r="P87" s="464">
        <v>44256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6</v>
      </c>
      <c r="B88" s="470">
        <v>44256</v>
      </c>
      <c r="C88" s="448"/>
      <c r="D88" s="446" t="s">
        <v>864</v>
      </c>
      <c r="E88" s="447" t="s">
        <v>557</v>
      </c>
      <c r="F88" s="444">
        <v>2190</v>
      </c>
      <c r="G88" s="444">
        <v>2140</v>
      </c>
      <c r="H88" s="444">
        <v>2224</v>
      </c>
      <c r="I88" s="445">
        <v>2290</v>
      </c>
      <c r="J88" s="445" t="s">
        <v>570</v>
      </c>
      <c r="K88" s="516">
        <f t="shared" si="76"/>
        <v>34</v>
      </c>
      <c r="L88" s="471">
        <f t="shared" si="74"/>
        <v>194.60000000000002</v>
      </c>
      <c r="M88" s="472">
        <f t="shared" si="75"/>
        <v>8305.4</v>
      </c>
      <c r="N88" s="445">
        <v>250</v>
      </c>
      <c r="O88" s="473" t="s">
        <v>556</v>
      </c>
      <c r="P88" s="443">
        <v>44257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5">
        <v>7</v>
      </c>
      <c r="B89" s="470">
        <v>44257</v>
      </c>
      <c r="C89" s="448"/>
      <c r="D89" s="446" t="s">
        <v>869</v>
      </c>
      <c r="E89" s="447" t="s">
        <v>557</v>
      </c>
      <c r="F89" s="444">
        <v>577.5</v>
      </c>
      <c r="G89" s="444">
        <v>570</v>
      </c>
      <c r="H89" s="444">
        <v>585.5</v>
      </c>
      <c r="I89" s="445">
        <v>598</v>
      </c>
      <c r="J89" s="445" t="s">
        <v>870</v>
      </c>
      <c r="K89" s="516">
        <f t="shared" ref="K89" si="77">H89-F89</f>
        <v>8</v>
      </c>
      <c r="L89" s="471">
        <f t="shared" ref="L89" si="78">(H89*N89)*0.035%</f>
        <v>320.29777500000006</v>
      </c>
      <c r="M89" s="472">
        <f t="shared" ref="M89" si="79">(K89*N89)-L89</f>
        <v>12183.702224999999</v>
      </c>
      <c r="N89" s="445">
        <v>1563</v>
      </c>
      <c r="O89" s="473" t="s">
        <v>556</v>
      </c>
      <c r="P89" s="464">
        <v>44257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8</v>
      </c>
      <c r="B90" s="470">
        <v>44257</v>
      </c>
      <c r="C90" s="448"/>
      <c r="D90" s="446" t="s">
        <v>873</v>
      </c>
      <c r="E90" s="447" t="s">
        <v>557</v>
      </c>
      <c r="F90" s="444">
        <v>1918</v>
      </c>
      <c r="G90" s="444">
        <v>1892</v>
      </c>
      <c r="H90" s="444">
        <v>1935.5</v>
      </c>
      <c r="I90" s="445">
        <v>1960</v>
      </c>
      <c r="J90" s="445" t="s">
        <v>874</v>
      </c>
      <c r="K90" s="516">
        <f t="shared" ref="K90" si="80">H90-F90</f>
        <v>17.5</v>
      </c>
      <c r="L90" s="471">
        <f t="shared" ref="L90" si="81">(H90*N90)*0.035%</f>
        <v>372.58375000000007</v>
      </c>
      <c r="M90" s="472">
        <f t="shared" ref="M90" si="82">(K90*N90)-L90</f>
        <v>9252.4162500000002</v>
      </c>
      <c r="N90" s="445">
        <v>550</v>
      </c>
      <c r="O90" s="473" t="s">
        <v>556</v>
      </c>
      <c r="P90" s="464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25">
        <v>9</v>
      </c>
      <c r="B91" s="479">
        <v>44258</v>
      </c>
      <c r="C91" s="491"/>
      <c r="D91" s="461" t="s">
        <v>845</v>
      </c>
      <c r="E91" s="492" t="s">
        <v>817</v>
      </c>
      <c r="F91" s="462">
        <v>15075</v>
      </c>
      <c r="G91" s="462">
        <v>15180</v>
      </c>
      <c r="H91" s="462">
        <v>15180</v>
      </c>
      <c r="I91" s="463">
        <v>14850</v>
      </c>
      <c r="J91" s="463" t="s">
        <v>879</v>
      </c>
      <c r="K91" s="526">
        <f>F91-H91</f>
        <v>-105</v>
      </c>
      <c r="L91" s="510">
        <f t="shared" ref="L91" si="83">(H91*N91)*0.035%</f>
        <v>398.47500000000008</v>
      </c>
      <c r="M91" s="511">
        <f t="shared" ref="M91" si="84">(K91*N91)-L91</f>
        <v>-8273.4750000000004</v>
      </c>
      <c r="N91" s="463">
        <v>75</v>
      </c>
      <c r="O91" s="512" t="s">
        <v>620</v>
      </c>
      <c r="P91" s="527">
        <v>44258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25">
        <v>10</v>
      </c>
      <c r="B92" s="479">
        <v>44258</v>
      </c>
      <c r="C92" s="491"/>
      <c r="D92" s="461" t="s">
        <v>855</v>
      </c>
      <c r="E92" s="492" t="s">
        <v>817</v>
      </c>
      <c r="F92" s="462">
        <v>744</v>
      </c>
      <c r="G92" s="462">
        <v>755</v>
      </c>
      <c r="H92" s="462">
        <v>754</v>
      </c>
      <c r="I92" s="463">
        <v>725</v>
      </c>
      <c r="J92" s="463" t="s">
        <v>880</v>
      </c>
      <c r="K92" s="526">
        <f>F92-H92</f>
        <v>-10</v>
      </c>
      <c r="L92" s="510">
        <f t="shared" ref="L92" si="85">(H92*N92)*0.035%</f>
        <v>316.68000000000006</v>
      </c>
      <c r="M92" s="511">
        <f t="shared" ref="M92" si="86">(K92*N92)-L92</f>
        <v>-12316.68</v>
      </c>
      <c r="N92" s="463">
        <v>1200</v>
      </c>
      <c r="O92" s="512" t="s">
        <v>620</v>
      </c>
      <c r="P92" s="527">
        <v>44258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28">
        <v>11</v>
      </c>
      <c r="B93" s="479">
        <v>44260</v>
      </c>
      <c r="C93" s="491"/>
      <c r="D93" s="461" t="s">
        <v>900</v>
      </c>
      <c r="E93" s="492" t="s">
        <v>817</v>
      </c>
      <c r="F93" s="462">
        <v>7175</v>
      </c>
      <c r="G93" s="462">
        <v>7280</v>
      </c>
      <c r="H93" s="462">
        <v>7280</v>
      </c>
      <c r="I93" s="463">
        <v>6950</v>
      </c>
      <c r="J93" s="463" t="s">
        <v>879</v>
      </c>
      <c r="K93" s="529">
        <f>F93-H93</f>
        <v>-105</v>
      </c>
      <c r="L93" s="510">
        <f t="shared" ref="L93:L94" si="87">(H93*N93)*0.035%</f>
        <v>254.80000000000004</v>
      </c>
      <c r="M93" s="511">
        <f t="shared" ref="M93:M94" si="88">(K93*N93)-L93</f>
        <v>-10754.8</v>
      </c>
      <c r="N93" s="463">
        <v>100</v>
      </c>
      <c r="O93" s="512" t="s">
        <v>620</v>
      </c>
      <c r="P93" s="527">
        <v>44260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12</v>
      </c>
      <c r="B94" s="470">
        <v>44263</v>
      </c>
      <c r="C94" s="448"/>
      <c r="D94" s="446" t="s">
        <v>862</v>
      </c>
      <c r="E94" s="447" t="s">
        <v>557</v>
      </c>
      <c r="F94" s="444">
        <v>1635</v>
      </c>
      <c r="G94" s="444">
        <v>1617</v>
      </c>
      <c r="H94" s="444">
        <v>1648</v>
      </c>
      <c r="I94" s="445">
        <v>1665</v>
      </c>
      <c r="J94" s="445" t="s">
        <v>896</v>
      </c>
      <c r="K94" s="516">
        <f t="shared" ref="K94" si="89">H94-F94</f>
        <v>13</v>
      </c>
      <c r="L94" s="471">
        <f t="shared" si="87"/>
        <v>403.76000000000005</v>
      </c>
      <c r="M94" s="472">
        <f t="shared" si="88"/>
        <v>8696.24</v>
      </c>
      <c r="N94" s="445">
        <v>700</v>
      </c>
      <c r="O94" s="473" t="s">
        <v>556</v>
      </c>
      <c r="P94" s="464">
        <v>44263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13</v>
      </c>
      <c r="B95" s="470">
        <v>44263</v>
      </c>
      <c r="C95" s="448"/>
      <c r="D95" s="446" t="s">
        <v>873</v>
      </c>
      <c r="E95" s="447" t="s">
        <v>557</v>
      </c>
      <c r="F95" s="444">
        <v>1905</v>
      </c>
      <c r="G95" s="444">
        <v>1883</v>
      </c>
      <c r="H95" s="444">
        <v>1926.5</v>
      </c>
      <c r="I95" s="445">
        <v>1950</v>
      </c>
      <c r="J95" s="445" t="s">
        <v>916</v>
      </c>
      <c r="K95" s="516">
        <f t="shared" ref="K95" si="90">H95-F95</f>
        <v>21.5</v>
      </c>
      <c r="L95" s="471">
        <f t="shared" ref="L95" si="91">(H95*N95)*0.035%</f>
        <v>370.85125000000005</v>
      </c>
      <c r="M95" s="472">
        <f t="shared" ref="M95" si="92">(K95*N95)-L95</f>
        <v>11454.14875</v>
      </c>
      <c r="N95" s="445">
        <v>550</v>
      </c>
      <c r="O95" s="473" t="s">
        <v>556</v>
      </c>
      <c r="P95" s="464">
        <v>44263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5">
        <v>14</v>
      </c>
      <c r="B96" s="470">
        <v>44263</v>
      </c>
      <c r="C96" s="448"/>
      <c r="D96" s="446" t="s">
        <v>907</v>
      </c>
      <c r="E96" s="447" t="s">
        <v>557</v>
      </c>
      <c r="F96" s="444">
        <v>348.5</v>
      </c>
      <c r="G96" s="444">
        <v>340</v>
      </c>
      <c r="H96" s="444">
        <v>353.5</v>
      </c>
      <c r="I96" s="445">
        <v>365</v>
      </c>
      <c r="J96" s="445" t="s">
        <v>915</v>
      </c>
      <c r="K96" s="516">
        <f t="shared" ref="K96:K97" si="93">H96-F96</f>
        <v>5</v>
      </c>
      <c r="L96" s="471">
        <f t="shared" ref="L96:L97" si="94">(H96*N96)*0.035%</f>
        <v>191.77375000000004</v>
      </c>
      <c r="M96" s="472">
        <f t="shared" ref="M96:M97" si="95">(K96*N96)-L96</f>
        <v>7558.2262499999997</v>
      </c>
      <c r="N96" s="445">
        <v>1550</v>
      </c>
      <c r="O96" s="473" t="s">
        <v>556</v>
      </c>
      <c r="P96" s="464">
        <v>44263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32">
        <v>15</v>
      </c>
      <c r="B97" s="479">
        <v>44263</v>
      </c>
      <c r="C97" s="491"/>
      <c r="D97" s="461" t="s">
        <v>908</v>
      </c>
      <c r="E97" s="492" t="s">
        <v>557</v>
      </c>
      <c r="F97" s="462">
        <v>910</v>
      </c>
      <c r="G97" s="462">
        <v>898</v>
      </c>
      <c r="H97" s="462">
        <v>898</v>
      </c>
      <c r="I97" s="463">
        <v>930</v>
      </c>
      <c r="J97" s="463" t="s">
        <v>924</v>
      </c>
      <c r="K97" s="533">
        <f t="shared" si="93"/>
        <v>-12</v>
      </c>
      <c r="L97" s="510">
        <f t="shared" si="94"/>
        <v>314.30000000000007</v>
      </c>
      <c r="M97" s="511">
        <f t="shared" si="95"/>
        <v>-12314.3</v>
      </c>
      <c r="N97" s="463">
        <v>1000</v>
      </c>
      <c r="O97" s="512" t="s">
        <v>620</v>
      </c>
      <c r="P97" s="484">
        <v>44264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32">
        <v>16</v>
      </c>
      <c r="B98" s="479">
        <v>44264</v>
      </c>
      <c r="C98" s="491"/>
      <c r="D98" s="461" t="s">
        <v>907</v>
      </c>
      <c r="E98" s="492" t="s">
        <v>557</v>
      </c>
      <c r="F98" s="462">
        <v>347.5</v>
      </c>
      <c r="G98" s="462">
        <v>339.5</v>
      </c>
      <c r="H98" s="462">
        <v>339.5</v>
      </c>
      <c r="I98" s="463">
        <v>365</v>
      </c>
      <c r="J98" s="463" t="s">
        <v>904</v>
      </c>
      <c r="K98" s="533">
        <f t="shared" ref="K98:K99" si="96">H98-F98</f>
        <v>-8</v>
      </c>
      <c r="L98" s="510">
        <f t="shared" ref="L98:L99" si="97">(H98*N98)*0.035%</f>
        <v>184.17875000000004</v>
      </c>
      <c r="M98" s="511">
        <f t="shared" ref="M98:M99" si="98">(K98*N98)-L98</f>
        <v>-12584.178749999999</v>
      </c>
      <c r="N98" s="463">
        <v>1550</v>
      </c>
      <c r="O98" s="512" t="s">
        <v>620</v>
      </c>
      <c r="P98" s="527">
        <v>44264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5">
        <v>17</v>
      </c>
      <c r="B99" s="470">
        <v>44264</v>
      </c>
      <c r="C99" s="448"/>
      <c r="D99" s="446" t="s">
        <v>862</v>
      </c>
      <c r="E99" s="447" t="s">
        <v>557</v>
      </c>
      <c r="F99" s="444">
        <v>1631.5</v>
      </c>
      <c r="G99" s="444">
        <v>1614</v>
      </c>
      <c r="H99" s="444">
        <v>1644</v>
      </c>
      <c r="I99" s="445">
        <v>1665</v>
      </c>
      <c r="J99" s="445" t="s">
        <v>927</v>
      </c>
      <c r="K99" s="516">
        <f t="shared" si="96"/>
        <v>12.5</v>
      </c>
      <c r="L99" s="471">
        <f t="shared" si="97"/>
        <v>402.78000000000009</v>
      </c>
      <c r="M99" s="472">
        <f t="shared" si="98"/>
        <v>8347.2199999999993</v>
      </c>
      <c r="N99" s="445">
        <v>700</v>
      </c>
      <c r="O99" s="473" t="s">
        <v>556</v>
      </c>
      <c r="P99" s="46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18</v>
      </c>
      <c r="B100" s="470">
        <v>44264</v>
      </c>
      <c r="C100" s="448"/>
      <c r="D100" s="446" t="s">
        <v>873</v>
      </c>
      <c r="E100" s="447" t="s">
        <v>557</v>
      </c>
      <c r="F100" s="444">
        <v>1902</v>
      </c>
      <c r="G100" s="444">
        <v>1877</v>
      </c>
      <c r="H100" s="444">
        <v>1922.5</v>
      </c>
      <c r="I100" s="445">
        <v>1950</v>
      </c>
      <c r="J100" s="445" t="s">
        <v>928</v>
      </c>
      <c r="K100" s="516">
        <f t="shared" ref="K100:K101" si="99">H100-F100</f>
        <v>20.5</v>
      </c>
      <c r="L100" s="471">
        <f t="shared" ref="L100:L101" si="100">(H100*N100)*0.035%</f>
        <v>370.08125000000007</v>
      </c>
      <c r="M100" s="472">
        <f t="shared" ref="M100:M101" si="101">(K100*N100)-L100</f>
        <v>10904.918750000001</v>
      </c>
      <c r="N100" s="445">
        <v>550</v>
      </c>
      <c r="O100" s="473" t="s">
        <v>556</v>
      </c>
      <c r="P100" s="443">
        <v>44265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7">
        <v>19</v>
      </c>
      <c r="B101" s="479">
        <v>44265</v>
      </c>
      <c r="C101" s="491"/>
      <c r="D101" s="461" t="s">
        <v>934</v>
      </c>
      <c r="E101" s="492" t="s">
        <v>557</v>
      </c>
      <c r="F101" s="462">
        <v>860</v>
      </c>
      <c r="G101" s="462">
        <v>840</v>
      </c>
      <c r="H101" s="462">
        <v>840</v>
      </c>
      <c r="I101" s="463">
        <v>900</v>
      </c>
      <c r="J101" s="463" t="s">
        <v>954</v>
      </c>
      <c r="K101" s="538">
        <f t="shared" si="99"/>
        <v>-20</v>
      </c>
      <c r="L101" s="510">
        <f t="shared" si="100"/>
        <v>191.10000000000002</v>
      </c>
      <c r="M101" s="511">
        <f t="shared" si="101"/>
        <v>-13191.1</v>
      </c>
      <c r="N101" s="463">
        <v>650</v>
      </c>
      <c r="O101" s="512" t="s">
        <v>620</v>
      </c>
      <c r="P101" s="484">
        <v>44270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7">
        <v>20</v>
      </c>
      <c r="B102" s="479">
        <v>44265</v>
      </c>
      <c r="C102" s="491"/>
      <c r="D102" s="461" t="s">
        <v>847</v>
      </c>
      <c r="E102" s="492" t="s">
        <v>557</v>
      </c>
      <c r="F102" s="462">
        <v>4505</v>
      </c>
      <c r="G102" s="462">
        <v>4395</v>
      </c>
      <c r="H102" s="462">
        <v>4405</v>
      </c>
      <c r="I102" s="463">
        <v>4700</v>
      </c>
      <c r="J102" s="463" t="s">
        <v>867</v>
      </c>
      <c r="K102" s="538">
        <f t="shared" ref="K102" si="102">H102-F102</f>
        <v>-100</v>
      </c>
      <c r="L102" s="510">
        <f t="shared" ref="L102" si="103">(H102*N102)*0.035%</f>
        <v>192.71875000000003</v>
      </c>
      <c r="M102" s="511">
        <f t="shared" ref="M102" si="104">(K102*N102)-L102</f>
        <v>-12692.71875</v>
      </c>
      <c r="N102" s="463">
        <v>125</v>
      </c>
      <c r="O102" s="512" t="s">
        <v>620</v>
      </c>
      <c r="P102" s="484">
        <v>44270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5">
        <v>21</v>
      </c>
      <c r="B103" s="470">
        <v>44265</v>
      </c>
      <c r="C103" s="448"/>
      <c r="D103" s="446" t="s">
        <v>936</v>
      </c>
      <c r="E103" s="447" t="s">
        <v>557</v>
      </c>
      <c r="F103" s="444">
        <v>1371</v>
      </c>
      <c r="G103" s="444">
        <v>1349</v>
      </c>
      <c r="H103" s="444">
        <v>1390.5</v>
      </c>
      <c r="I103" s="445">
        <v>1410</v>
      </c>
      <c r="J103" s="445" t="s">
        <v>937</v>
      </c>
      <c r="K103" s="516">
        <f t="shared" ref="K103:K104" si="105">H103-F103</f>
        <v>19.5</v>
      </c>
      <c r="L103" s="471">
        <f t="shared" ref="L103:L104" si="106">(H103*N103)*0.035%</f>
        <v>292.00500000000005</v>
      </c>
      <c r="M103" s="472">
        <f t="shared" ref="M103:M104" si="107">(K103*N103)-L103</f>
        <v>11407.995000000001</v>
      </c>
      <c r="N103" s="445">
        <v>600</v>
      </c>
      <c r="O103" s="473" t="s">
        <v>556</v>
      </c>
      <c r="P103" s="443">
        <v>44267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7">
        <v>22</v>
      </c>
      <c r="B104" s="479">
        <v>44267</v>
      </c>
      <c r="C104" s="491"/>
      <c r="D104" s="461" t="s">
        <v>862</v>
      </c>
      <c r="E104" s="492" t="s">
        <v>557</v>
      </c>
      <c r="F104" s="462">
        <v>1633.5</v>
      </c>
      <c r="G104" s="462">
        <v>1615</v>
      </c>
      <c r="H104" s="462">
        <v>1615</v>
      </c>
      <c r="I104" s="463">
        <v>1665</v>
      </c>
      <c r="J104" s="463" t="s">
        <v>955</v>
      </c>
      <c r="K104" s="538">
        <f t="shared" si="105"/>
        <v>-18.5</v>
      </c>
      <c r="L104" s="510">
        <f t="shared" si="106"/>
        <v>395.67500000000007</v>
      </c>
      <c r="M104" s="511">
        <f t="shared" si="107"/>
        <v>-13345.674999999999</v>
      </c>
      <c r="N104" s="463">
        <v>700</v>
      </c>
      <c r="O104" s="512" t="s">
        <v>620</v>
      </c>
      <c r="P104" s="484">
        <v>44270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15">
        <v>23</v>
      </c>
      <c r="B105" s="470">
        <v>44267</v>
      </c>
      <c r="C105" s="448"/>
      <c r="D105" s="446" t="s">
        <v>947</v>
      </c>
      <c r="E105" s="447" t="s">
        <v>557</v>
      </c>
      <c r="F105" s="444">
        <v>3450</v>
      </c>
      <c r="G105" s="444">
        <v>3385</v>
      </c>
      <c r="H105" s="444">
        <v>3487.5</v>
      </c>
      <c r="I105" s="445" t="s">
        <v>948</v>
      </c>
      <c r="J105" s="445" t="s">
        <v>963</v>
      </c>
      <c r="K105" s="516">
        <f t="shared" ref="K105" si="108">H105-F105</f>
        <v>37.5</v>
      </c>
      <c r="L105" s="471">
        <f t="shared" ref="L105" si="109">(H105*N105)*0.035%</f>
        <v>244.12500000000003</v>
      </c>
      <c r="M105" s="472">
        <f t="shared" ref="M105" si="110">(K105*N105)-L105</f>
        <v>7255.875</v>
      </c>
      <c r="N105" s="445">
        <v>200</v>
      </c>
      <c r="O105" s="473" t="s">
        <v>556</v>
      </c>
      <c r="P105" s="443">
        <v>44271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24</v>
      </c>
      <c r="B106" s="479">
        <v>44267</v>
      </c>
      <c r="C106" s="491"/>
      <c r="D106" s="461" t="s">
        <v>949</v>
      </c>
      <c r="E106" s="492" t="s">
        <v>557</v>
      </c>
      <c r="F106" s="462">
        <v>1920</v>
      </c>
      <c r="G106" s="462">
        <v>1895</v>
      </c>
      <c r="H106" s="462">
        <v>1895</v>
      </c>
      <c r="I106" s="463">
        <v>1970</v>
      </c>
      <c r="J106" s="463" t="s">
        <v>956</v>
      </c>
      <c r="K106" s="538">
        <f t="shared" ref="K106" si="111">H106-F106</f>
        <v>-25</v>
      </c>
      <c r="L106" s="510">
        <f t="shared" ref="L106" si="112">(H106*N106)*0.035%</f>
        <v>364.78750000000008</v>
      </c>
      <c r="M106" s="511">
        <f t="shared" ref="M106" si="113">(K106*N106)-L106</f>
        <v>-14114.7875</v>
      </c>
      <c r="N106" s="463">
        <v>550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39">
        <v>25</v>
      </c>
      <c r="B107" s="479">
        <v>44271</v>
      </c>
      <c r="C107" s="491"/>
      <c r="D107" s="461" t="s">
        <v>968</v>
      </c>
      <c r="E107" s="492" t="s">
        <v>557</v>
      </c>
      <c r="F107" s="462">
        <v>382.25</v>
      </c>
      <c r="G107" s="462">
        <v>377</v>
      </c>
      <c r="H107" s="462">
        <v>378</v>
      </c>
      <c r="I107" s="463">
        <v>390</v>
      </c>
      <c r="J107" s="463" t="s">
        <v>969</v>
      </c>
      <c r="K107" s="540">
        <f t="shared" ref="K107" si="114">H107-F107</f>
        <v>-4.25</v>
      </c>
      <c r="L107" s="510">
        <f t="shared" ref="L107" si="115">(H107*N107)*0.035%</f>
        <v>396.90000000000003</v>
      </c>
      <c r="M107" s="511">
        <f t="shared" ref="M107" si="116">(K107*N107)-L107</f>
        <v>-13146.9</v>
      </c>
      <c r="N107" s="463">
        <v>3000</v>
      </c>
      <c r="O107" s="512" t="s">
        <v>620</v>
      </c>
      <c r="P107" s="484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26</v>
      </c>
      <c r="B108" s="479">
        <v>44271</v>
      </c>
      <c r="C108" s="491"/>
      <c r="D108" s="461" t="s">
        <v>974</v>
      </c>
      <c r="E108" s="492" t="s">
        <v>557</v>
      </c>
      <c r="F108" s="462">
        <v>607</v>
      </c>
      <c r="G108" s="462">
        <v>597</v>
      </c>
      <c r="H108" s="462">
        <v>597.5</v>
      </c>
      <c r="I108" s="463" t="s">
        <v>975</v>
      </c>
      <c r="J108" s="463" t="s">
        <v>976</v>
      </c>
      <c r="K108" s="540">
        <f t="shared" ref="K108:K109" si="117">H108-F108</f>
        <v>-9.5</v>
      </c>
      <c r="L108" s="510">
        <f t="shared" ref="L108:L109" si="118">(H108*N108)*0.035%</f>
        <v>282.31875000000002</v>
      </c>
      <c r="M108" s="511">
        <f t="shared" ref="M108:M109" si="119">(K108*N108)-L108</f>
        <v>-13107.31875</v>
      </c>
      <c r="N108" s="463">
        <v>1350</v>
      </c>
      <c r="O108" s="512" t="s">
        <v>620</v>
      </c>
      <c r="P108" s="484">
        <v>44271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27</v>
      </c>
      <c r="B109" s="470">
        <v>44271</v>
      </c>
      <c r="C109" s="448"/>
      <c r="D109" s="446" t="s">
        <v>977</v>
      </c>
      <c r="E109" s="447" t="s">
        <v>557</v>
      </c>
      <c r="F109" s="444">
        <v>1863</v>
      </c>
      <c r="G109" s="444">
        <v>1838</v>
      </c>
      <c r="H109" s="444">
        <v>1877.5</v>
      </c>
      <c r="I109" s="445" t="s">
        <v>978</v>
      </c>
      <c r="J109" s="445" t="s">
        <v>979</v>
      </c>
      <c r="K109" s="516">
        <f t="shared" si="117"/>
        <v>14.5</v>
      </c>
      <c r="L109" s="471">
        <f t="shared" si="118"/>
        <v>361.41875000000005</v>
      </c>
      <c r="M109" s="472">
        <f t="shared" si="119"/>
        <v>7613.5812500000002</v>
      </c>
      <c r="N109" s="445">
        <v>550</v>
      </c>
      <c r="O109" s="473" t="s">
        <v>556</v>
      </c>
      <c r="P109" s="464">
        <v>44271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56">
        <v>28</v>
      </c>
      <c r="B110" s="479">
        <v>44271</v>
      </c>
      <c r="C110" s="491"/>
      <c r="D110" s="461" t="s">
        <v>980</v>
      </c>
      <c r="E110" s="492" t="s">
        <v>557</v>
      </c>
      <c r="F110" s="462">
        <v>2245</v>
      </c>
      <c r="G110" s="462">
        <v>2190</v>
      </c>
      <c r="H110" s="462">
        <v>2190</v>
      </c>
      <c r="I110" s="463">
        <v>2350</v>
      </c>
      <c r="J110" s="463" t="s">
        <v>1004</v>
      </c>
      <c r="K110" s="557">
        <f t="shared" ref="K110" si="120">H110-F110</f>
        <v>-55</v>
      </c>
      <c r="L110" s="510">
        <f t="shared" ref="L110" si="121">(H110*N110)*0.035%</f>
        <v>191.62500000000003</v>
      </c>
      <c r="M110" s="511">
        <f t="shared" ref="M110" si="122">(K110*N110)-L110</f>
        <v>-13941.625</v>
      </c>
      <c r="N110" s="463">
        <v>250</v>
      </c>
      <c r="O110" s="512" t="s">
        <v>620</v>
      </c>
      <c r="P110" s="484">
        <v>44273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54">
        <v>29</v>
      </c>
      <c r="B111" s="479">
        <v>44271</v>
      </c>
      <c r="C111" s="491"/>
      <c r="D111" s="461" t="s">
        <v>981</v>
      </c>
      <c r="E111" s="492" t="s">
        <v>557</v>
      </c>
      <c r="F111" s="462">
        <v>743</v>
      </c>
      <c r="G111" s="462">
        <v>732</v>
      </c>
      <c r="H111" s="462">
        <v>733</v>
      </c>
      <c r="I111" s="463">
        <v>764</v>
      </c>
      <c r="J111" s="463" t="s">
        <v>983</v>
      </c>
      <c r="K111" s="555">
        <f t="shared" ref="K111:K112" si="123">H111-F111</f>
        <v>-10</v>
      </c>
      <c r="L111" s="510">
        <f t="shared" ref="L111:L112" si="124">(H111*N111)*0.035%</f>
        <v>307.86000000000007</v>
      </c>
      <c r="M111" s="511">
        <f t="shared" ref="M111:M112" si="125">(K111*N111)-L111</f>
        <v>-12307.86</v>
      </c>
      <c r="N111" s="463">
        <v>1200</v>
      </c>
      <c r="O111" s="512" t="s">
        <v>620</v>
      </c>
      <c r="P111" s="484">
        <v>44272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30</v>
      </c>
      <c r="B112" s="470">
        <v>44272</v>
      </c>
      <c r="C112" s="448"/>
      <c r="D112" s="446" t="s">
        <v>947</v>
      </c>
      <c r="E112" s="447" t="s">
        <v>557</v>
      </c>
      <c r="F112" s="444">
        <v>3452.5</v>
      </c>
      <c r="G112" s="444">
        <v>3385</v>
      </c>
      <c r="H112" s="444">
        <v>3490</v>
      </c>
      <c r="I112" s="445" t="s">
        <v>948</v>
      </c>
      <c r="J112" s="445" t="s">
        <v>963</v>
      </c>
      <c r="K112" s="516">
        <f t="shared" si="123"/>
        <v>37.5</v>
      </c>
      <c r="L112" s="471">
        <f t="shared" si="124"/>
        <v>244.30000000000004</v>
      </c>
      <c r="M112" s="472">
        <f t="shared" si="125"/>
        <v>7255.7</v>
      </c>
      <c r="N112" s="445">
        <v>200</v>
      </c>
      <c r="O112" s="473" t="s">
        <v>556</v>
      </c>
      <c r="P112" s="464">
        <v>44272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54">
        <v>31</v>
      </c>
      <c r="B113" s="479">
        <v>44272</v>
      </c>
      <c r="C113" s="491"/>
      <c r="D113" s="461" t="s">
        <v>984</v>
      </c>
      <c r="E113" s="492" t="s">
        <v>557</v>
      </c>
      <c r="F113" s="462">
        <v>14860</v>
      </c>
      <c r="G113" s="462">
        <v>14750</v>
      </c>
      <c r="H113" s="462">
        <v>14770</v>
      </c>
      <c r="I113" s="463" t="s">
        <v>985</v>
      </c>
      <c r="J113" s="463" t="s">
        <v>952</v>
      </c>
      <c r="K113" s="555">
        <f t="shared" ref="K113" si="126">H113-F113</f>
        <v>-90</v>
      </c>
      <c r="L113" s="510">
        <f t="shared" ref="L113:L115" si="127">(H113*N113)*0.035%</f>
        <v>387.71250000000003</v>
      </c>
      <c r="M113" s="511">
        <f t="shared" ref="M113:M115" si="128">(K113*N113)-L113</f>
        <v>-7137.7124999999996</v>
      </c>
      <c r="N113" s="463">
        <v>75</v>
      </c>
      <c r="O113" s="512" t="s">
        <v>620</v>
      </c>
      <c r="P113" s="527">
        <v>44272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15">
        <v>32</v>
      </c>
      <c r="B114" s="470">
        <v>44273</v>
      </c>
      <c r="C114" s="448"/>
      <c r="D114" s="446" t="s">
        <v>845</v>
      </c>
      <c r="E114" s="447" t="s">
        <v>817</v>
      </c>
      <c r="F114" s="444">
        <v>14890</v>
      </c>
      <c r="G114" s="444">
        <v>15030</v>
      </c>
      <c r="H114" s="444">
        <v>14835</v>
      </c>
      <c r="I114" s="445">
        <v>14700</v>
      </c>
      <c r="J114" s="445" t="s">
        <v>990</v>
      </c>
      <c r="K114" s="516">
        <f>F114-H114</f>
        <v>55</v>
      </c>
      <c r="L114" s="471">
        <f t="shared" si="127"/>
        <v>389.41875000000005</v>
      </c>
      <c r="M114" s="472">
        <f t="shared" si="128"/>
        <v>3735.5812500000002</v>
      </c>
      <c r="N114" s="445">
        <v>75</v>
      </c>
      <c r="O114" s="473" t="s">
        <v>556</v>
      </c>
      <c r="P114" s="464">
        <v>44273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15">
        <v>33</v>
      </c>
      <c r="B115" s="470">
        <v>44273</v>
      </c>
      <c r="C115" s="448"/>
      <c r="D115" s="446" t="s">
        <v>998</v>
      </c>
      <c r="E115" s="447" t="s">
        <v>557</v>
      </c>
      <c r="F115" s="444">
        <v>3446.5</v>
      </c>
      <c r="G115" s="444">
        <v>3385</v>
      </c>
      <c r="H115" s="444">
        <v>3481.5</v>
      </c>
      <c r="I115" s="445" t="s">
        <v>948</v>
      </c>
      <c r="J115" s="445" t="s">
        <v>1007</v>
      </c>
      <c r="K115" s="516">
        <f t="shared" ref="K115" si="129">H115-F115</f>
        <v>35</v>
      </c>
      <c r="L115" s="471">
        <f t="shared" si="127"/>
        <v>243.70500000000004</v>
      </c>
      <c r="M115" s="472">
        <f t="shared" si="128"/>
        <v>6756.2950000000001</v>
      </c>
      <c r="N115" s="445">
        <v>200</v>
      </c>
      <c r="O115" s="473" t="s">
        <v>556</v>
      </c>
      <c r="P115" s="443">
        <v>44274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34</v>
      </c>
      <c r="B116" s="470">
        <v>44273</v>
      </c>
      <c r="C116" s="448"/>
      <c r="D116" s="446" t="s">
        <v>999</v>
      </c>
      <c r="E116" s="447" t="s">
        <v>817</v>
      </c>
      <c r="F116" s="444">
        <v>1517</v>
      </c>
      <c r="G116" s="444">
        <v>1538</v>
      </c>
      <c r="H116" s="444">
        <v>1503</v>
      </c>
      <c r="I116" s="445">
        <v>1470</v>
      </c>
      <c r="J116" s="445" t="s">
        <v>883</v>
      </c>
      <c r="K116" s="516">
        <f>F116-H116</f>
        <v>14</v>
      </c>
      <c r="L116" s="471">
        <f t="shared" ref="L116:L117" si="130">(H116*N116)*0.035%</f>
        <v>289.32750000000004</v>
      </c>
      <c r="M116" s="472">
        <f t="shared" ref="M116:M117" si="131">(K116*N116)-L116</f>
        <v>7410.6724999999997</v>
      </c>
      <c r="N116" s="445">
        <v>550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61">
        <v>35</v>
      </c>
      <c r="B117" s="479">
        <v>44274</v>
      </c>
      <c r="C117" s="491"/>
      <c r="D117" s="461" t="s">
        <v>1008</v>
      </c>
      <c r="E117" s="492" t="s">
        <v>557</v>
      </c>
      <c r="F117" s="462">
        <v>1587</v>
      </c>
      <c r="G117" s="462">
        <v>1570</v>
      </c>
      <c r="H117" s="462">
        <v>1570</v>
      </c>
      <c r="I117" s="463">
        <v>1625</v>
      </c>
      <c r="J117" s="463" t="s">
        <v>1036</v>
      </c>
      <c r="K117" s="562">
        <f t="shared" ref="K117" si="132">H117-F117</f>
        <v>-17</v>
      </c>
      <c r="L117" s="510">
        <f t="shared" si="130"/>
        <v>384.65000000000003</v>
      </c>
      <c r="M117" s="511">
        <f t="shared" si="131"/>
        <v>-12284.65</v>
      </c>
      <c r="N117" s="463">
        <v>700</v>
      </c>
      <c r="O117" s="512" t="s">
        <v>620</v>
      </c>
      <c r="P117" s="484">
        <v>44277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71">
        <v>36</v>
      </c>
      <c r="B118" s="479">
        <v>44278</v>
      </c>
      <c r="C118" s="491"/>
      <c r="D118" s="461" t="s">
        <v>1055</v>
      </c>
      <c r="E118" s="492" t="s">
        <v>557</v>
      </c>
      <c r="F118" s="462">
        <v>2355.5</v>
      </c>
      <c r="G118" s="462">
        <v>2315</v>
      </c>
      <c r="H118" s="462">
        <v>2315</v>
      </c>
      <c r="I118" s="463" t="s">
        <v>1056</v>
      </c>
      <c r="J118" s="463" t="s">
        <v>1094</v>
      </c>
      <c r="K118" s="572">
        <f t="shared" ref="K118" si="133">H118-F118</f>
        <v>-40.5</v>
      </c>
      <c r="L118" s="510">
        <f t="shared" ref="L118" si="134">(H118*N118)*0.035%</f>
        <v>243.07500000000005</v>
      </c>
      <c r="M118" s="511">
        <f t="shared" ref="M118" si="135">(K118*N118)-L118</f>
        <v>-12393.075000000001</v>
      </c>
      <c r="N118" s="463">
        <v>300</v>
      </c>
      <c r="O118" s="512" t="s">
        <v>620</v>
      </c>
      <c r="P118" s="484">
        <v>44280</v>
      </c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52"/>
      <c r="B119" s="418"/>
      <c r="C119" s="419"/>
      <c r="D119" s="412"/>
      <c r="E119" s="413"/>
      <c r="F119" s="387"/>
      <c r="G119" s="387"/>
      <c r="H119" s="387"/>
      <c r="I119" s="352"/>
      <c r="J119" s="352"/>
      <c r="K119" s="553"/>
      <c r="L119" s="406"/>
      <c r="M119" s="508"/>
      <c r="N119" s="352"/>
      <c r="O119" s="380"/>
      <c r="P119" s="393"/>
      <c r="Q119" s="363"/>
      <c r="R119" s="324"/>
      <c r="S119" s="37"/>
      <c r="Y119" s="37"/>
      <c r="Z119" s="37"/>
    </row>
    <row r="120" spans="1:34" s="369" customFormat="1" ht="13.9" customHeight="1">
      <c r="A120" s="420"/>
      <c r="B120" s="418"/>
      <c r="C120" s="419"/>
      <c r="D120" s="412"/>
      <c r="E120" s="413"/>
      <c r="F120" s="387"/>
      <c r="G120" s="387"/>
      <c r="H120" s="387"/>
      <c r="I120" s="352"/>
      <c r="J120" s="352"/>
      <c r="K120" s="352"/>
      <c r="L120" s="352"/>
      <c r="M120" s="352"/>
      <c r="N120" s="352"/>
      <c r="O120" s="352"/>
      <c r="P120" s="352"/>
      <c r="Q120" s="363"/>
      <c r="R120" s="324"/>
      <c r="S120" s="37"/>
      <c r="Y120" s="37"/>
      <c r="Z120" s="37"/>
    </row>
    <row r="121" spans="1:34" s="369" customFormat="1" ht="13.9" customHeight="1">
      <c r="A121" s="430"/>
      <c r="B121" s="424"/>
      <c r="C121" s="431"/>
      <c r="D121" s="432"/>
      <c r="E121" s="353"/>
      <c r="F121" s="399"/>
      <c r="G121" s="399"/>
      <c r="H121" s="399"/>
      <c r="I121" s="395"/>
      <c r="J121" s="395"/>
      <c r="K121" s="395"/>
      <c r="L121" s="395"/>
      <c r="M121" s="395"/>
      <c r="N121" s="395"/>
      <c r="O121" s="395"/>
      <c r="P121" s="395"/>
      <c r="Q121" s="363"/>
      <c r="R121" s="324"/>
      <c r="S121" s="37"/>
      <c r="Y121" s="37"/>
      <c r="Z121" s="37"/>
    </row>
    <row r="122" spans="1:34" s="3" customFormat="1">
      <c r="A122" s="41"/>
      <c r="B122" s="42"/>
      <c r="C122" s="43"/>
      <c r="D122" s="44"/>
      <c r="E122" s="45"/>
      <c r="F122" s="46"/>
      <c r="G122" s="46"/>
      <c r="H122" s="46"/>
      <c r="I122" s="46"/>
      <c r="J122" s="14"/>
      <c r="K122" s="88"/>
      <c r="L122" s="88"/>
      <c r="M122" s="14"/>
      <c r="N122" s="13"/>
      <c r="O122" s="89"/>
      <c r="P122" s="2"/>
      <c r="Q122" s="1"/>
      <c r="R122" s="14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s="3" customFormat="1" ht="15">
      <c r="A123" s="47" t="s">
        <v>573</v>
      </c>
      <c r="B123" s="47"/>
      <c r="C123" s="47"/>
      <c r="D123" s="47"/>
      <c r="E123" s="48"/>
      <c r="F123" s="46"/>
      <c r="G123" s="46"/>
      <c r="H123" s="46"/>
      <c r="I123" s="46"/>
      <c r="J123" s="50"/>
      <c r="K123" s="9"/>
      <c r="L123" s="9"/>
      <c r="M123" s="9"/>
      <c r="N123" s="8"/>
      <c r="O123" s="50"/>
      <c r="P123" s="2"/>
      <c r="Q123" s="1"/>
      <c r="R123" s="14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s="3" customFormat="1" ht="38.25">
      <c r="A124" s="18" t="s">
        <v>16</v>
      </c>
      <c r="B124" s="18" t="s">
        <v>534</v>
      </c>
      <c r="C124" s="18"/>
      <c r="D124" s="19" t="s">
        <v>545</v>
      </c>
      <c r="E124" s="18" t="s">
        <v>546</v>
      </c>
      <c r="F124" s="18" t="s">
        <v>547</v>
      </c>
      <c r="G124" s="49" t="s">
        <v>566</v>
      </c>
      <c r="H124" s="18" t="s">
        <v>549</v>
      </c>
      <c r="I124" s="18" t="s">
        <v>550</v>
      </c>
      <c r="J124" s="17" t="s">
        <v>551</v>
      </c>
      <c r="K124" s="17" t="s">
        <v>574</v>
      </c>
      <c r="L124" s="60" t="s">
        <v>820</v>
      </c>
      <c r="M124" s="74" t="s">
        <v>568</v>
      </c>
      <c r="N124" s="18" t="s">
        <v>569</v>
      </c>
      <c r="O124" s="18" t="s">
        <v>554</v>
      </c>
      <c r="P124" s="19" t="s">
        <v>555</v>
      </c>
      <c r="Q124" s="1"/>
      <c r="R124" s="14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s="369" customFormat="1" ht="13.9" customHeight="1">
      <c r="A125" s="515">
        <v>1</v>
      </c>
      <c r="B125" s="470">
        <v>44256</v>
      </c>
      <c r="C125" s="448"/>
      <c r="D125" s="446" t="s">
        <v>859</v>
      </c>
      <c r="E125" s="447" t="s">
        <v>557</v>
      </c>
      <c r="F125" s="444">
        <v>350</v>
      </c>
      <c r="G125" s="444">
        <v>190</v>
      </c>
      <c r="H125" s="444">
        <v>470</v>
      </c>
      <c r="I125" s="445">
        <v>700</v>
      </c>
      <c r="J125" s="445" t="s">
        <v>860</v>
      </c>
      <c r="K125" s="516">
        <f t="shared" ref="K125" si="136">H125-F125</f>
        <v>120</v>
      </c>
      <c r="L125" s="445">
        <v>100</v>
      </c>
      <c r="M125" s="472">
        <f t="shared" ref="M125" si="137">(K125*N125)-L125</f>
        <v>2900</v>
      </c>
      <c r="N125" s="445">
        <v>25</v>
      </c>
      <c r="O125" s="473" t="s">
        <v>556</v>
      </c>
      <c r="P125" s="464">
        <v>44256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15">
        <v>2</v>
      </c>
      <c r="B126" s="470">
        <v>44256</v>
      </c>
      <c r="C126" s="448"/>
      <c r="D126" s="446" t="s">
        <v>859</v>
      </c>
      <c r="E126" s="447" t="s">
        <v>557</v>
      </c>
      <c r="F126" s="444">
        <v>340</v>
      </c>
      <c r="G126" s="444">
        <v>190</v>
      </c>
      <c r="H126" s="444">
        <v>430</v>
      </c>
      <c r="I126" s="445">
        <v>700</v>
      </c>
      <c r="J126" s="445" t="s">
        <v>861</v>
      </c>
      <c r="K126" s="516">
        <f t="shared" ref="K126" si="138">H126-F126</f>
        <v>90</v>
      </c>
      <c r="L126" s="445">
        <v>100</v>
      </c>
      <c r="M126" s="472">
        <f t="shared" ref="M126" si="139">(K126*N126)-L126</f>
        <v>2150</v>
      </c>
      <c r="N126" s="445">
        <v>25</v>
      </c>
      <c r="O126" s="473" t="s">
        <v>556</v>
      </c>
      <c r="P126" s="464">
        <v>44256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3</v>
      </c>
      <c r="B127" s="470">
        <v>44257</v>
      </c>
      <c r="C127" s="448"/>
      <c r="D127" s="446" t="s">
        <v>871</v>
      </c>
      <c r="E127" s="447" t="s">
        <v>557</v>
      </c>
      <c r="F127" s="444">
        <v>320</v>
      </c>
      <c r="G127" s="444">
        <v>170</v>
      </c>
      <c r="H127" s="444">
        <v>405</v>
      </c>
      <c r="I127" s="445">
        <v>700</v>
      </c>
      <c r="J127" s="445" t="s">
        <v>887</v>
      </c>
      <c r="K127" s="516">
        <f t="shared" ref="K127" si="140">H127-F127</f>
        <v>85</v>
      </c>
      <c r="L127" s="445">
        <v>100</v>
      </c>
      <c r="M127" s="472">
        <f t="shared" ref="M127" si="141">(K127*N127)-L127</f>
        <v>2025</v>
      </c>
      <c r="N127" s="445">
        <v>25</v>
      </c>
      <c r="O127" s="473" t="s">
        <v>556</v>
      </c>
      <c r="P127" s="464">
        <v>44257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4</v>
      </c>
      <c r="B128" s="470">
        <v>44257</v>
      </c>
      <c r="C128" s="448"/>
      <c r="D128" s="446" t="s">
        <v>875</v>
      </c>
      <c r="E128" s="447" t="s">
        <v>557</v>
      </c>
      <c r="F128" s="444">
        <v>73.5</v>
      </c>
      <c r="G128" s="444">
        <v>25</v>
      </c>
      <c r="H128" s="444">
        <v>96</v>
      </c>
      <c r="I128" s="445">
        <v>150</v>
      </c>
      <c r="J128" s="445" t="s">
        <v>876</v>
      </c>
      <c r="K128" s="516">
        <f t="shared" ref="K128" si="142">H128-F128</f>
        <v>22.5</v>
      </c>
      <c r="L128" s="445">
        <v>100</v>
      </c>
      <c r="M128" s="472">
        <f t="shared" ref="M128" si="143">(K128*N128)-L128</f>
        <v>1587.5</v>
      </c>
      <c r="N128" s="445">
        <v>75</v>
      </c>
      <c r="O128" s="473" t="s">
        <v>556</v>
      </c>
      <c r="P128" s="464">
        <v>44257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25">
        <v>5</v>
      </c>
      <c r="B129" s="479">
        <v>44257</v>
      </c>
      <c r="C129" s="491"/>
      <c r="D129" s="461" t="s">
        <v>875</v>
      </c>
      <c r="E129" s="492" t="s">
        <v>557</v>
      </c>
      <c r="F129" s="462">
        <v>73.5</v>
      </c>
      <c r="G129" s="462">
        <v>25</v>
      </c>
      <c r="H129" s="462">
        <v>25</v>
      </c>
      <c r="I129" s="463">
        <v>150</v>
      </c>
      <c r="J129" s="463" t="s">
        <v>878</v>
      </c>
      <c r="K129" s="526">
        <f t="shared" ref="K129:K130" si="144">H129-F129</f>
        <v>-48.5</v>
      </c>
      <c r="L129" s="463">
        <v>100</v>
      </c>
      <c r="M129" s="511">
        <f t="shared" ref="M129:M130" si="145">(K129*N129)-L129</f>
        <v>-3737.5</v>
      </c>
      <c r="N129" s="463">
        <v>75</v>
      </c>
      <c r="O129" s="512" t="s">
        <v>620</v>
      </c>
      <c r="P129" s="484">
        <v>44258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6</v>
      </c>
      <c r="B130" s="470">
        <v>44258</v>
      </c>
      <c r="C130" s="448"/>
      <c r="D130" s="446" t="s">
        <v>892</v>
      </c>
      <c r="E130" s="447" t="s">
        <v>557</v>
      </c>
      <c r="F130" s="444">
        <v>295</v>
      </c>
      <c r="G130" s="444">
        <v>145</v>
      </c>
      <c r="H130" s="444">
        <v>375</v>
      </c>
      <c r="I130" s="445">
        <v>600</v>
      </c>
      <c r="J130" s="445" t="s">
        <v>897</v>
      </c>
      <c r="K130" s="516">
        <f t="shared" si="144"/>
        <v>80</v>
      </c>
      <c r="L130" s="445">
        <v>100</v>
      </c>
      <c r="M130" s="472">
        <f t="shared" si="145"/>
        <v>1900</v>
      </c>
      <c r="N130" s="445">
        <v>25</v>
      </c>
      <c r="O130" s="473" t="s">
        <v>556</v>
      </c>
      <c r="P130" s="443">
        <v>44259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7</v>
      </c>
      <c r="B131" s="470">
        <v>44259</v>
      </c>
      <c r="C131" s="448"/>
      <c r="D131" s="446" t="s">
        <v>895</v>
      </c>
      <c r="E131" s="447" t="s">
        <v>557</v>
      </c>
      <c r="F131" s="444">
        <v>30</v>
      </c>
      <c r="G131" s="444"/>
      <c r="H131" s="444">
        <v>43</v>
      </c>
      <c r="I131" s="445">
        <v>80</v>
      </c>
      <c r="J131" s="445" t="s">
        <v>896</v>
      </c>
      <c r="K131" s="516">
        <f t="shared" ref="K131:K134" si="146">H131-F131</f>
        <v>13</v>
      </c>
      <c r="L131" s="445">
        <v>100</v>
      </c>
      <c r="M131" s="472">
        <f t="shared" ref="M131:M133" si="147">(K131*N131)-L131</f>
        <v>875</v>
      </c>
      <c r="N131" s="445">
        <v>75</v>
      </c>
      <c r="O131" s="473" t="s">
        <v>556</v>
      </c>
      <c r="P131" s="464">
        <v>44259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15">
        <v>8</v>
      </c>
      <c r="B132" s="470">
        <v>44259</v>
      </c>
      <c r="C132" s="448"/>
      <c r="D132" s="446" t="s">
        <v>893</v>
      </c>
      <c r="E132" s="447" t="s">
        <v>557</v>
      </c>
      <c r="F132" s="444">
        <v>305</v>
      </c>
      <c r="G132" s="444">
        <v>145</v>
      </c>
      <c r="H132" s="444">
        <v>365</v>
      </c>
      <c r="I132" s="445">
        <v>600</v>
      </c>
      <c r="J132" s="445" t="s">
        <v>787</v>
      </c>
      <c r="K132" s="516">
        <f t="shared" si="146"/>
        <v>60</v>
      </c>
      <c r="L132" s="445">
        <v>100</v>
      </c>
      <c r="M132" s="472">
        <f t="shared" si="147"/>
        <v>1400</v>
      </c>
      <c r="N132" s="445">
        <v>25</v>
      </c>
      <c r="O132" s="473" t="s">
        <v>556</v>
      </c>
      <c r="P132" s="464">
        <v>44259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30">
        <v>9</v>
      </c>
      <c r="B133" s="479">
        <v>44260</v>
      </c>
      <c r="C133" s="491"/>
      <c r="D133" s="461" t="s">
        <v>901</v>
      </c>
      <c r="E133" s="492" t="s">
        <v>557</v>
      </c>
      <c r="F133" s="462">
        <v>75</v>
      </c>
      <c r="G133" s="462">
        <v>30</v>
      </c>
      <c r="H133" s="462">
        <v>30</v>
      </c>
      <c r="I133" s="463">
        <v>150</v>
      </c>
      <c r="J133" s="463" t="s">
        <v>919</v>
      </c>
      <c r="K133" s="531">
        <f t="shared" si="146"/>
        <v>-45</v>
      </c>
      <c r="L133" s="463">
        <v>100</v>
      </c>
      <c r="M133" s="511">
        <f t="shared" si="147"/>
        <v>-3475</v>
      </c>
      <c r="N133" s="463">
        <v>75</v>
      </c>
      <c r="O133" s="512" t="s">
        <v>620</v>
      </c>
      <c r="P133" s="484">
        <v>44263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601">
        <v>10</v>
      </c>
      <c r="B134" s="603">
        <v>44260</v>
      </c>
      <c r="C134" s="491"/>
      <c r="D134" s="461" t="s">
        <v>909</v>
      </c>
      <c r="E134" s="492" t="s">
        <v>557</v>
      </c>
      <c r="F134" s="462">
        <v>5.4</v>
      </c>
      <c r="G134" s="462">
        <v>0</v>
      </c>
      <c r="H134" s="462">
        <v>0</v>
      </c>
      <c r="I134" s="463"/>
      <c r="J134" s="605" t="s">
        <v>1249</v>
      </c>
      <c r="K134" s="510">
        <f>F134-H134</f>
        <v>5.4</v>
      </c>
      <c r="L134" s="510">
        <v>100</v>
      </c>
      <c r="M134" s="631">
        <f>(-4100*1.3)+200</f>
        <v>-5130</v>
      </c>
      <c r="N134" s="621">
        <v>4100</v>
      </c>
      <c r="O134" s="621" t="s">
        <v>620</v>
      </c>
      <c r="P134" s="623" t="s">
        <v>1093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602"/>
      <c r="B135" s="604"/>
      <c r="C135" s="491"/>
      <c r="D135" s="461" t="s">
        <v>910</v>
      </c>
      <c r="E135" s="492" t="s">
        <v>817</v>
      </c>
      <c r="F135" s="462">
        <v>4.0999999999999996</v>
      </c>
      <c r="G135" s="462">
        <v>0</v>
      </c>
      <c r="H135" s="462">
        <v>0</v>
      </c>
      <c r="I135" s="463"/>
      <c r="J135" s="606"/>
      <c r="K135" s="524">
        <v>-8</v>
      </c>
      <c r="L135" s="510">
        <v>100</v>
      </c>
      <c r="M135" s="632"/>
      <c r="N135" s="622"/>
      <c r="O135" s="622"/>
      <c r="P135" s="624"/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15">
        <v>11</v>
      </c>
      <c r="B136" s="470">
        <v>44263</v>
      </c>
      <c r="C136" s="448"/>
      <c r="D136" s="446" t="s">
        <v>917</v>
      </c>
      <c r="E136" s="447" t="s">
        <v>557</v>
      </c>
      <c r="F136" s="444">
        <v>81</v>
      </c>
      <c r="G136" s="444">
        <v>40</v>
      </c>
      <c r="H136" s="444">
        <v>97</v>
      </c>
      <c r="I136" s="445">
        <v>160</v>
      </c>
      <c r="J136" s="445" t="s">
        <v>918</v>
      </c>
      <c r="K136" s="516">
        <f t="shared" ref="K136" si="148">H136-F136</f>
        <v>16</v>
      </c>
      <c r="L136" s="445">
        <v>100</v>
      </c>
      <c r="M136" s="472">
        <f t="shared" ref="M136" si="149">(K136*N136)-L136</f>
        <v>1100</v>
      </c>
      <c r="N136" s="445">
        <v>75</v>
      </c>
      <c r="O136" s="473" t="s">
        <v>556</v>
      </c>
      <c r="P136" s="464">
        <v>44263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15">
        <v>12</v>
      </c>
      <c r="B137" s="470">
        <v>44264</v>
      </c>
      <c r="C137" s="448"/>
      <c r="D137" s="446" t="s">
        <v>920</v>
      </c>
      <c r="E137" s="447" t="s">
        <v>557</v>
      </c>
      <c r="F137" s="444">
        <v>61</v>
      </c>
      <c r="G137" s="444">
        <v>20</v>
      </c>
      <c r="H137" s="444">
        <v>73</v>
      </c>
      <c r="I137" s="445">
        <v>140</v>
      </c>
      <c r="J137" s="445" t="s">
        <v>898</v>
      </c>
      <c r="K137" s="516">
        <f t="shared" ref="K137" si="150">H137-F137</f>
        <v>12</v>
      </c>
      <c r="L137" s="445">
        <v>100</v>
      </c>
      <c r="M137" s="472">
        <f t="shared" ref="M137" si="151">(K137*N137)-L137</f>
        <v>800</v>
      </c>
      <c r="N137" s="445">
        <v>75</v>
      </c>
      <c r="O137" s="473" t="s">
        <v>556</v>
      </c>
      <c r="P137" s="464">
        <v>44264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15">
        <v>13</v>
      </c>
      <c r="B138" s="470">
        <v>44264</v>
      </c>
      <c r="C138" s="448"/>
      <c r="D138" s="446" t="s">
        <v>893</v>
      </c>
      <c r="E138" s="447" t="s">
        <v>557</v>
      </c>
      <c r="F138" s="444">
        <v>200</v>
      </c>
      <c r="G138" s="444">
        <v>70</v>
      </c>
      <c r="H138" s="444">
        <v>260</v>
      </c>
      <c r="I138" s="445">
        <v>500</v>
      </c>
      <c r="J138" s="445" t="s">
        <v>787</v>
      </c>
      <c r="K138" s="516">
        <f t="shared" ref="K138:K139" si="152">H138-F138</f>
        <v>60</v>
      </c>
      <c r="L138" s="445">
        <v>100</v>
      </c>
      <c r="M138" s="472">
        <f t="shared" ref="M138:M139" si="153">(K138*N138)-L138</f>
        <v>1400</v>
      </c>
      <c r="N138" s="445">
        <v>25</v>
      </c>
      <c r="O138" s="473" t="s">
        <v>556</v>
      </c>
      <c r="P138" s="464">
        <v>44264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14</v>
      </c>
      <c r="B139" s="470">
        <v>44264</v>
      </c>
      <c r="C139" s="448"/>
      <c r="D139" s="446" t="s">
        <v>893</v>
      </c>
      <c r="E139" s="447" t="s">
        <v>557</v>
      </c>
      <c r="F139" s="444">
        <v>175</v>
      </c>
      <c r="G139" s="444">
        <v>70</v>
      </c>
      <c r="H139" s="444">
        <v>225</v>
      </c>
      <c r="I139" s="445">
        <v>500</v>
      </c>
      <c r="J139" s="445" t="s">
        <v>922</v>
      </c>
      <c r="K139" s="516">
        <f t="shared" si="152"/>
        <v>50</v>
      </c>
      <c r="L139" s="445">
        <v>100</v>
      </c>
      <c r="M139" s="472">
        <f t="shared" si="153"/>
        <v>1150</v>
      </c>
      <c r="N139" s="445">
        <v>25</v>
      </c>
      <c r="O139" s="473" t="s">
        <v>556</v>
      </c>
      <c r="P139" s="464">
        <v>44264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15</v>
      </c>
      <c r="B140" s="470">
        <v>44264</v>
      </c>
      <c r="C140" s="448"/>
      <c r="D140" s="446" t="s">
        <v>920</v>
      </c>
      <c r="E140" s="447" t="s">
        <v>557</v>
      </c>
      <c r="F140" s="444">
        <v>61</v>
      </c>
      <c r="G140" s="444">
        <v>20</v>
      </c>
      <c r="H140" s="444">
        <v>74</v>
      </c>
      <c r="I140" s="445">
        <v>140</v>
      </c>
      <c r="J140" s="445" t="s">
        <v>896</v>
      </c>
      <c r="K140" s="516">
        <f t="shared" ref="K140:K141" si="154">H140-F140</f>
        <v>13</v>
      </c>
      <c r="L140" s="445">
        <v>100</v>
      </c>
      <c r="M140" s="472">
        <f t="shared" ref="M140:M141" si="155">(K140*N140)-L140</f>
        <v>875</v>
      </c>
      <c r="N140" s="445">
        <v>75</v>
      </c>
      <c r="O140" s="473" t="s">
        <v>556</v>
      </c>
      <c r="P140" s="464">
        <v>44264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15">
        <v>16</v>
      </c>
      <c r="B141" s="470">
        <v>44264</v>
      </c>
      <c r="C141" s="448"/>
      <c r="D141" s="446" t="s">
        <v>921</v>
      </c>
      <c r="E141" s="447" t="s">
        <v>557</v>
      </c>
      <c r="F141" s="444">
        <v>210</v>
      </c>
      <c r="G141" s="444">
        <v>70</v>
      </c>
      <c r="H141" s="444">
        <v>275</v>
      </c>
      <c r="I141" s="445">
        <v>500</v>
      </c>
      <c r="J141" s="445" t="s">
        <v>923</v>
      </c>
      <c r="K141" s="516">
        <f t="shared" si="154"/>
        <v>65</v>
      </c>
      <c r="L141" s="445">
        <v>100</v>
      </c>
      <c r="M141" s="472">
        <f t="shared" si="155"/>
        <v>1525</v>
      </c>
      <c r="N141" s="445">
        <v>25</v>
      </c>
      <c r="O141" s="473" t="s">
        <v>556</v>
      </c>
      <c r="P141" s="464">
        <v>44264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15">
        <v>17</v>
      </c>
      <c r="B142" s="470">
        <v>44265</v>
      </c>
      <c r="C142" s="448"/>
      <c r="D142" s="446" t="s">
        <v>929</v>
      </c>
      <c r="E142" s="447" t="s">
        <v>557</v>
      </c>
      <c r="F142" s="444">
        <v>50</v>
      </c>
      <c r="G142" s="444"/>
      <c r="H142" s="444">
        <v>65</v>
      </c>
      <c r="I142" s="445">
        <v>100</v>
      </c>
      <c r="J142" s="445" t="s">
        <v>931</v>
      </c>
      <c r="K142" s="516">
        <f t="shared" ref="K142:K145" si="156">H142-F142</f>
        <v>15</v>
      </c>
      <c r="L142" s="445">
        <v>100</v>
      </c>
      <c r="M142" s="472">
        <f t="shared" ref="M142:M145" si="157">(K142*N142)-L142</f>
        <v>1025</v>
      </c>
      <c r="N142" s="445">
        <v>75</v>
      </c>
      <c r="O142" s="473" t="s">
        <v>556</v>
      </c>
      <c r="P142" s="464">
        <v>44265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15">
        <v>18</v>
      </c>
      <c r="B143" s="470">
        <v>44265</v>
      </c>
      <c r="C143" s="448"/>
      <c r="D143" s="446" t="s">
        <v>930</v>
      </c>
      <c r="E143" s="447" t="s">
        <v>557</v>
      </c>
      <c r="F143" s="444">
        <v>350</v>
      </c>
      <c r="G143" s="444">
        <v>170</v>
      </c>
      <c r="H143" s="444">
        <v>405</v>
      </c>
      <c r="I143" s="445">
        <v>600</v>
      </c>
      <c r="J143" s="445" t="s">
        <v>680</v>
      </c>
      <c r="K143" s="516">
        <f t="shared" si="156"/>
        <v>55</v>
      </c>
      <c r="L143" s="445">
        <v>100</v>
      </c>
      <c r="M143" s="472">
        <f t="shared" si="157"/>
        <v>1275</v>
      </c>
      <c r="N143" s="445">
        <v>25</v>
      </c>
      <c r="O143" s="473" t="s">
        <v>556</v>
      </c>
      <c r="P143" s="464">
        <v>44265</v>
      </c>
      <c r="Q143" s="363"/>
      <c r="R143" s="324" t="s">
        <v>559</v>
      </c>
      <c r="S143" s="37"/>
      <c r="Y143" s="37"/>
      <c r="Z143" s="37"/>
    </row>
    <row r="144" spans="1:26" s="369" customFormat="1" ht="13.9" customHeight="1">
      <c r="A144" s="534">
        <v>19</v>
      </c>
      <c r="B144" s="479">
        <v>44265</v>
      </c>
      <c r="C144" s="419"/>
      <c r="D144" s="461" t="s">
        <v>932</v>
      </c>
      <c r="E144" s="492" t="s">
        <v>557</v>
      </c>
      <c r="F144" s="462">
        <v>21.5</v>
      </c>
      <c r="G144" s="462"/>
      <c r="H144" s="462">
        <v>0</v>
      </c>
      <c r="I144" s="463">
        <v>50</v>
      </c>
      <c r="J144" s="463" t="s">
        <v>933</v>
      </c>
      <c r="K144" s="535">
        <f t="shared" si="156"/>
        <v>-21.5</v>
      </c>
      <c r="L144" s="463">
        <v>100</v>
      </c>
      <c r="M144" s="511">
        <f t="shared" si="157"/>
        <v>-1712.5</v>
      </c>
      <c r="N144" s="463">
        <v>75</v>
      </c>
      <c r="O144" s="512" t="s">
        <v>620</v>
      </c>
      <c r="P144" s="527">
        <v>44265</v>
      </c>
      <c r="Q144" s="363"/>
      <c r="R144" s="324" t="s">
        <v>792</v>
      </c>
      <c r="S144" s="37"/>
      <c r="Y144" s="37"/>
      <c r="Z144" s="37"/>
    </row>
    <row r="145" spans="1:26" s="369" customFormat="1" ht="13.9" customHeight="1">
      <c r="A145" s="515">
        <v>20</v>
      </c>
      <c r="B145" s="470">
        <v>44265</v>
      </c>
      <c r="C145" s="448"/>
      <c r="D145" s="446" t="s">
        <v>935</v>
      </c>
      <c r="E145" s="447" t="s">
        <v>557</v>
      </c>
      <c r="F145" s="444">
        <v>4.2</v>
      </c>
      <c r="G145" s="444">
        <v>2.5</v>
      </c>
      <c r="H145" s="444">
        <v>5</v>
      </c>
      <c r="I145" s="445">
        <v>7</v>
      </c>
      <c r="J145" s="445" t="s">
        <v>946</v>
      </c>
      <c r="K145" s="516">
        <f t="shared" si="156"/>
        <v>0.79999999999999982</v>
      </c>
      <c r="L145" s="445">
        <v>100</v>
      </c>
      <c r="M145" s="472">
        <f t="shared" si="157"/>
        <v>2299.9999999999995</v>
      </c>
      <c r="N145" s="445">
        <v>3000</v>
      </c>
      <c r="O145" s="473" t="s">
        <v>556</v>
      </c>
      <c r="P145" s="443">
        <v>44267</v>
      </c>
      <c r="Q145" s="363"/>
      <c r="R145" s="324" t="s">
        <v>559</v>
      </c>
      <c r="S145" s="37"/>
      <c r="Y145" s="37"/>
      <c r="Z145" s="37"/>
    </row>
    <row r="146" spans="1:26" s="369" customFormat="1" ht="13.9" customHeight="1">
      <c r="A146" s="515">
        <v>21</v>
      </c>
      <c r="B146" s="470">
        <v>44267</v>
      </c>
      <c r="C146" s="448"/>
      <c r="D146" s="446" t="s">
        <v>942</v>
      </c>
      <c r="E146" s="447" t="s">
        <v>557</v>
      </c>
      <c r="F146" s="444">
        <v>335</v>
      </c>
      <c r="G146" s="444">
        <v>160</v>
      </c>
      <c r="H146" s="444">
        <v>390</v>
      </c>
      <c r="I146" s="445" t="s">
        <v>943</v>
      </c>
      <c r="J146" s="445" t="s">
        <v>680</v>
      </c>
      <c r="K146" s="516">
        <f t="shared" ref="K146:K149" si="158">H146-F146</f>
        <v>55</v>
      </c>
      <c r="L146" s="445">
        <v>100</v>
      </c>
      <c r="M146" s="472">
        <f t="shared" ref="M146:M149" si="159">(K146*N146)-L146</f>
        <v>1275</v>
      </c>
      <c r="N146" s="445">
        <v>25</v>
      </c>
      <c r="O146" s="473" t="s">
        <v>556</v>
      </c>
      <c r="P146" s="464">
        <v>44267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22</v>
      </c>
      <c r="B147" s="470">
        <v>44267</v>
      </c>
      <c r="C147" s="448"/>
      <c r="D147" s="446" t="s">
        <v>944</v>
      </c>
      <c r="E147" s="447" t="s">
        <v>557</v>
      </c>
      <c r="F147" s="444">
        <v>52</v>
      </c>
      <c r="G147" s="444">
        <v>18</v>
      </c>
      <c r="H147" s="444">
        <v>65</v>
      </c>
      <c r="I147" s="445" t="s">
        <v>945</v>
      </c>
      <c r="J147" s="445" t="s">
        <v>896</v>
      </c>
      <c r="K147" s="516">
        <f t="shared" si="158"/>
        <v>13</v>
      </c>
      <c r="L147" s="445">
        <v>100</v>
      </c>
      <c r="M147" s="472">
        <f t="shared" si="159"/>
        <v>875</v>
      </c>
      <c r="N147" s="445">
        <v>75</v>
      </c>
      <c r="O147" s="473" t="s">
        <v>556</v>
      </c>
      <c r="P147" s="464">
        <v>44267</v>
      </c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39">
        <v>23</v>
      </c>
      <c r="B148" s="479">
        <v>44270</v>
      </c>
      <c r="C148" s="491"/>
      <c r="D148" s="461" t="s">
        <v>957</v>
      </c>
      <c r="E148" s="492" t="s">
        <v>557</v>
      </c>
      <c r="F148" s="462">
        <v>9.6</v>
      </c>
      <c r="G148" s="462">
        <v>6.5</v>
      </c>
      <c r="H148" s="462">
        <v>6.5</v>
      </c>
      <c r="I148" s="463" t="s">
        <v>958</v>
      </c>
      <c r="J148" s="463" t="s">
        <v>989</v>
      </c>
      <c r="K148" s="540">
        <f t="shared" si="158"/>
        <v>-3.0999999999999996</v>
      </c>
      <c r="L148" s="463">
        <v>100</v>
      </c>
      <c r="M148" s="511">
        <f t="shared" si="159"/>
        <v>-4439.9999999999991</v>
      </c>
      <c r="N148" s="463">
        <v>1400</v>
      </c>
      <c r="O148" s="512" t="s">
        <v>620</v>
      </c>
      <c r="P148" s="484">
        <v>44271</v>
      </c>
      <c r="Q148" s="363"/>
      <c r="R148" s="324" t="s">
        <v>792</v>
      </c>
      <c r="S148" s="37"/>
      <c r="Y148" s="37"/>
      <c r="Z148" s="37"/>
    </row>
    <row r="149" spans="1:26" s="369" customFormat="1" ht="13.9" customHeight="1">
      <c r="A149" s="541">
        <v>24</v>
      </c>
      <c r="B149" s="542">
        <v>44270</v>
      </c>
      <c r="C149" s="543"/>
      <c r="D149" s="544" t="s">
        <v>959</v>
      </c>
      <c r="E149" s="545" t="s">
        <v>557</v>
      </c>
      <c r="F149" s="546">
        <v>17</v>
      </c>
      <c r="G149" s="546">
        <v>12</v>
      </c>
      <c r="H149" s="546">
        <v>17.5</v>
      </c>
      <c r="I149" s="547" t="s">
        <v>960</v>
      </c>
      <c r="J149" s="547" t="s">
        <v>970</v>
      </c>
      <c r="K149" s="548">
        <f t="shared" si="158"/>
        <v>0.5</v>
      </c>
      <c r="L149" s="547">
        <v>100</v>
      </c>
      <c r="M149" s="549">
        <f t="shared" si="159"/>
        <v>400</v>
      </c>
      <c r="N149" s="547">
        <v>1000</v>
      </c>
      <c r="O149" s="550" t="s">
        <v>665</v>
      </c>
      <c r="P149" s="551">
        <v>44271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39">
        <v>25</v>
      </c>
      <c r="B150" s="479">
        <v>44270</v>
      </c>
      <c r="C150" s="491"/>
      <c r="D150" s="461" t="s">
        <v>961</v>
      </c>
      <c r="E150" s="492" t="s">
        <v>557</v>
      </c>
      <c r="F150" s="462">
        <v>93.5</v>
      </c>
      <c r="G150" s="462">
        <v>55</v>
      </c>
      <c r="H150" s="462">
        <v>55</v>
      </c>
      <c r="I150" s="463">
        <v>150</v>
      </c>
      <c r="J150" s="463" t="s">
        <v>965</v>
      </c>
      <c r="K150" s="540">
        <f t="shared" ref="K150:K152" si="160">H150-F150</f>
        <v>-38.5</v>
      </c>
      <c r="L150" s="463">
        <v>100</v>
      </c>
      <c r="M150" s="511">
        <f t="shared" ref="M150:M152" si="161">(K150*N150)-L150</f>
        <v>-2987.5</v>
      </c>
      <c r="N150" s="463">
        <v>75</v>
      </c>
      <c r="O150" s="512" t="s">
        <v>620</v>
      </c>
      <c r="P150" s="484">
        <v>44271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39">
        <v>26</v>
      </c>
      <c r="B151" s="479">
        <v>44271</v>
      </c>
      <c r="C151" s="491"/>
      <c r="D151" s="461" t="s">
        <v>964</v>
      </c>
      <c r="E151" s="492" t="s">
        <v>557</v>
      </c>
      <c r="F151" s="462">
        <v>25.5</v>
      </c>
      <c r="G151" s="462">
        <v>17</v>
      </c>
      <c r="H151" s="462">
        <v>17</v>
      </c>
      <c r="I151" s="463" t="s">
        <v>966</v>
      </c>
      <c r="J151" s="463" t="s">
        <v>967</v>
      </c>
      <c r="K151" s="540">
        <f t="shared" si="160"/>
        <v>-8.5</v>
      </c>
      <c r="L151" s="463">
        <v>100</v>
      </c>
      <c r="M151" s="511">
        <f t="shared" si="161"/>
        <v>-4775</v>
      </c>
      <c r="N151" s="463">
        <v>550</v>
      </c>
      <c r="O151" s="512" t="s">
        <v>620</v>
      </c>
      <c r="P151" s="527">
        <v>44271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27</v>
      </c>
      <c r="B152" s="470">
        <v>44271</v>
      </c>
      <c r="C152" s="448"/>
      <c r="D152" s="446" t="s">
        <v>971</v>
      </c>
      <c r="E152" s="447" t="s">
        <v>557</v>
      </c>
      <c r="F152" s="444">
        <v>295</v>
      </c>
      <c r="G152" s="444">
        <v>75</v>
      </c>
      <c r="H152" s="444">
        <v>355</v>
      </c>
      <c r="I152" s="445" t="s">
        <v>972</v>
      </c>
      <c r="J152" s="445" t="s">
        <v>787</v>
      </c>
      <c r="K152" s="516">
        <f t="shared" si="160"/>
        <v>60</v>
      </c>
      <c r="L152" s="445">
        <v>100</v>
      </c>
      <c r="M152" s="472">
        <f t="shared" si="161"/>
        <v>1400</v>
      </c>
      <c r="N152" s="445">
        <v>25</v>
      </c>
      <c r="O152" s="473" t="s">
        <v>556</v>
      </c>
      <c r="P152" s="464">
        <v>44271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15">
        <v>28</v>
      </c>
      <c r="B153" s="470">
        <v>44271</v>
      </c>
      <c r="C153" s="448"/>
      <c r="D153" s="446" t="s">
        <v>971</v>
      </c>
      <c r="E153" s="447" t="s">
        <v>557</v>
      </c>
      <c r="F153" s="444">
        <v>250</v>
      </c>
      <c r="G153" s="444">
        <v>75</v>
      </c>
      <c r="H153" s="444">
        <v>340</v>
      </c>
      <c r="I153" s="445" t="s">
        <v>972</v>
      </c>
      <c r="J153" s="445" t="s">
        <v>861</v>
      </c>
      <c r="K153" s="516">
        <f t="shared" ref="K153:K157" si="162">H153-F153</f>
        <v>90</v>
      </c>
      <c r="L153" s="445">
        <v>100</v>
      </c>
      <c r="M153" s="472">
        <f t="shared" ref="M153:M156" si="163">(K153*N153)-L153</f>
        <v>2150</v>
      </c>
      <c r="N153" s="445">
        <v>25</v>
      </c>
      <c r="O153" s="473" t="s">
        <v>556</v>
      </c>
      <c r="P153" s="464">
        <v>44271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54">
        <v>29</v>
      </c>
      <c r="B154" s="479">
        <v>44271</v>
      </c>
      <c r="C154" s="491"/>
      <c r="D154" s="461" t="s">
        <v>971</v>
      </c>
      <c r="E154" s="492" t="s">
        <v>557</v>
      </c>
      <c r="F154" s="462">
        <v>280</v>
      </c>
      <c r="G154" s="462">
        <v>75</v>
      </c>
      <c r="H154" s="462">
        <v>60</v>
      </c>
      <c r="I154" s="463" t="s">
        <v>972</v>
      </c>
      <c r="J154" s="463" t="s">
        <v>987</v>
      </c>
      <c r="K154" s="555">
        <f t="shared" si="162"/>
        <v>-220</v>
      </c>
      <c r="L154" s="463">
        <v>100</v>
      </c>
      <c r="M154" s="511">
        <f t="shared" si="163"/>
        <v>-5600</v>
      </c>
      <c r="N154" s="463">
        <v>25</v>
      </c>
      <c r="O154" s="512" t="s">
        <v>620</v>
      </c>
      <c r="P154" s="484">
        <v>44272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54">
        <v>30</v>
      </c>
      <c r="B155" s="479">
        <v>44271</v>
      </c>
      <c r="C155" s="491"/>
      <c r="D155" s="461" t="s">
        <v>973</v>
      </c>
      <c r="E155" s="492" t="s">
        <v>557</v>
      </c>
      <c r="F155" s="462">
        <v>4.0999999999999996</v>
      </c>
      <c r="G155" s="462">
        <v>2.8</v>
      </c>
      <c r="H155" s="462">
        <v>2.7</v>
      </c>
      <c r="I155" s="463">
        <v>6</v>
      </c>
      <c r="J155" s="463" t="s">
        <v>988</v>
      </c>
      <c r="K155" s="555">
        <f t="shared" si="162"/>
        <v>-1.3999999999999995</v>
      </c>
      <c r="L155" s="463">
        <v>100</v>
      </c>
      <c r="M155" s="511">
        <f t="shared" si="163"/>
        <v>-4299.9999999999982</v>
      </c>
      <c r="N155" s="463">
        <v>3000</v>
      </c>
      <c r="O155" s="512" t="s">
        <v>620</v>
      </c>
      <c r="P155" s="484">
        <v>44272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15">
        <v>31</v>
      </c>
      <c r="B156" s="470">
        <v>44273</v>
      </c>
      <c r="C156" s="448"/>
      <c r="D156" s="446" t="s">
        <v>1000</v>
      </c>
      <c r="E156" s="447" t="s">
        <v>557</v>
      </c>
      <c r="F156" s="444">
        <v>22</v>
      </c>
      <c r="G156" s="444"/>
      <c r="H156" s="444">
        <v>44</v>
      </c>
      <c r="I156" s="445">
        <v>70</v>
      </c>
      <c r="J156" s="445" t="s">
        <v>1003</v>
      </c>
      <c r="K156" s="516">
        <f t="shared" si="162"/>
        <v>22</v>
      </c>
      <c r="L156" s="445">
        <v>100</v>
      </c>
      <c r="M156" s="472">
        <f t="shared" si="163"/>
        <v>1550</v>
      </c>
      <c r="N156" s="445">
        <v>75</v>
      </c>
      <c r="O156" s="473" t="s">
        <v>556</v>
      </c>
      <c r="P156" s="464">
        <v>44273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15">
        <v>32</v>
      </c>
      <c r="B157" s="470">
        <v>44273</v>
      </c>
      <c r="C157" s="448"/>
      <c r="D157" s="446" t="s">
        <v>1001</v>
      </c>
      <c r="E157" s="447" t="s">
        <v>557</v>
      </c>
      <c r="F157" s="444">
        <v>280</v>
      </c>
      <c r="G157" s="444">
        <v>80</v>
      </c>
      <c r="H157" s="444">
        <v>335</v>
      </c>
      <c r="I157" s="445">
        <v>600</v>
      </c>
      <c r="J157" s="445" t="s">
        <v>680</v>
      </c>
      <c r="K157" s="516">
        <f t="shared" si="162"/>
        <v>55</v>
      </c>
      <c r="L157" s="445">
        <v>100</v>
      </c>
      <c r="M157" s="472">
        <f t="shared" ref="M157:M158" si="164">(K157*N157)-L157</f>
        <v>1275</v>
      </c>
      <c r="N157" s="445">
        <v>25</v>
      </c>
      <c r="O157" s="473" t="s">
        <v>556</v>
      </c>
      <c r="P157" s="464">
        <v>44273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33</v>
      </c>
      <c r="B158" s="470">
        <v>44273</v>
      </c>
      <c r="C158" s="448"/>
      <c r="D158" s="446" t="s">
        <v>1002</v>
      </c>
      <c r="E158" s="447" t="s">
        <v>557</v>
      </c>
      <c r="F158" s="444">
        <v>20</v>
      </c>
      <c r="G158" s="444"/>
      <c r="H158" s="444">
        <v>37.5</v>
      </c>
      <c r="I158" s="445">
        <v>50</v>
      </c>
      <c r="J158" s="445" t="s">
        <v>874</v>
      </c>
      <c r="K158" s="516">
        <f t="shared" ref="K158" si="165">H158-F158</f>
        <v>17.5</v>
      </c>
      <c r="L158" s="445">
        <v>100</v>
      </c>
      <c r="M158" s="472">
        <f t="shared" si="164"/>
        <v>1212.5</v>
      </c>
      <c r="N158" s="445">
        <v>75</v>
      </c>
      <c r="O158" s="473" t="s">
        <v>556</v>
      </c>
      <c r="P158" s="464">
        <v>44273</v>
      </c>
      <c r="Q158" s="363"/>
      <c r="R158" s="324" t="s">
        <v>792</v>
      </c>
      <c r="S158" s="37"/>
      <c r="Y158" s="37"/>
      <c r="Z158" s="37"/>
    </row>
    <row r="159" spans="1:26" s="369" customFormat="1" ht="13.9" customHeight="1">
      <c r="A159" s="515">
        <v>34</v>
      </c>
      <c r="B159" s="470">
        <v>44273</v>
      </c>
      <c r="C159" s="448"/>
      <c r="D159" s="446" t="s">
        <v>1001</v>
      </c>
      <c r="E159" s="447" t="s">
        <v>557</v>
      </c>
      <c r="F159" s="444">
        <v>280</v>
      </c>
      <c r="G159" s="444">
        <v>80</v>
      </c>
      <c r="H159" s="444">
        <v>335</v>
      </c>
      <c r="I159" s="445">
        <v>600</v>
      </c>
      <c r="J159" s="445" t="s">
        <v>680</v>
      </c>
      <c r="K159" s="516">
        <f t="shared" ref="K159" si="166">H159-F159</f>
        <v>55</v>
      </c>
      <c r="L159" s="445">
        <v>100</v>
      </c>
      <c r="M159" s="472">
        <f t="shared" ref="M159" si="167">(K159*N159)-L159</f>
        <v>1275</v>
      </c>
      <c r="N159" s="445">
        <v>25</v>
      </c>
      <c r="O159" s="473" t="s">
        <v>556</v>
      </c>
      <c r="P159" s="464">
        <v>44273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15">
        <v>35</v>
      </c>
      <c r="B160" s="470">
        <v>44273</v>
      </c>
      <c r="C160" s="448"/>
      <c r="D160" s="446" t="s">
        <v>1001</v>
      </c>
      <c r="E160" s="447" t="s">
        <v>557</v>
      </c>
      <c r="F160" s="444">
        <v>280</v>
      </c>
      <c r="G160" s="444">
        <v>80</v>
      </c>
      <c r="H160" s="444">
        <v>395</v>
      </c>
      <c r="I160" s="445">
        <v>600</v>
      </c>
      <c r="J160" s="445" t="s">
        <v>872</v>
      </c>
      <c r="K160" s="516">
        <f t="shared" ref="K160:K162" si="168">H160-F160</f>
        <v>115</v>
      </c>
      <c r="L160" s="445">
        <v>100</v>
      </c>
      <c r="M160" s="472">
        <f t="shared" ref="M160:M162" si="169">(K160*N160)-L160</f>
        <v>2775</v>
      </c>
      <c r="N160" s="445">
        <v>25</v>
      </c>
      <c r="O160" s="473" t="s">
        <v>556</v>
      </c>
      <c r="P160" s="443">
        <v>44274</v>
      </c>
      <c r="Q160" s="363"/>
      <c r="R160" s="324" t="s">
        <v>559</v>
      </c>
      <c r="S160" s="37"/>
      <c r="Y160" s="37"/>
      <c r="Z160" s="37"/>
    </row>
    <row r="161" spans="1:26" s="369" customFormat="1" ht="13.9" customHeight="1">
      <c r="A161" s="515">
        <v>36</v>
      </c>
      <c r="B161" s="470">
        <v>44274</v>
      </c>
      <c r="C161" s="448"/>
      <c r="D161" s="446" t="s">
        <v>1005</v>
      </c>
      <c r="E161" s="447" t="s">
        <v>557</v>
      </c>
      <c r="F161" s="444">
        <v>105.5</v>
      </c>
      <c r="G161" s="444">
        <v>60</v>
      </c>
      <c r="H161" s="444">
        <v>123.5</v>
      </c>
      <c r="I161" s="445">
        <v>190</v>
      </c>
      <c r="J161" s="445" t="s">
        <v>1006</v>
      </c>
      <c r="K161" s="516">
        <f t="shared" si="168"/>
        <v>18</v>
      </c>
      <c r="L161" s="445">
        <v>100</v>
      </c>
      <c r="M161" s="472">
        <f t="shared" si="169"/>
        <v>1250</v>
      </c>
      <c r="N161" s="445">
        <v>75</v>
      </c>
      <c r="O161" s="473" t="s">
        <v>556</v>
      </c>
      <c r="P161" s="464">
        <v>44274</v>
      </c>
      <c r="Q161" s="363"/>
      <c r="R161" s="324" t="s">
        <v>792</v>
      </c>
      <c r="S161" s="37"/>
      <c r="Y161" s="37"/>
      <c r="Z161" s="37"/>
    </row>
    <row r="162" spans="1:26" s="369" customFormat="1" ht="13.9" customHeight="1">
      <c r="A162" s="561">
        <v>37</v>
      </c>
      <c r="B162" s="479">
        <v>44274</v>
      </c>
      <c r="C162" s="491"/>
      <c r="D162" s="461" t="s">
        <v>1005</v>
      </c>
      <c r="E162" s="492" t="s">
        <v>557</v>
      </c>
      <c r="F162" s="462">
        <v>105</v>
      </c>
      <c r="G162" s="462">
        <v>60</v>
      </c>
      <c r="H162" s="462">
        <v>60</v>
      </c>
      <c r="I162" s="463">
        <v>190</v>
      </c>
      <c r="J162" s="463" t="s">
        <v>919</v>
      </c>
      <c r="K162" s="562">
        <f t="shared" si="168"/>
        <v>-45</v>
      </c>
      <c r="L162" s="463">
        <v>100</v>
      </c>
      <c r="M162" s="511">
        <f t="shared" si="169"/>
        <v>-3475</v>
      </c>
      <c r="N162" s="463">
        <v>75</v>
      </c>
      <c r="O162" s="512" t="s">
        <v>620</v>
      </c>
      <c r="P162" s="484">
        <v>44277</v>
      </c>
      <c r="Q162" s="363"/>
      <c r="R162" s="324" t="s">
        <v>559</v>
      </c>
      <c r="S162" s="37"/>
      <c r="Y162" s="37"/>
      <c r="Z162" s="37"/>
    </row>
    <row r="163" spans="1:26" s="369" customFormat="1" ht="13.9" customHeight="1">
      <c r="A163" s="515">
        <v>38</v>
      </c>
      <c r="B163" s="470">
        <v>44274</v>
      </c>
      <c r="C163" s="448"/>
      <c r="D163" s="446" t="s">
        <v>1001</v>
      </c>
      <c r="E163" s="447" t="s">
        <v>557</v>
      </c>
      <c r="F163" s="444">
        <v>265</v>
      </c>
      <c r="G163" s="444">
        <v>70</v>
      </c>
      <c r="H163" s="444">
        <v>325</v>
      </c>
      <c r="I163" s="445">
        <v>600</v>
      </c>
      <c r="J163" s="445" t="s">
        <v>787</v>
      </c>
      <c r="K163" s="516">
        <f t="shared" ref="K163" si="170">H163-F163</f>
        <v>60</v>
      </c>
      <c r="L163" s="445">
        <v>100</v>
      </c>
      <c r="M163" s="472">
        <f t="shared" ref="M163" si="171">(K163*N163)-L163</f>
        <v>1400</v>
      </c>
      <c r="N163" s="445">
        <v>25</v>
      </c>
      <c r="O163" s="473" t="s">
        <v>556</v>
      </c>
      <c r="P163" s="443">
        <v>44277</v>
      </c>
      <c r="Q163" s="363"/>
      <c r="R163" s="324" t="s">
        <v>792</v>
      </c>
      <c r="S163" s="37"/>
      <c r="Y163" s="37"/>
      <c r="Z163" s="37"/>
    </row>
    <row r="164" spans="1:26" s="369" customFormat="1" ht="13.9" customHeight="1">
      <c r="A164" s="611">
        <v>39</v>
      </c>
      <c r="B164" s="613">
        <v>44277</v>
      </c>
      <c r="C164" s="448"/>
      <c r="D164" s="446" t="s">
        <v>1037</v>
      </c>
      <c r="E164" s="447" t="s">
        <v>557</v>
      </c>
      <c r="F164" s="444">
        <v>11.5</v>
      </c>
      <c r="G164" s="444"/>
      <c r="H164" s="444">
        <v>16.5</v>
      </c>
      <c r="I164" s="445"/>
      <c r="J164" s="615" t="s">
        <v>1048</v>
      </c>
      <c r="K164" s="471">
        <f>H164-F164</f>
        <v>5</v>
      </c>
      <c r="L164" s="471">
        <v>100</v>
      </c>
      <c r="M164" s="609">
        <v>2225</v>
      </c>
      <c r="N164" s="617">
        <v>1000</v>
      </c>
      <c r="O164" s="617" t="s">
        <v>556</v>
      </c>
      <c r="P164" s="619" t="s">
        <v>1049</v>
      </c>
      <c r="Q164" s="363"/>
      <c r="R164" s="324" t="s">
        <v>792</v>
      </c>
      <c r="S164" s="37"/>
      <c r="Y164" s="37"/>
      <c r="Z164" s="37"/>
    </row>
    <row r="165" spans="1:26" s="369" customFormat="1" ht="13.9" customHeight="1">
      <c r="A165" s="612"/>
      <c r="B165" s="614"/>
      <c r="C165" s="448"/>
      <c r="D165" s="446" t="s">
        <v>1038</v>
      </c>
      <c r="E165" s="447" t="s">
        <v>817</v>
      </c>
      <c r="F165" s="444">
        <v>8.5</v>
      </c>
      <c r="G165" s="444"/>
      <c r="H165" s="444">
        <v>11.25</v>
      </c>
      <c r="I165" s="445"/>
      <c r="J165" s="616"/>
      <c r="K165" s="520">
        <f>F165-H165</f>
        <v>-2.75</v>
      </c>
      <c r="L165" s="471">
        <v>100</v>
      </c>
      <c r="M165" s="610"/>
      <c r="N165" s="618"/>
      <c r="O165" s="618"/>
      <c r="P165" s="620"/>
      <c r="Q165" s="363"/>
      <c r="R165" s="324" t="s">
        <v>792</v>
      </c>
      <c r="S165" s="37"/>
      <c r="Y165" s="37"/>
      <c r="Z165" s="37"/>
    </row>
    <row r="166" spans="1:26" s="369" customFormat="1" ht="13.9" customHeight="1">
      <c r="A166" s="601">
        <v>40</v>
      </c>
      <c r="B166" s="603">
        <v>44278</v>
      </c>
      <c r="C166" s="491"/>
      <c r="D166" s="461" t="s">
        <v>1051</v>
      </c>
      <c r="E166" s="492" t="s">
        <v>557</v>
      </c>
      <c r="F166" s="462">
        <v>14.5</v>
      </c>
      <c r="G166" s="462"/>
      <c r="H166" s="462">
        <v>0.9</v>
      </c>
      <c r="I166" s="463"/>
      <c r="J166" s="605" t="s">
        <v>1092</v>
      </c>
      <c r="K166" s="510">
        <f>F166-H166</f>
        <v>13.6</v>
      </c>
      <c r="L166" s="510">
        <v>100</v>
      </c>
      <c r="M166" s="631">
        <f>(550*-5.6)-200</f>
        <v>-3280</v>
      </c>
      <c r="N166" s="621">
        <v>550</v>
      </c>
      <c r="O166" s="621" t="s">
        <v>620</v>
      </c>
      <c r="P166" s="623" t="s">
        <v>1093</v>
      </c>
      <c r="Q166" s="363"/>
      <c r="R166" s="324" t="s">
        <v>559</v>
      </c>
      <c r="S166" s="37"/>
      <c r="Y166" s="37"/>
      <c r="Z166" s="37"/>
    </row>
    <row r="167" spans="1:26" s="369" customFormat="1" ht="13.9" customHeight="1">
      <c r="A167" s="602"/>
      <c r="B167" s="604"/>
      <c r="C167" s="491"/>
      <c r="D167" s="461" t="s">
        <v>1051</v>
      </c>
      <c r="E167" s="492" t="s">
        <v>817</v>
      </c>
      <c r="F167" s="462">
        <v>8</v>
      </c>
      <c r="G167" s="462"/>
      <c r="H167" s="462">
        <v>0</v>
      </c>
      <c r="I167" s="463"/>
      <c r="J167" s="606"/>
      <c r="K167" s="524">
        <v>-8</v>
      </c>
      <c r="L167" s="510">
        <v>100</v>
      </c>
      <c r="M167" s="632"/>
      <c r="N167" s="622"/>
      <c r="O167" s="622"/>
      <c r="P167" s="624"/>
      <c r="Q167" s="363"/>
      <c r="R167" s="324" t="s">
        <v>559</v>
      </c>
      <c r="S167" s="37"/>
      <c r="Y167" s="37"/>
      <c r="Z167" s="37"/>
    </row>
    <row r="168" spans="1:26" s="369" customFormat="1" ht="13.9" customHeight="1">
      <c r="A168" s="515">
        <v>41</v>
      </c>
      <c r="B168" s="470">
        <v>44278</v>
      </c>
      <c r="C168" s="448"/>
      <c r="D168" s="446" t="s">
        <v>1050</v>
      </c>
      <c r="E168" s="447" t="s">
        <v>557</v>
      </c>
      <c r="F168" s="444">
        <v>285</v>
      </c>
      <c r="G168" s="444">
        <v>80</v>
      </c>
      <c r="H168" s="444">
        <v>340</v>
      </c>
      <c r="I168" s="445">
        <v>600</v>
      </c>
      <c r="J168" s="445" t="s">
        <v>680</v>
      </c>
      <c r="K168" s="516">
        <f t="shared" ref="K168:K169" si="172">H168-F168</f>
        <v>55</v>
      </c>
      <c r="L168" s="445">
        <v>100</v>
      </c>
      <c r="M168" s="472">
        <f t="shared" ref="M168:M169" si="173">(K168*N168)-L168</f>
        <v>1275</v>
      </c>
      <c r="N168" s="445">
        <v>25</v>
      </c>
      <c r="O168" s="473" t="s">
        <v>556</v>
      </c>
      <c r="P168" s="464">
        <v>44278</v>
      </c>
      <c r="Q168" s="363"/>
      <c r="R168" s="324" t="s">
        <v>559</v>
      </c>
      <c r="S168" s="37"/>
      <c r="Y168" s="37"/>
      <c r="Z168" s="37"/>
    </row>
    <row r="169" spans="1:26" s="369" customFormat="1" ht="13.9" customHeight="1">
      <c r="A169" s="571">
        <v>42</v>
      </c>
      <c r="B169" s="479">
        <v>44278</v>
      </c>
      <c r="C169" s="491"/>
      <c r="D169" s="461" t="s">
        <v>1052</v>
      </c>
      <c r="E169" s="492" t="s">
        <v>557</v>
      </c>
      <c r="F169" s="462">
        <v>12</v>
      </c>
      <c r="G169" s="462">
        <v>3</v>
      </c>
      <c r="H169" s="462">
        <v>2</v>
      </c>
      <c r="I169" s="463" t="s">
        <v>1053</v>
      </c>
      <c r="J169" s="463" t="s">
        <v>919</v>
      </c>
      <c r="K169" s="572">
        <f t="shared" si="172"/>
        <v>-10</v>
      </c>
      <c r="L169" s="463">
        <v>100</v>
      </c>
      <c r="M169" s="511">
        <f t="shared" si="173"/>
        <v>-5100</v>
      </c>
      <c r="N169" s="463">
        <v>500</v>
      </c>
      <c r="O169" s="512" t="s">
        <v>620</v>
      </c>
      <c r="P169" s="484">
        <v>44280</v>
      </c>
      <c r="Q169" s="363"/>
      <c r="R169" s="324" t="s">
        <v>792</v>
      </c>
      <c r="S169" s="37"/>
      <c r="Y169" s="37"/>
      <c r="Z169" s="37"/>
    </row>
    <row r="170" spans="1:26" s="369" customFormat="1" ht="13.9" customHeight="1">
      <c r="A170" s="565">
        <v>43</v>
      </c>
      <c r="B170" s="470">
        <v>44278</v>
      </c>
      <c r="C170" s="448"/>
      <c r="D170" s="446" t="s">
        <v>1054</v>
      </c>
      <c r="E170" s="447" t="s">
        <v>557</v>
      </c>
      <c r="F170" s="444">
        <v>260</v>
      </c>
      <c r="G170" s="444">
        <v>70</v>
      </c>
      <c r="H170" s="444">
        <v>310</v>
      </c>
      <c r="I170" s="445">
        <v>600</v>
      </c>
      <c r="J170" s="445" t="s">
        <v>922</v>
      </c>
      <c r="K170" s="566">
        <f t="shared" ref="K170:K172" si="174">H170-F170</f>
        <v>50</v>
      </c>
      <c r="L170" s="445">
        <v>100</v>
      </c>
      <c r="M170" s="472">
        <f t="shared" ref="M170:M172" si="175">(K170*N170)-L170</f>
        <v>1150</v>
      </c>
      <c r="N170" s="445">
        <v>25</v>
      </c>
      <c r="O170" s="473" t="s">
        <v>556</v>
      </c>
      <c r="P170" s="443">
        <v>44279</v>
      </c>
      <c r="Q170" s="363"/>
      <c r="R170" s="324" t="s">
        <v>792</v>
      </c>
      <c r="S170" s="37"/>
      <c r="Y170" s="37"/>
      <c r="Z170" s="37"/>
    </row>
    <row r="171" spans="1:26" s="369" customFormat="1" ht="13.9" customHeight="1">
      <c r="A171" s="565">
        <v>44</v>
      </c>
      <c r="B171" s="470">
        <v>44279</v>
      </c>
      <c r="C171" s="448"/>
      <c r="D171" s="446" t="s">
        <v>1067</v>
      </c>
      <c r="E171" s="447" t="s">
        <v>557</v>
      </c>
      <c r="F171" s="444">
        <v>52</v>
      </c>
      <c r="G171" s="444">
        <v>18</v>
      </c>
      <c r="H171" s="444">
        <v>70</v>
      </c>
      <c r="I171" s="445" t="s">
        <v>1068</v>
      </c>
      <c r="J171" s="445" t="s">
        <v>1006</v>
      </c>
      <c r="K171" s="566">
        <f t="shared" si="174"/>
        <v>18</v>
      </c>
      <c r="L171" s="445">
        <v>100</v>
      </c>
      <c r="M171" s="472">
        <f t="shared" si="175"/>
        <v>1250</v>
      </c>
      <c r="N171" s="445">
        <v>75</v>
      </c>
      <c r="O171" s="473" t="s">
        <v>556</v>
      </c>
      <c r="P171" s="464">
        <v>44279</v>
      </c>
      <c r="Q171" s="363"/>
      <c r="R171" s="324" t="s">
        <v>792</v>
      </c>
      <c r="S171" s="37"/>
      <c r="Y171" s="37"/>
      <c r="Z171" s="37"/>
    </row>
    <row r="172" spans="1:26" s="369" customFormat="1" ht="13.9" customHeight="1">
      <c r="A172" s="571">
        <v>45</v>
      </c>
      <c r="B172" s="479">
        <v>44279</v>
      </c>
      <c r="C172" s="491"/>
      <c r="D172" s="461" t="s">
        <v>1067</v>
      </c>
      <c r="E172" s="492" t="s">
        <v>557</v>
      </c>
      <c r="F172" s="462">
        <v>31</v>
      </c>
      <c r="G172" s="462"/>
      <c r="H172" s="462">
        <v>0</v>
      </c>
      <c r="I172" s="463">
        <v>80</v>
      </c>
      <c r="J172" s="463" t="s">
        <v>1098</v>
      </c>
      <c r="K172" s="572">
        <f t="shared" si="174"/>
        <v>-31</v>
      </c>
      <c r="L172" s="463">
        <v>100</v>
      </c>
      <c r="M172" s="511">
        <f t="shared" si="175"/>
        <v>-2425</v>
      </c>
      <c r="N172" s="463">
        <v>75</v>
      </c>
      <c r="O172" s="512" t="s">
        <v>620</v>
      </c>
      <c r="P172" s="484">
        <v>44280</v>
      </c>
      <c r="Q172" s="363"/>
      <c r="R172" s="324" t="s">
        <v>792</v>
      </c>
      <c r="S172" s="37"/>
      <c r="Y172" s="37"/>
      <c r="Z172" s="37"/>
    </row>
    <row r="173" spans="1:26" s="369" customFormat="1" ht="13.9" customHeight="1">
      <c r="A173" s="569">
        <v>46</v>
      </c>
      <c r="B173" s="470">
        <v>44280</v>
      </c>
      <c r="C173" s="448"/>
      <c r="D173" s="446" t="s">
        <v>1099</v>
      </c>
      <c r="E173" s="447" t="s">
        <v>557</v>
      </c>
      <c r="F173" s="444">
        <v>320</v>
      </c>
      <c r="G173" s="444">
        <v>90</v>
      </c>
      <c r="H173" s="444">
        <v>365</v>
      </c>
      <c r="I173" s="445">
        <v>600</v>
      </c>
      <c r="J173" s="445" t="s">
        <v>1006</v>
      </c>
      <c r="K173" s="570">
        <f t="shared" ref="K173:K174" si="176">H173-F173</f>
        <v>45</v>
      </c>
      <c r="L173" s="445">
        <v>100</v>
      </c>
      <c r="M173" s="472">
        <f t="shared" ref="M173:M174" si="177">(K173*N173)-L173</f>
        <v>3275</v>
      </c>
      <c r="N173" s="445">
        <v>75</v>
      </c>
      <c r="O173" s="473" t="s">
        <v>556</v>
      </c>
      <c r="P173" s="464">
        <v>44280</v>
      </c>
      <c r="Q173" s="363"/>
      <c r="R173" s="324"/>
      <c r="S173" s="37"/>
      <c r="Y173" s="37"/>
      <c r="Z173" s="37"/>
    </row>
    <row r="174" spans="1:26" s="369" customFormat="1" ht="13.9" customHeight="1">
      <c r="A174" s="569">
        <v>47</v>
      </c>
      <c r="B174" s="470">
        <v>44280</v>
      </c>
      <c r="C174" s="448"/>
      <c r="D174" s="446" t="s">
        <v>1100</v>
      </c>
      <c r="E174" s="447" t="s">
        <v>557</v>
      </c>
      <c r="F174" s="444">
        <v>200</v>
      </c>
      <c r="G174" s="444">
        <v>50</v>
      </c>
      <c r="H174" s="444">
        <v>250</v>
      </c>
      <c r="I174" s="445">
        <v>500</v>
      </c>
      <c r="J174" s="445" t="s">
        <v>1006</v>
      </c>
      <c r="K174" s="570">
        <f t="shared" si="176"/>
        <v>50</v>
      </c>
      <c r="L174" s="445">
        <v>100</v>
      </c>
      <c r="M174" s="472">
        <f t="shared" si="177"/>
        <v>3650</v>
      </c>
      <c r="N174" s="445">
        <v>75</v>
      </c>
      <c r="O174" s="473" t="s">
        <v>556</v>
      </c>
      <c r="P174" s="464">
        <v>44280</v>
      </c>
      <c r="Q174" s="363"/>
      <c r="R174" s="324"/>
      <c r="S174" s="37"/>
      <c r="Y174" s="37"/>
      <c r="Z174" s="37"/>
    </row>
    <row r="175" spans="1:26" s="369" customFormat="1" ht="13.9" customHeight="1">
      <c r="A175" s="569">
        <v>48</v>
      </c>
      <c r="B175" s="470">
        <v>44280</v>
      </c>
      <c r="C175" s="448"/>
      <c r="D175" s="446" t="s">
        <v>1101</v>
      </c>
      <c r="E175" s="447" t="s">
        <v>557</v>
      </c>
      <c r="F175" s="444">
        <v>260</v>
      </c>
      <c r="G175" s="444">
        <v>70</v>
      </c>
      <c r="H175" s="444">
        <v>315</v>
      </c>
      <c r="I175" s="445">
        <v>600</v>
      </c>
      <c r="J175" s="445" t="s">
        <v>1006</v>
      </c>
      <c r="K175" s="570">
        <f t="shared" ref="K175" si="178">H175-F175</f>
        <v>55</v>
      </c>
      <c r="L175" s="445">
        <v>100</v>
      </c>
      <c r="M175" s="472">
        <f t="shared" ref="M175" si="179">(K175*N175)-L175</f>
        <v>4025</v>
      </c>
      <c r="N175" s="445">
        <v>75</v>
      </c>
      <c r="O175" s="473" t="s">
        <v>556</v>
      </c>
      <c r="P175" s="464">
        <v>44280</v>
      </c>
      <c r="Q175" s="363"/>
      <c r="R175" s="324"/>
      <c r="S175" s="37"/>
      <c r="Y175" s="37"/>
      <c r="Z175" s="37"/>
    </row>
    <row r="176" spans="1:26" s="369" customFormat="1" ht="13.9" customHeight="1">
      <c r="A176" s="593">
        <v>40</v>
      </c>
      <c r="B176" s="595">
        <v>44280</v>
      </c>
      <c r="C176" s="419"/>
      <c r="D176" s="412" t="s">
        <v>1102</v>
      </c>
      <c r="E176" s="413" t="s">
        <v>557</v>
      </c>
      <c r="F176" s="387" t="s">
        <v>1103</v>
      </c>
      <c r="G176" s="387"/>
      <c r="H176" s="387"/>
      <c r="I176" s="352"/>
      <c r="J176" s="597"/>
      <c r="K176" s="406"/>
      <c r="L176" s="406"/>
      <c r="M176" s="629"/>
      <c r="N176" s="625"/>
      <c r="O176" s="625"/>
      <c r="P176" s="627"/>
      <c r="Q176" s="363"/>
      <c r="R176" s="324"/>
      <c r="S176" s="37"/>
      <c r="Y176" s="37"/>
      <c r="Z176" s="37"/>
    </row>
    <row r="177" spans="1:34" s="369" customFormat="1" ht="13.9" customHeight="1">
      <c r="A177" s="594"/>
      <c r="B177" s="596"/>
      <c r="C177" s="419"/>
      <c r="D177" s="412" t="s">
        <v>1005</v>
      </c>
      <c r="E177" s="413" t="s">
        <v>817</v>
      </c>
      <c r="F177" s="387" t="s">
        <v>1104</v>
      </c>
      <c r="G177" s="387"/>
      <c r="H177" s="387"/>
      <c r="I177" s="352"/>
      <c r="J177" s="598"/>
      <c r="K177" s="404"/>
      <c r="L177" s="406"/>
      <c r="M177" s="630"/>
      <c r="N177" s="626"/>
      <c r="O177" s="626"/>
      <c r="P177" s="628"/>
      <c r="Q177" s="363"/>
      <c r="R177" s="324"/>
      <c r="S177" s="37"/>
      <c r="Y177" s="37"/>
      <c r="Z177" s="37"/>
    </row>
    <row r="178" spans="1:34" s="369" customFormat="1" ht="13.9" customHeight="1">
      <c r="A178" s="567"/>
      <c r="B178" s="418"/>
      <c r="C178" s="419"/>
      <c r="D178" s="412"/>
      <c r="E178" s="413"/>
      <c r="F178" s="387"/>
      <c r="G178" s="387"/>
      <c r="H178" s="387"/>
      <c r="I178" s="352"/>
      <c r="J178" s="352"/>
      <c r="K178" s="568"/>
      <c r="L178" s="352"/>
      <c r="M178" s="508"/>
      <c r="N178" s="352"/>
      <c r="O178" s="380"/>
      <c r="P178" s="409"/>
      <c r="Q178" s="363"/>
      <c r="R178" s="324"/>
      <c r="S178" s="37"/>
      <c r="Y178" s="37"/>
      <c r="Z178" s="37"/>
    </row>
    <row r="179" spans="1:34" s="369" customFormat="1" ht="13.9" customHeight="1">
      <c r="A179" s="420"/>
      <c r="B179" s="418"/>
      <c r="C179" s="419"/>
      <c r="D179" s="412"/>
      <c r="E179" s="413"/>
      <c r="F179" s="387"/>
      <c r="G179" s="387"/>
      <c r="H179" s="387"/>
      <c r="I179" s="352"/>
      <c r="J179" s="352"/>
      <c r="K179" s="352"/>
      <c r="L179" s="352"/>
      <c r="M179" s="352"/>
      <c r="N179" s="352"/>
      <c r="O179" s="352"/>
      <c r="P179" s="352"/>
      <c r="Q179" s="363"/>
      <c r="R179" s="324"/>
      <c r="S179" s="37"/>
      <c r="Y179" s="37"/>
      <c r="Z179" s="37"/>
    </row>
    <row r="180" spans="1:34" s="37" customFormat="1" ht="14.25">
      <c r="A180" s="33"/>
      <c r="B180" s="397"/>
      <c r="C180" s="397"/>
      <c r="D180" s="398"/>
      <c r="E180" s="399"/>
      <c r="F180" s="399"/>
      <c r="G180" s="400"/>
      <c r="H180" s="400"/>
      <c r="I180" s="399"/>
      <c r="J180" s="395"/>
      <c r="K180" s="395"/>
      <c r="L180" s="395"/>
      <c r="M180" s="395"/>
      <c r="N180" s="395"/>
      <c r="O180" s="395"/>
      <c r="P180" s="395"/>
      <c r="Q180" s="363"/>
      <c r="R180" s="324"/>
      <c r="Z180" s="369"/>
      <c r="AA180" s="369"/>
      <c r="AB180" s="369"/>
      <c r="AC180" s="369"/>
      <c r="AD180" s="369"/>
      <c r="AE180" s="369"/>
      <c r="AF180" s="369"/>
      <c r="AG180" s="369"/>
      <c r="AH180" s="369"/>
    </row>
    <row r="181" spans="1:34" s="37" customFormat="1" ht="14.25">
      <c r="A181" s="33"/>
      <c r="B181" s="397"/>
      <c r="C181" s="397"/>
      <c r="D181" s="398"/>
      <c r="E181" s="399"/>
      <c r="F181" s="399"/>
      <c r="G181" s="400"/>
      <c r="H181" s="400"/>
      <c r="I181" s="399"/>
      <c r="J181" s="395"/>
      <c r="K181" s="395"/>
      <c r="L181" s="395"/>
      <c r="M181" s="395"/>
      <c r="N181" s="395"/>
      <c r="O181" s="395"/>
      <c r="P181" s="395"/>
      <c r="Q181" s="363"/>
      <c r="R181" s="324"/>
      <c r="Z181" s="369"/>
      <c r="AA181" s="369"/>
      <c r="AB181" s="369"/>
      <c r="AC181" s="369"/>
      <c r="AD181" s="369"/>
      <c r="AE181" s="369"/>
      <c r="AF181" s="369"/>
      <c r="AG181" s="369"/>
      <c r="AH181" s="369"/>
    </row>
    <row r="182" spans="1:34" s="37" customFormat="1" ht="14.25">
      <c r="A182" s="33"/>
      <c r="B182" s="397"/>
      <c r="C182" s="397"/>
      <c r="D182" s="398"/>
      <c r="E182" s="399"/>
      <c r="F182" s="399"/>
      <c r="G182" s="400"/>
      <c r="H182" s="400"/>
      <c r="I182" s="399"/>
      <c r="J182" s="395"/>
      <c r="K182" s="395"/>
      <c r="L182" s="395"/>
      <c r="M182" s="395"/>
      <c r="N182" s="395"/>
      <c r="O182" s="395"/>
      <c r="P182" s="395"/>
      <c r="Q182" s="363"/>
      <c r="R182" s="324"/>
      <c r="Z182" s="369"/>
      <c r="AA182" s="369"/>
      <c r="AB182" s="369"/>
      <c r="AC182" s="369"/>
      <c r="AD182" s="369"/>
      <c r="AE182" s="369"/>
      <c r="AF182" s="369"/>
      <c r="AG182" s="369"/>
      <c r="AH182" s="369"/>
    </row>
    <row r="183" spans="1:34" s="37" customFormat="1" ht="14.25">
      <c r="A183" s="33"/>
      <c r="B183" s="397"/>
      <c r="C183" s="397"/>
      <c r="D183" s="398"/>
      <c r="E183" s="399"/>
      <c r="F183" s="399"/>
      <c r="G183" s="400"/>
      <c r="H183" s="400"/>
      <c r="I183" s="399"/>
      <c r="J183" s="395"/>
      <c r="K183" s="395"/>
      <c r="L183" s="395"/>
      <c r="M183" s="395"/>
      <c r="N183" s="395"/>
      <c r="O183" s="395"/>
      <c r="P183" s="395"/>
      <c r="Q183" s="363"/>
      <c r="R183" s="324"/>
      <c r="Z183" s="369"/>
      <c r="AA183" s="369"/>
      <c r="AB183" s="369"/>
      <c r="AC183" s="369"/>
      <c r="AD183" s="369"/>
      <c r="AE183" s="369"/>
      <c r="AF183" s="369"/>
      <c r="AG183" s="369"/>
      <c r="AH183" s="369"/>
    </row>
    <row r="184" spans="1:34" s="37" customFormat="1" ht="14.25">
      <c r="A184" s="33"/>
      <c r="B184" s="397"/>
      <c r="C184" s="397"/>
      <c r="D184" s="398"/>
      <c r="E184" s="399"/>
      <c r="F184" s="399"/>
      <c r="G184" s="400"/>
      <c r="H184" s="400"/>
      <c r="I184" s="399"/>
      <c r="J184" s="395"/>
      <c r="K184" s="395"/>
      <c r="L184" s="395"/>
      <c r="M184" s="395"/>
      <c r="N184" s="395"/>
      <c r="O184" s="401"/>
      <c r="P184" s="395"/>
      <c r="Q184" s="363"/>
      <c r="R184" s="324"/>
      <c r="Z184" s="369"/>
      <c r="AA184" s="369"/>
      <c r="AB184" s="369"/>
      <c r="AC184" s="369"/>
      <c r="AD184" s="369"/>
      <c r="AE184" s="369"/>
      <c r="AF184" s="369"/>
      <c r="AG184" s="369"/>
      <c r="AH184" s="369"/>
    </row>
    <row r="185" spans="1:34" s="37" customFormat="1" ht="14.25">
      <c r="A185" s="353"/>
      <c r="B185" s="354"/>
      <c r="C185" s="354"/>
      <c r="D185" s="355"/>
      <c r="E185" s="353"/>
      <c r="F185" s="370"/>
      <c r="G185" s="353"/>
      <c r="H185" s="353"/>
      <c r="I185" s="353"/>
      <c r="J185" s="354"/>
      <c r="K185" s="371"/>
      <c r="L185" s="353"/>
      <c r="M185" s="353"/>
      <c r="N185" s="353"/>
      <c r="O185" s="372"/>
      <c r="P185" s="363"/>
      <c r="Q185" s="363"/>
      <c r="R185" s="324"/>
      <c r="Z185" s="369"/>
      <c r="AA185" s="369"/>
      <c r="AB185" s="369"/>
      <c r="AC185" s="369"/>
      <c r="AD185" s="369"/>
      <c r="AE185" s="369"/>
      <c r="AF185" s="369"/>
      <c r="AG185" s="369"/>
      <c r="AH185" s="369"/>
    </row>
    <row r="186" spans="1:34" ht="15">
      <c r="A186" s="96" t="s">
        <v>575</v>
      </c>
      <c r="B186" s="97"/>
      <c r="C186" s="97"/>
      <c r="D186" s="98"/>
      <c r="E186" s="31"/>
      <c r="F186" s="29"/>
      <c r="G186" s="29"/>
      <c r="H186" s="70"/>
      <c r="I186" s="116"/>
      <c r="J186" s="117"/>
      <c r="K186" s="14"/>
      <c r="L186" s="14"/>
      <c r="M186" s="14"/>
      <c r="N186" s="8"/>
      <c r="O186" s="50"/>
      <c r="Q186" s="92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34" ht="38.25">
      <c r="A187" s="17" t="s">
        <v>16</v>
      </c>
      <c r="B187" s="18" t="s">
        <v>534</v>
      </c>
      <c r="C187" s="18"/>
      <c r="D187" s="19" t="s">
        <v>545</v>
      </c>
      <c r="E187" s="18" t="s">
        <v>546</v>
      </c>
      <c r="F187" s="18" t="s">
        <v>547</v>
      </c>
      <c r="G187" s="18" t="s">
        <v>548</v>
      </c>
      <c r="H187" s="18" t="s">
        <v>549</v>
      </c>
      <c r="I187" s="18" t="s">
        <v>550</v>
      </c>
      <c r="J187" s="17" t="s">
        <v>551</v>
      </c>
      <c r="K187" s="59" t="s">
        <v>567</v>
      </c>
      <c r="L187" s="392" t="s">
        <v>820</v>
      </c>
      <c r="M187" s="60" t="s">
        <v>819</v>
      </c>
      <c r="N187" s="18" t="s">
        <v>554</v>
      </c>
      <c r="O187" s="75" t="s">
        <v>555</v>
      </c>
      <c r="P187" s="94"/>
      <c r="Q187" s="8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34" s="369" customFormat="1" ht="14.25">
      <c r="A188" s="493">
        <v>1</v>
      </c>
      <c r="B188" s="494">
        <v>44203</v>
      </c>
      <c r="C188" s="495"/>
      <c r="D188" s="496" t="s">
        <v>480</v>
      </c>
      <c r="E188" s="497" t="s">
        <v>557</v>
      </c>
      <c r="F188" s="498">
        <v>422</v>
      </c>
      <c r="G188" s="499">
        <v>385</v>
      </c>
      <c r="H188" s="498">
        <v>455</v>
      </c>
      <c r="I188" s="500" t="s">
        <v>830</v>
      </c>
      <c r="J188" s="501" t="s">
        <v>1105</v>
      </c>
      <c r="K188" s="501">
        <f t="shared" ref="K188" si="180">H188-F188</f>
        <v>33</v>
      </c>
      <c r="L188" s="502">
        <f>(F188*-0.8)/100</f>
        <v>-3.3760000000000003</v>
      </c>
      <c r="M188" s="503">
        <f t="shared" ref="M188" si="181">(K188+L188)/F188</f>
        <v>7.0199052132701417E-2</v>
      </c>
      <c r="N188" s="504" t="s">
        <v>556</v>
      </c>
      <c r="O188" s="505">
        <v>44243</v>
      </c>
      <c r="P188" s="95"/>
      <c r="Q188" s="416"/>
      <c r="R188" s="455" t="s">
        <v>559</v>
      </c>
      <c r="S188" s="410"/>
      <c r="T188" s="410"/>
      <c r="U188" s="410"/>
      <c r="V188" s="410"/>
      <c r="W188" s="410"/>
      <c r="X188" s="410"/>
      <c r="Y188" s="410"/>
      <c r="Z188" s="410"/>
    </row>
    <row r="189" spans="1:34" s="369" customFormat="1" ht="14.25">
      <c r="A189" s="493">
        <v>2</v>
      </c>
      <c r="B189" s="494">
        <v>44238</v>
      </c>
      <c r="C189" s="495"/>
      <c r="D189" s="496" t="s">
        <v>445</v>
      </c>
      <c r="E189" s="497" t="s">
        <v>557</v>
      </c>
      <c r="F189" s="498">
        <v>1515</v>
      </c>
      <c r="G189" s="499">
        <v>1390</v>
      </c>
      <c r="H189" s="498">
        <v>1595</v>
      </c>
      <c r="I189" s="500" t="s">
        <v>841</v>
      </c>
      <c r="J189" s="501" t="s">
        <v>962</v>
      </c>
      <c r="K189" s="501">
        <f t="shared" ref="K189" si="182">H189-F189</f>
        <v>80</v>
      </c>
      <c r="L189" s="502">
        <f>(F189*-0.8)/100</f>
        <v>-12.12</v>
      </c>
      <c r="M189" s="503">
        <f t="shared" ref="M189" si="183">(K189+L189)/F189</f>
        <v>4.4805280528052799E-2</v>
      </c>
      <c r="N189" s="504" t="s">
        <v>556</v>
      </c>
      <c r="O189" s="505">
        <v>44271</v>
      </c>
      <c r="P189" s="95"/>
      <c r="Q189" s="416"/>
      <c r="R189" s="455" t="s">
        <v>559</v>
      </c>
      <c r="S189" s="410"/>
      <c r="T189" s="410"/>
      <c r="U189" s="410"/>
      <c r="V189" s="410"/>
      <c r="W189" s="410"/>
      <c r="X189" s="410"/>
      <c r="Y189" s="410"/>
      <c r="Z189" s="410"/>
    </row>
    <row r="190" spans="1:34" s="369" customFormat="1" ht="14.25">
      <c r="A190" s="563">
        <v>3</v>
      </c>
      <c r="B190" s="494">
        <v>44274</v>
      </c>
      <c r="C190" s="564"/>
      <c r="D190" s="496" t="s">
        <v>744</v>
      </c>
      <c r="E190" s="497" t="s">
        <v>557</v>
      </c>
      <c r="F190" s="498">
        <v>4070</v>
      </c>
      <c r="G190" s="499">
        <v>3750</v>
      </c>
      <c r="H190" s="498">
        <v>4315</v>
      </c>
      <c r="I190" s="500">
        <v>4800</v>
      </c>
      <c r="J190" s="501" t="s">
        <v>1047</v>
      </c>
      <c r="K190" s="501">
        <f t="shared" ref="K190" si="184">H190-F190</f>
        <v>245</v>
      </c>
      <c r="L190" s="502">
        <f>(F190*-0.8)/100</f>
        <v>-32.56</v>
      </c>
      <c r="M190" s="503">
        <f t="shared" ref="M190" si="185">(K190+L190)/F190</f>
        <v>5.2196560196560195E-2</v>
      </c>
      <c r="N190" s="504" t="s">
        <v>556</v>
      </c>
      <c r="O190" s="505">
        <v>44278</v>
      </c>
      <c r="P190" s="95"/>
      <c r="Q190" s="416"/>
      <c r="R190" s="455" t="s">
        <v>559</v>
      </c>
      <c r="S190" s="410"/>
      <c r="T190" s="410"/>
      <c r="U190" s="410"/>
      <c r="V190" s="410"/>
      <c r="W190" s="410"/>
      <c r="X190" s="410"/>
      <c r="Y190" s="410"/>
      <c r="Z190" s="410"/>
    </row>
    <row r="191" spans="1:34" s="369" customFormat="1" ht="14.25">
      <c r="A191" s="433"/>
      <c r="B191" s="373"/>
      <c r="C191" s="435"/>
      <c r="D191" s="385"/>
      <c r="E191" s="378"/>
      <c r="F191" s="387"/>
      <c r="G191" s="383"/>
      <c r="H191" s="387"/>
      <c r="I191" s="375"/>
      <c r="J191" s="414"/>
      <c r="K191" s="414"/>
      <c r="L191" s="415"/>
      <c r="M191" s="402"/>
      <c r="N191" s="379"/>
      <c r="O191" s="409"/>
      <c r="P191" s="95"/>
      <c r="Q191" s="416"/>
      <c r="R191" s="455"/>
      <c r="S191" s="410"/>
      <c r="T191" s="410"/>
      <c r="U191" s="410"/>
      <c r="V191" s="410"/>
      <c r="W191" s="410"/>
      <c r="X191" s="410"/>
      <c r="Y191" s="410"/>
      <c r="Z191" s="410"/>
    </row>
    <row r="192" spans="1:34" s="5" customFormat="1">
      <c r="A192" s="364"/>
      <c r="B192" s="365"/>
      <c r="C192" s="366"/>
      <c r="D192" s="367"/>
      <c r="E192" s="396"/>
      <c r="F192" s="396"/>
      <c r="G192" s="453"/>
      <c r="H192" s="453"/>
      <c r="I192" s="396"/>
      <c r="J192" s="454"/>
      <c r="K192" s="449"/>
      <c r="L192" s="450"/>
      <c r="M192" s="451"/>
      <c r="N192" s="452"/>
      <c r="O192" s="368"/>
      <c r="P192" s="120"/>
      <c r="Q192"/>
      <c r="R192" s="91"/>
      <c r="T192" s="54"/>
      <c r="U192" s="54"/>
      <c r="V192" s="54"/>
      <c r="W192" s="54"/>
      <c r="X192" s="54"/>
      <c r="Y192" s="54"/>
      <c r="Z192" s="54"/>
    </row>
    <row r="193" spans="1:29">
      <c r="A193" s="20" t="s">
        <v>560</v>
      </c>
      <c r="B193" s="20"/>
      <c r="C193" s="20"/>
      <c r="D193" s="20"/>
      <c r="E193" s="2"/>
      <c r="F193" s="27" t="s">
        <v>562</v>
      </c>
      <c r="G193" s="79"/>
      <c r="H193" s="79"/>
      <c r="I193" s="35"/>
      <c r="J193" s="82"/>
      <c r="K193" s="80"/>
      <c r="L193" s="81"/>
      <c r="M193" s="82"/>
      <c r="N193" s="83"/>
      <c r="O193" s="121"/>
      <c r="P193" s="8"/>
      <c r="Q193" s="13"/>
      <c r="R193" s="93"/>
      <c r="S193" s="13"/>
      <c r="T193" s="13"/>
      <c r="U193" s="13"/>
      <c r="V193" s="13"/>
      <c r="W193" s="13"/>
      <c r="X193" s="13"/>
      <c r="Y193" s="13"/>
    </row>
    <row r="194" spans="1:29">
      <c r="A194" s="26" t="s">
        <v>561</v>
      </c>
      <c r="B194" s="20"/>
      <c r="C194" s="20"/>
      <c r="D194" s="20"/>
      <c r="E194" s="29"/>
      <c r="F194" s="27" t="s">
        <v>564</v>
      </c>
      <c r="G194" s="9"/>
      <c r="H194" s="9"/>
      <c r="I194" s="9"/>
      <c r="J194" s="50"/>
      <c r="K194" s="9"/>
      <c r="L194" s="9"/>
      <c r="M194" s="9"/>
      <c r="N194" s="8"/>
      <c r="O194" s="50"/>
      <c r="Q194" s="4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9">
      <c r="A195" s="26"/>
      <c r="B195" s="20"/>
      <c r="C195" s="20"/>
      <c r="D195" s="20"/>
      <c r="E195" s="29"/>
      <c r="F195" s="27"/>
      <c r="G195" s="9"/>
      <c r="H195" s="9"/>
      <c r="I195" s="9"/>
      <c r="J195" s="50"/>
      <c r="K195" s="9"/>
      <c r="L195" s="9"/>
      <c r="M195" s="9"/>
      <c r="N195" s="8"/>
      <c r="O195" s="50"/>
      <c r="Q195" s="4"/>
      <c r="R195" s="79"/>
      <c r="S195" s="13"/>
      <c r="T195" s="13"/>
      <c r="U195" s="13"/>
      <c r="V195" s="13"/>
      <c r="W195" s="13"/>
      <c r="X195" s="13"/>
      <c r="Y195" s="13"/>
      <c r="Z195" s="13"/>
    </row>
    <row r="196" spans="1:29" ht="15">
      <c r="A196" s="8"/>
      <c r="B196" s="30" t="s">
        <v>824</v>
      </c>
      <c r="C196" s="30"/>
      <c r="D196" s="30"/>
      <c r="E196" s="30"/>
      <c r="F196" s="31"/>
      <c r="G196" s="29"/>
      <c r="H196" s="29"/>
      <c r="I196" s="70"/>
      <c r="J196" s="71"/>
      <c r="K196" s="72"/>
      <c r="L196" s="391"/>
      <c r="M196" s="9"/>
      <c r="N196" s="8"/>
      <c r="O196" s="50"/>
      <c r="Q196" s="4"/>
      <c r="R196" s="79"/>
      <c r="S196" s="13"/>
      <c r="T196" s="13"/>
      <c r="U196" s="13"/>
      <c r="V196" s="13"/>
      <c r="W196" s="13"/>
      <c r="X196" s="13"/>
      <c r="Y196" s="13"/>
      <c r="Z196" s="13"/>
    </row>
    <row r="197" spans="1:29" ht="38.25">
      <c r="A197" s="17" t="s">
        <v>16</v>
      </c>
      <c r="B197" s="18" t="s">
        <v>534</v>
      </c>
      <c r="C197" s="18"/>
      <c r="D197" s="19" t="s">
        <v>545</v>
      </c>
      <c r="E197" s="18" t="s">
        <v>546</v>
      </c>
      <c r="F197" s="18" t="s">
        <v>547</v>
      </c>
      <c r="G197" s="18" t="s">
        <v>566</v>
      </c>
      <c r="H197" s="18" t="s">
        <v>549</v>
      </c>
      <c r="I197" s="18" t="s">
        <v>550</v>
      </c>
      <c r="J197" s="73" t="s">
        <v>551</v>
      </c>
      <c r="K197" s="59" t="s">
        <v>567</v>
      </c>
      <c r="L197" s="74" t="s">
        <v>568</v>
      </c>
      <c r="M197" s="18" t="s">
        <v>569</v>
      </c>
      <c r="N197" s="392" t="s">
        <v>820</v>
      </c>
      <c r="O197" s="60" t="s">
        <v>819</v>
      </c>
      <c r="P197" s="18" t="s">
        <v>554</v>
      </c>
      <c r="Q197" s="75" t="s">
        <v>555</v>
      </c>
      <c r="R197" s="79"/>
      <c r="S197" s="13"/>
      <c r="T197" s="13"/>
      <c r="U197" s="13"/>
      <c r="V197" s="13"/>
      <c r="W197" s="13"/>
      <c r="X197" s="13"/>
      <c r="Y197" s="13"/>
      <c r="Z197" s="13"/>
    </row>
    <row r="198" spans="1:29" ht="14.25">
      <c r="A198" s="358"/>
      <c r="B198" s="373"/>
      <c r="C198" s="377"/>
      <c r="D198" s="385"/>
      <c r="E198" s="378"/>
      <c r="F198" s="403"/>
      <c r="G198" s="383"/>
      <c r="H198" s="378"/>
      <c r="I198" s="375"/>
      <c r="J198" s="414"/>
      <c r="K198" s="414"/>
      <c r="L198" s="415"/>
      <c r="M198" s="413"/>
      <c r="N198" s="415"/>
      <c r="O198" s="402"/>
      <c r="P198" s="379"/>
      <c r="Q198" s="393"/>
      <c r="R198" s="411"/>
      <c r="S198" s="401"/>
      <c r="T198" s="13"/>
      <c r="U198" s="410"/>
      <c r="V198" s="410"/>
      <c r="W198" s="410"/>
      <c r="X198" s="410"/>
      <c r="Y198" s="410"/>
      <c r="Z198" s="410"/>
      <c r="AA198" s="369"/>
      <c r="AB198" s="369"/>
      <c r="AC198" s="369"/>
    </row>
    <row r="199" spans="1:29" ht="14.25">
      <c r="A199" s="358"/>
      <c r="B199" s="373"/>
      <c r="C199" s="377"/>
      <c r="D199" s="385"/>
      <c r="E199" s="378"/>
      <c r="F199" s="403"/>
      <c r="G199" s="383"/>
      <c r="H199" s="378"/>
      <c r="I199" s="375"/>
      <c r="J199" s="414"/>
      <c r="K199" s="414"/>
      <c r="L199" s="415"/>
      <c r="M199" s="413"/>
      <c r="N199" s="415"/>
      <c r="O199" s="402"/>
      <c r="P199" s="379"/>
      <c r="Q199" s="393"/>
      <c r="R199" s="411"/>
      <c r="S199" s="401"/>
      <c r="T199" s="13"/>
      <c r="U199" s="410"/>
      <c r="V199" s="410"/>
      <c r="W199" s="410"/>
      <c r="X199" s="410"/>
      <c r="Y199" s="410"/>
      <c r="Z199" s="410"/>
      <c r="AA199" s="369"/>
      <c r="AB199" s="369"/>
      <c r="AC199" s="369"/>
    </row>
    <row r="200" spans="1:29" s="369" customFormat="1" ht="14.25">
      <c r="A200" s="358"/>
      <c r="B200" s="373"/>
      <c r="C200" s="377"/>
      <c r="D200" s="385"/>
      <c r="E200" s="378"/>
      <c r="F200" s="403"/>
      <c r="G200" s="383"/>
      <c r="H200" s="378"/>
      <c r="I200" s="375"/>
      <c r="J200" s="414"/>
      <c r="K200" s="414"/>
      <c r="L200" s="415"/>
      <c r="M200" s="413"/>
      <c r="N200" s="415"/>
      <c r="O200" s="402"/>
      <c r="P200" s="379"/>
      <c r="Q200" s="393"/>
      <c r="R200" s="408"/>
      <c r="S200" s="410"/>
      <c r="T200" s="410"/>
      <c r="U200" s="410"/>
      <c r="V200" s="410"/>
      <c r="W200" s="410"/>
      <c r="X200" s="410"/>
      <c r="Y200" s="410"/>
      <c r="Z200" s="410"/>
    </row>
    <row r="201" spans="1:29" s="369" customFormat="1" ht="14.25">
      <c r="A201" s="358"/>
      <c r="B201" s="373"/>
      <c r="C201" s="377"/>
      <c r="D201" s="385"/>
      <c r="E201" s="378"/>
      <c r="F201" s="414"/>
      <c r="G201" s="387"/>
      <c r="H201" s="378"/>
      <c r="I201" s="375"/>
      <c r="J201" s="414"/>
      <c r="K201" s="414"/>
      <c r="L201" s="415"/>
      <c r="M201" s="413"/>
      <c r="N201" s="415"/>
      <c r="O201" s="402"/>
      <c r="P201" s="379"/>
      <c r="Q201" s="393"/>
      <c r="R201" s="408"/>
      <c r="S201" s="410"/>
      <c r="T201" s="410"/>
      <c r="U201" s="410"/>
      <c r="V201" s="410"/>
      <c r="W201" s="410"/>
      <c r="X201" s="410"/>
      <c r="Y201" s="410"/>
      <c r="Z201" s="410"/>
    </row>
    <row r="202" spans="1:29" s="369" customFormat="1" ht="14.25">
      <c r="A202" s="358"/>
      <c r="B202" s="373"/>
      <c r="C202" s="377"/>
      <c r="D202" s="385"/>
      <c r="E202" s="378"/>
      <c r="F202" s="414"/>
      <c r="G202" s="387"/>
      <c r="H202" s="378"/>
      <c r="I202" s="375"/>
      <c r="J202" s="414"/>
      <c r="K202" s="414"/>
      <c r="L202" s="415"/>
      <c r="M202" s="413"/>
      <c r="N202" s="415"/>
      <c r="O202" s="402"/>
      <c r="P202" s="379"/>
      <c r="Q202" s="393"/>
      <c r="R202" s="408"/>
      <c r="S202" s="410"/>
      <c r="T202" s="410"/>
      <c r="U202" s="410"/>
      <c r="V202" s="410"/>
      <c r="W202" s="410"/>
      <c r="X202" s="410"/>
      <c r="Y202" s="410"/>
      <c r="Z202" s="410"/>
    </row>
    <row r="203" spans="1:29" s="369" customFormat="1" ht="14.25">
      <c r="A203" s="358"/>
      <c r="B203" s="373"/>
      <c r="C203" s="377"/>
      <c r="D203" s="385"/>
      <c r="E203" s="378"/>
      <c r="F203" s="403"/>
      <c r="G203" s="383"/>
      <c r="H203" s="378"/>
      <c r="I203" s="375"/>
      <c r="J203" s="414"/>
      <c r="K203" s="405"/>
      <c r="L203" s="415"/>
      <c r="M203" s="413"/>
      <c r="N203" s="415"/>
      <c r="O203" s="402"/>
      <c r="P203" s="407"/>
      <c r="Q203" s="393"/>
      <c r="R203" s="408"/>
      <c r="S203" s="410"/>
      <c r="T203" s="410"/>
      <c r="U203" s="410"/>
      <c r="V203" s="410"/>
      <c r="W203" s="410"/>
      <c r="X203" s="410"/>
      <c r="Y203" s="410"/>
      <c r="Z203" s="410"/>
    </row>
    <row r="204" spans="1:29" s="369" customFormat="1" ht="14.25">
      <c r="A204" s="358"/>
      <c r="B204" s="373"/>
      <c r="C204" s="377"/>
      <c r="D204" s="385"/>
      <c r="E204" s="378"/>
      <c r="F204" s="403"/>
      <c r="G204" s="383"/>
      <c r="H204" s="378"/>
      <c r="I204" s="375"/>
      <c r="J204" s="405"/>
      <c r="K204" s="405"/>
      <c r="L204" s="405"/>
      <c r="M204" s="405"/>
      <c r="N204" s="406"/>
      <c r="O204" s="417"/>
      <c r="P204" s="407"/>
      <c r="Q204" s="393"/>
      <c r="R204" s="408"/>
      <c r="S204" s="410"/>
      <c r="T204" s="410"/>
      <c r="U204" s="410"/>
      <c r="V204" s="410"/>
      <c r="W204" s="410"/>
      <c r="X204" s="410"/>
      <c r="Y204" s="410"/>
      <c r="Z204" s="410"/>
    </row>
    <row r="205" spans="1:29" s="369" customFormat="1" ht="14.25">
      <c r="A205" s="358"/>
      <c r="B205" s="373"/>
      <c r="C205" s="377"/>
      <c r="D205" s="385"/>
      <c r="E205" s="378"/>
      <c r="F205" s="414"/>
      <c r="G205" s="387"/>
      <c r="H205" s="378"/>
      <c r="I205" s="375"/>
      <c r="J205" s="414"/>
      <c r="K205" s="414"/>
      <c r="L205" s="415"/>
      <c r="M205" s="413"/>
      <c r="N205" s="415"/>
      <c r="O205" s="402"/>
      <c r="P205" s="379"/>
      <c r="Q205" s="393"/>
      <c r="R205" s="411"/>
      <c r="S205" s="401"/>
      <c r="T205" s="410"/>
      <c r="U205" s="410"/>
      <c r="V205" s="410"/>
      <c r="W205" s="410"/>
      <c r="X205" s="410"/>
      <c r="Y205" s="410"/>
      <c r="Z205" s="410"/>
    </row>
    <row r="206" spans="1:29" s="369" customFormat="1" ht="14.25">
      <c r="A206" s="358"/>
      <c r="B206" s="373"/>
      <c r="C206" s="377"/>
      <c r="D206" s="385"/>
      <c r="E206" s="378"/>
      <c r="F206" s="403"/>
      <c r="G206" s="383"/>
      <c r="H206" s="378"/>
      <c r="I206" s="375"/>
      <c r="J206" s="352"/>
      <c r="K206" s="352"/>
      <c r="L206" s="352"/>
      <c r="M206" s="352"/>
      <c r="N206" s="404"/>
      <c r="O206" s="402"/>
      <c r="P206" s="380"/>
      <c r="Q206" s="393"/>
      <c r="R206" s="411"/>
      <c r="S206" s="401"/>
      <c r="T206" s="410"/>
      <c r="U206" s="410"/>
      <c r="V206" s="410"/>
      <c r="W206" s="410"/>
      <c r="X206" s="410"/>
      <c r="Y206" s="410"/>
      <c r="Z206" s="410"/>
    </row>
    <row r="207" spans="1:29">
      <c r="A207" s="26"/>
      <c r="B207" s="20"/>
      <c r="C207" s="20"/>
      <c r="D207" s="20"/>
      <c r="E207" s="29"/>
      <c r="F207" s="27"/>
      <c r="G207" s="9"/>
      <c r="H207" s="9"/>
      <c r="I207" s="9"/>
      <c r="J207" s="50"/>
      <c r="K207" s="9"/>
      <c r="L207" s="9"/>
      <c r="M207" s="9"/>
      <c r="N207" s="8"/>
      <c r="O207" s="50"/>
      <c r="P207" s="4"/>
      <c r="Q207" s="8"/>
      <c r="R207" s="138"/>
      <c r="S207" s="13"/>
      <c r="T207" s="13"/>
      <c r="U207" s="13"/>
      <c r="V207" s="13"/>
      <c r="W207" s="13"/>
      <c r="X207" s="13"/>
      <c r="Y207" s="13"/>
      <c r="Z207" s="13"/>
    </row>
    <row r="208" spans="1:29">
      <c r="A208" s="26"/>
      <c r="B208" s="20"/>
      <c r="C208" s="20"/>
      <c r="D208" s="20"/>
      <c r="E208" s="29"/>
      <c r="F208" s="27"/>
      <c r="G208" s="38"/>
      <c r="H208" s="39"/>
      <c r="I208" s="79"/>
      <c r="J208" s="14"/>
      <c r="K208" s="80"/>
      <c r="L208" s="81"/>
      <c r="M208" s="82"/>
      <c r="N208" s="83"/>
      <c r="O208" s="84"/>
      <c r="P208" s="8"/>
      <c r="Q208" s="13"/>
      <c r="R208" s="138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4"/>
      <c r="B209" s="42"/>
      <c r="C209" s="99"/>
      <c r="D209" s="3"/>
      <c r="E209" s="35"/>
      <c r="F209" s="79"/>
      <c r="G209" s="38"/>
      <c r="H209" s="39"/>
      <c r="I209" s="79"/>
      <c r="J209" s="14"/>
      <c r="K209" s="80"/>
      <c r="L209" s="81"/>
      <c r="M209" s="82"/>
      <c r="N209" s="83"/>
      <c r="O209" s="84"/>
      <c r="P209" s="8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 ht="15">
      <c r="A210" s="2"/>
      <c r="B210" s="100" t="s">
        <v>576</v>
      </c>
      <c r="C210" s="100"/>
      <c r="D210" s="100"/>
      <c r="E210" s="100"/>
      <c r="F210" s="14"/>
      <c r="G210" s="14"/>
      <c r="H210" s="101"/>
      <c r="I210" s="14"/>
      <c r="J210" s="71"/>
      <c r="K210" s="72"/>
      <c r="L210" s="14"/>
      <c r="M210" s="14"/>
      <c r="N210" s="13"/>
      <c r="O210" s="95"/>
      <c r="P210" s="8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 ht="38.25">
      <c r="A211" s="17" t="s">
        <v>16</v>
      </c>
      <c r="B211" s="18" t="s">
        <v>534</v>
      </c>
      <c r="C211" s="18"/>
      <c r="D211" s="19" t="s">
        <v>545</v>
      </c>
      <c r="E211" s="18" t="s">
        <v>546</v>
      </c>
      <c r="F211" s="18" t="s">
        <v>547</v>
      </c>
      <c r="G211" s="18" t="s">
        <v>577</v>
      </c>
      <c r="H211" s="18" t="s">
        <v>578</v>
      </c>
      <c r="I211" s="18" t="s">
        <v>550</v>
      </c>
      <c r="J211" s="58" t="s">
        <v>551</v>
      </c>
      <c r="K211" s="18" t="s">
        <v>552</v>
      </c>
      <c r="L211" s="18" t="s">
        <v>553</v>
      </c>
      <c r="M211" s="18" t="s">
        <v>554</v>
      </c>
      <c r="N211" s="19" t="s">
        <v>555</v>
      </c>
      <c r="O211" s="95"/>
      <c r="P211" s="8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</v>
      </c>
      <c r="B212" s="102">
        <v>41579</v>
      </c>
      <c r="C212" s="102"/>
      <c r="D212" s="103" t="s">
        <v>579</v>
      </c>
      <c r="E212" s="104" t="s">
        <v>580</v>
      </c>
      <c r="F212" s="105">
        <v>82</v>
      </c>
      <c r="G212" s="104" t="s">
        <v>581</v>
      </c>
      <c r="H212" s="104">
        <v>100</v>
      </c>
      <c r="I212" s="122">
        <v>100</v>
      </c>
      <c r="J212" s="123" t="s">
        <v>582</v>
      </c>
      <c r="K212" s="124">
        <f t="shared" ref="K212:K243" si="186">H212-F212</f>
        <v>18</v>
      </c>
      <c r="L212" s="125">
        <f t="shared" ref="L212:L243" si="187">K212/F212</f>
        <v>0.21951219512195122</v>
      </c>
      <c r="M212" s="126" t="s">
        <v>556</v>
      </c>
      <c r="N212" s="127">
        <v>42657</v>
      </c>
      <c r="O212" s="50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2</v>
      </c>
      <c r="B213" s="102">
        <v>41794</v>
      </c>
      <c r="C213" s="102"/>
      <c r="D213" s="103" t="s">
        <v>583</v>
      </c>
      <c r="E213" s="104" t="s">
        <v>557</v>
      </c>
      <c r="F213" s="105">
        <v>257</v>
      </c>
      <c r="G213" s="104" t="s">
        <v>581</v>
      </c>
      <c r="H213" s="104">
        <v>300</v>
      </c>
      <c r="I213" s="122">
        <v>300</v>
      </c>
      <c r="J213" s="123" t="s">
        <v>582</v>
      </c>
      <c r="K213" s="124">
        <f t="shared" si="186"/>
        <v>43</v>
      </c>
      <c r="L213" s="125">
        <f t="shared" si="187"/>
        <v>0.16731517509727625</v>
      </c>
      <c r="M213" s="126" t="s">
        <v>556</v>
      </c>
      <c r="N213" s="127">
        <v>41822</v>
      </c>
      <c r="O213" s="50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3</v>
      </c>
      <c r="B214" s="102">
        <v>41828</v>
      </c>
      <c r="C214" s="102"/>
      <c r="D214" s="103" t="s">
        <v>584</v>
      </c>
      <c r="E214" s="104" t="s">
        <v>557</v>
      </c>
      <c r="F214" s="105">
        <v>393</v>
      </c>
      <c r="G214" s="104" t="s">
        <v>581</v>
      </c>
      <c r="H214" s="104">
        <v>468</v>
      </c>
      <c r="I214" s="122">
        <v>468</v>
      </c>
      <c r="J214" s="123" t="s">
        <v>582</v>
      </c>
      <c r="K214" s="124">
        <f t="shared" si="186"/>
        <v>75</v>
      </c>
      <c r="L214" s="125">
        <f t="shared" si="187"/>
        <v>0.19083969465648856</v>
      </c>
      <c r="M214" s="126" t="s">
        <v>556</v>
      </c>
      <c r="N214" s="127">
        <v>41863</v>
      </c>
      <c r="O214" s="50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4</v>
      </c>
      <c r="B215" s="102">
        <v>41857</v>
      </c>
      <c r="C215" s="102"/>
      <c r="D215" s="103" t="s">
        <v>585</v>
      </c>
      <c r="E215" s="104" t="s">
        <v>557</v>
      </c>
      <c r="F215" s="105">
        <v>205</v>
      </c>
      <c r="G215" s="104" t="s">
        <v>581</v>
      </c>
      <c r="H215" s="104">
        <v>275</v>
      </c>
      <c r="I215" s="122">
        <v>250</v>
      </c>
      <c r="J215" s="123" t="s">
        <v>582</v>
      </c>
      <c r="K215" s="124">
        <f t="shared" si="186"/>
        <v>70</v>
      </c>
      <c r="L215" s="125">
        <f t="shared" si="187"/>
        <v>0.34146341463414637</v>
      </c>
      <c r="M215" s="126" t="s">
        <v>556</v>
      </c>
      <c r="N215" s="127">
        <v>41962</v>
      </c>
      <c r="O215" s="50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5</v>
      </c>
      <c r="B216" s="102">
        <v>41886</v>
      </c>
      <c r="C216" s="102"/>
      <c r="D216" s="103" t="s">
        <v>586</v>
      </c>
      <c r="E216" s="104" t="s">
        <v>557</v>
      </c>
      <c r="F216" s="105">
        <v>162</v>
      </c>
      <c r="G216" s="104" t="s">
        <v>581</v>
      </c>
      <c r="H216" s="104">
        <v>190</v>
      </c>
      <c r="I216" s="122">
        <v>190</v>
      </c>
      <c r="J216" s="123" t="s">
        <v>582</v>
      </c>
      <c r="K216" s="124">
        <f t="shared" si="186"/>
        <v>28</v>
      </c>
      <c r="L216" s="125">
        <f t="shared" si="187"/>
        <v>0.1728395061728395</v>
      </c>
      <c r="M216" s="126" t="s">
        <v>556</v>
      </c>
      <c r="N216" s="127">
        <v>42006</v>
      </c>
      <c r="O216" s="50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6</v>
      </c>
      <c r="B217" s="102">
        <v>41886</v>
      </c>
      <c r="C217" s="102"/>
      <c r="D217" s="103" t="s">
        <v>587</v>
      </c>
      <c r="E217" s="104" t="s">
        <v>557</v>
      </c>
      <c r="F217" s="105">
        <v>75</v>
      </c>
      <c r="G217" s="104" t="s">
        <v>581</v>
      </c>
      <c r="H217" s="104">
        <v>91.5</v>
      </c>
      <c r="I217" s="122" t="s">
        <v>588</v>
      </c>
      <c r="J217" s="123" t="s">
        <v>589</v>
      </c>
      <c r="K217" s="124">
        <f t="shared" si="186"/>
        <v>16.5</v>
      </c>
      <c r="L217" s="125">
        <f t="shared" si="187"/>
        <v>0.22</v>
      </c>
      <c r="M217" s="126" t="s">
        <v>556</v>
      </c>
      <c r="N217" s="127">
        <v>41954</v>
      </c>
      <c r="O217" s="50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</v>
      </c>
      <c r="B218" s="102">
        <v>41913</v>
      </c>
      <c r="C218" s="102"/>
      <c r="D218" s="103" t="s">
        <v>590</v>
      </c>
      <c r="E218" s="104" t="s">
        <v>557</v>
      </c>
      <c r="F218" s="105">
        <v>850</v>
      </c>
      <c r="G218" s="104" t="s">
        <v>581</v>
      </c>
      <c r="H218" s="104">
        <v>982.5</v>
      </c>
      <c r="I218" s="122">
        <v>1050</v>
      </c>
      <c r="J218" s="123" t="s">
        <v>591</v>
      </c>
      <c r="K218" s="124">
        <f t="shared" si="186"/>
        <v>132.5</v>
      </c>
      <c r="L218" s="125">
        <f t="shared" si="187"/>
        <v>0.15588235294117647</v>
      </c>
      <c r="M218" s="126" t="s">
        <v>556</v>
      </c>
      <c r="N218" s="127">
        <v>42039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8</v>
      </c>
      <c r="B219" s="102">
        <v>41913</v>
      </c>
      <c r="C219" s="102"/>
      <c r="D219" s="103" t="s">
        <v>592</v>
      </c>
      <c r="E219" s="104" t="s">
        <v>557</v>
      </c>
      <c r="F219" s="105">
        <v>475</v>
      </c>
      <c r="G219" s="104" t="s">
        <v>581</v>
      </c>
      <c r="H219" s="104">
        <v>515</v>
      </c>
      <c r="I219" s="122">
        <v>600</v>
      </c>
      <c r="J219" s="123" t="s">
        <v>593</v>
      </c>
      <c r="K219" s="124">
        <f t="shared" si="186"/>
        <v>40</v>
      </c>
      <c r="L219" s="125">
        <f t="shared" si="187"/>
        <v>8.4210526315789472E-2</v>
      </c>
      <c r="M219" s="126" t="s">
        <v>556</v>
      </c>
      <c r="N219" s="127">
        <v>41939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9</v>
      </c>
      <c r="B220" s="102">
        <v>41913</v>
      </c>
      <c r="C220" s="102"/>
      <c r="D220" s="103" t="s">
        <v>594</v>
      </c>
      <c r="E220" s="104" t="s">
        <v>557</v>
      </c>
      <c r="F220" s="105">
        <v>86</v>
      </c>
      <c r="G220" s="104" t="s">
        <v>581</v>
      </c>
      <c r="H220" s="104">
        <v>99</v>
      </c>
      <c r="I220" s="122">
        <v>140</v>
      </c>
      <c r="J220" s="123" t="s">
        <v>595</v>
      </c>
      <c r="K220" s="124">
        <f t="shared" si="186"/>
        <v>13</v>
      </c>
      <c r="L220" s="125">
        <f t="shared" si="187"/>
        <v>0.15116279069767441</v>
      </c>
      <c r="M220" s="126" t="s">
        <v>556</v>
      </c>
      <c r="N220" s="127">
        <v>41939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10</v>
      </c>
      <c r="B221" s="102">
        <v>41926</v>
      </c>
      <c r="C221" s="102"/>
      <c r="D221" s="103" t="s">
        <v>596</v>
      </c>
      <c r="E221" s="104" t="s">
        <v>557</v>
      </c>
      <c r="F221" s="105">
        <v>496.6</v>
      </c>
      <c r="G221" s="104" t="s">
        <v>581</v>
      </c>
      <c r="H221" s="104">
        <v>621</v>
      </c>
      <c r="I221" s="122">
        <v>580</v>
      </c>
      <c r="J221" s="123" t="s">
        <v>582</v>
      </c>
      <c r="K221" s="124">
        <f t="shared" si="186"/>
        <v>124.39999999999998</v>
      </c>
      <c r="L221" s="125">
        <f t="shared" si="187"/>
        <v>0.25050342327829234</v>
      </c>
      <c r="M221" s="126" t="s">
        <v>556</v>
      </c>
      <c r="N221" s="127">
        <v>42605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11</v>
      </c>
      <c r="B222" s="102">
        <v>41926</v>
      </c>
      <c r="C222" s="102"/>
      <c r="D222" s="103" t="s">
        <v>597</v>
      </c>
      <c r="E222" s="104" t="s">
        <v>557</v>
      </c>
      <c r="F222" s="105">
        <v>2481.9</v>
      </c>
      <c r="G222" s="104" t="s">
        <v>581</v>
      </c>
      <c r="H222" s="104">
        <v>2840</v>
      </c>
      <c r="I222" s="122">
        <v>2870</v>
      </c>
      <c r="J222" s="123" t="s">
        <v>598</v>
      </c>
      <c r="K222" s="124">
        <f t="shared" si="186"/>
        <v>358.09999999999991</v>
      </c>
      <c r="L222" s="125">
        <f t="shared" si="187"/>
        <v>0.14428462065353154</v>
      </c>
      <c r="M222" s="126" t="s">
        <v>556</v>
      </c>
      <c r="N222" s="127">
        <v>42017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12</v>
      </c>
      <c r="B223" s="102">
        <v>41928</v>
      </c>
      <c r="C223" s="102"/>
      <c r="D223" s="103" t="s">
        <v>599</v>
      </c>
      <c r="E223" s="104" t="s">
        <v>557</v>
      </c>
      <c r="F223" s="105">
        <v>84.5</v>
      </c>
      <c r="G223" s="104" t="s">
        <v>581</v>
      </c>
      <c r="H223" s="104">
        <v>93</v>
      </c>
      <c r="I223" s="122">
        <v>110</v>
      </c>
      <c r="J223" s="123" t="s">
        <v>600</v>
      </c>
      <c r="K223" s="124">
        <f t="shared" si="186"/>
        <v>8.5</v>
      </c>
      <c r="L223" s="125">
        <f t="shared" si="187"/>
        <v>0.10059171597633136</v>
      </c>
      <c r="M223" s="126" t="s">
        <v>556</v>
      </c>
      <c r="N223" s="127">
        <v>41939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13</v>
      </c>
      <c r="B224" s="102">
        <v>41928</v>
      </c>
      <c r="C224" s="102"/>
      <c r="D224" s="103" t="s">
        <v>601</v>
      </c>
      <c r="E224" s="104" t="s">
        <v>557</v>
      </c>
      <c r="F224" s="105">
        <v>401</v>
      </c>
      <c r="G224" s="104" t="s">
        <v>581</v>
      </c>
      <c r="H224" s="104">
        <v>428</v>
      </c>
      <c r="I224" s="122">
        <v>450</v>
      </c>
      <c r="J224" s="123" t="s">
        <v>602</v>
      </c>
      <c r="K224" s="124">
        <f t="shared" si="186"/>
        <v>27</v>
      </c>
      <c r="L224" s="125">
        <f t="shared" si="187"/>
        <v>6.7331670822942641E-2</v>
      </c>
      <c r="M224" s="126" t="s">
        <v>556</v>
      </c>
      <c r="N224" s="127">
        <v>42020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14</v>
      </c>
      <c r="B225" s="102">
        <v>41928</v>
      </c>
      <c r="C225" s="102"/>
      <c r="D225" s="103" t="s">
        <v>603</v>
      </c>
      <c r="E225" s="104" t="s">
        <v>557</v>
      </c>
      <c r="F225" s="105">
        <v>101</v>
      </c>
      <c r="G225" s="104" t="s">
        <v>581</v>
      </c>
      <c r="H225" s="104">
        <v>112</v>
      </c>
      <c r="I225" s="122">
        <v>120</v>
      </c>
      <c r="J225" s="123" t="s">
        <v>604</v>
      </c>
      <c r="K225" s="124">
        <f t="shared" si="186"/>
        <v>11</v>
      </c>
      <c r="L225" s="125">
        <f t="shared" si="187"/>
        <v>0.10891089108910891</v>
      </c>
      <c r="M225" s="126" t="s">
        <v>556</v>
      </c>
      <c r="N225" s="127">
        <v>41939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15</v>
      </c>
      <c r="B226" s="102">
        <v>41954</v>
      </c>
      <c r="C226" s="102"/>
      <c r="D226" s="103" t="s">
        <v>605</v>
      </c>
      <c r="E226" s="104" t="s">
        <v>557</v>
      </c>
      <c r="F226" s="105">
        <v>59</v>
      </c>
      <c r="G226" s="104" t="s">
        <v>581</v>
      </c>
      <c r="H226" s="104">
        <v>76</v>
      </c>
      <c r="I226" s="122">
        <v>76</v>
      </c>
      <c r="J226" s="123" t="s">
        <v>582</v>
      </c>
      <c r="K226" s="124">
        <f t="shared" si="186"/>
        <v>17</v>
      </c>
      <c r="L226" s="125">
        <f t="shared" si="187"/>
        <v>0.28813559322033899</v>
      </c>
      <c r="M226" s="126" t="s">
        <v>556</v>
      </c>
      <c r="N226" s="127">
        <v>43032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16</v>
      </c>
      <c r="B227" s="102">
        <v>41954</v>
      </c>
      <c r="C227" s="102"/>
      <c r="D227" s="103" t="s">
        <v>594</v>
      </c>
      <c r="E227" s="104" t="s">
        <v>557</v>
      </c>
      <c r="F227" s="105">
        <v>99</v>
      </c>
      <c r="G227" s="104" t="s">
        <v>581</v>
      </c>
      <c r="H227" s="104">
        <v>120</v>
      </c>
      <c r="I227" s="122">
        <v>120</v>
      </c>
      <c r="J227" s="123" t="s">
        <v>606</v>
      </c>
      <c r="K227" s="124">
        <f t="shared" si="186"/>
        <v>21</v>
      </c>
      <c r="L227" s="125">
        <f t="shared" si="187"/>
        <v>0.21212121212121213</v>
      </c>
      <c r="M227" s="126" t="s">
        <v>556</v>
      </c>
      <c r="N227" s="127">
        <v>41960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17</v>
      </c>
      <c r="B228" s="102">
        <v>41956</v>
      </c>
      <c r="C228" s="102"/>
      <c r="D228" s="103" t="s">
        <v>607</v>
      </c>
      <c r="E228" s="104" t="s">
        <v>557</v>
      </c>
      <c r="F228" s="105">
        <v>22</v>
      </c>
      <c r="G228" s="104" t="s">
        <v>581</v>
      </c>
      <c r="H228" s="104">
        <v>33.549999999999997</v>
      </c>
      <c r="I228" s="122">
        <v>32</v>
      </c>
      <c r="J228" s="123" t="s">
        <v>608</v>
      </c>
      <c r="K228" s="124">
        <f t="shared" si="186"/>
        <v>11.549999999999997</v>
      </c>
      <c r="L228" s="125">
        <f t="shared" si="187"/>
        <v>0.52499999999999991</v>
      </c>
      <c r="M228" s="126" t="s">
        <v>556</v>
      </c>
      <c r="N228" s="127">
        <v>42188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18</v>
      </c>
      <c r="B229" s="102">
        <v>41976</v>
      </c>
      <c r="C229" s="102"/>
      <c r="D229" s="103" t="s">
        <v>609</v>
      </c>
      <c r="E229" s="104" t="s">
        <v>557</v>
      </c>
      <c r="F229" s="105">
        <v>440</v>
      </c>
      <c r="G229" s="104" t="s">
        <v>581</v>
      </c>
      <c r="H229" s="104">
        <v>520</v>
      </c>
      <c r="I229" s="122">
        <v>520</v>
      </c>
      <c r="J229" s="123" t="s">
        <v>610</v>
      </c>
      <c r="K229" s="124">
        <f t="shared" si="186"/>
        <v>80</v>
      </c>
      <c r="L229" s="125">
        <f t="shared" si="187"/>
        <v>0.18181818181818182</v>
      </c>
      <c r="M229" s="126" t="s">
        <v>556</v>
      </c>
      <c r="N229" s="127">
        <v>42208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19</v>
      </c>
      <c r="B230" s="102">
        <v>41976</v>
      </c>
      <c r="C230" s="102"/>
      <c r="D230" s="103" t="s">
        <v>611</v>
      </c>
      <c r="E230" s="104" t="s">
        <v>557</v>
      </c>
      <c r="F230" s="105">
        <v>360</v>
      </c>
      <c r="G230" s="104" t="s">
        <v>581</v>
      </c>
      <c r="H230" s="104">
        <v>427</v>
      </c>
      <c r="I230" s="122">
        <v>425</v>
      </c>
      <c r="J230" s="123" t="s">
        <v>612</v>
      </c>
      <c r="K230" s="124">
        <f t="shared" si="186"/>
        <v>67</v>
      </c>
      <c r="L230" s="125">
        <f t="shared" si="187"/>
        <v>0.18611111111111112</v>
      </c>
      <c r="M230" s="126" t="s">
        <v>556</v>
      </c>
      <c r="N230" s="127">
        <v>42058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20</v>
      </c>
      <c r="B231" s="102">
        <v>42012</v>
      </c>
      <c r="C231" s="102"/>
      <c r="D231" s="103" t="s">
        <v>613</v>
      </c>
      <c r="E231" s="104" t="s">
        <v>557</v>
      </c>
      <c r="F231" s="105">
        <v>360</v>
      </c>
      <c r="G231" s="104" t="s">
        <v>581</v>
      </c>
      <c r="H231" s="104">
        <v>455</v>
      </c>
      <c r="I231" s="122">
        <v>420</v>
      </c>
      <c r="J231" s="123" t="s">
        <v>614</v>
      </c>
      <c r="K231" s="124">
        <f t="shared" si="186"/>
        <v>95</v>
      </c>
      <c r="L231" s="125">
        <f t="shared" si="187"/>
        <v>0.2638888888888889</v>
      </c>
      <c r="M231" s="126" t="s">
        <v>556</v>
      </c>
      <c r="N231" s="127">
        <v>42024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21</v>
      </c>
      <c r="B232" s="102">
        <v>42012</v>
      </c>
      <c r="C232" s="102"/>
      <c r="D232" s="103" t="s">
        <v>615</v>
      </c>
      <c r="E232" s="104" t="s">
        <v>557</v>
      </c>
      <c r="F232" s="105">
        <v>130</v>
      </c>
      <c r="G232" s="104"/>
      <c r="H232" s="104">
        <v>175.5</v>
      </c>
      <c r="I232" s="122">
        <v>165</v>
      </c>
      <c r="J232" s="123" t="s">
        <v>616</v>
      </c>
      <c r="K232" s="124">
        <f t="shared" si="186"/>
        <v>45.5</v>
      </c>
      <c r="L232" s="125">
        <f t="shared" si="187"/>
        <v>0.35</v>
      </c>
      <c r="M232" s="126" t="s">
        <v>556</v>
      </c>
      <c r="N232" s="127">
        <v>43088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22</v>
      </c>
      <c r="B233" s="102">
        <v>42040</v>
      </c>
      <c r="C233" s="102"/>
      <c r="D233" s="103" t="s">
        <v>376</v>
      </c>
      <c r="E233" s="104" t="s">
        <v>580</v>
      </c>
      <c r="F233" s="105">
        <v>98</v>
      </c>
      <c r="G233" s="104"/>
      <c r="H233" s="104">
        <v>120</v>
      </c>
      <c r="I233" s="122">
        <v>120</v>
      </c>
      <c r="J233" s="123" t="s">
        <v>582</v>
      </c>
      <c r="K233" s="124">
        <f t="shared" si="186"/>
        <v>22</v>
      </c>
      <c r="L233" s="125">
        <f t="shared" si="187"/>
        <v>0.22448979591836735</v>
      </c>
      <c r="M233" s="126" t="s">
        <v>556</v>
      </c>
      <c r="N233" s="127">
        <v>42753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23</v>
      </c>
      <c r="B234" s="102">
        <v>42040</v>
      </c>
      <c r="C234" s="102"/>
      <c r="D234" s="103" t="s">
        <v>617</v>
      </c>
      <c r="E234" s="104" t="s">
        <v>580</v>
      </c>
      <c r="F234" s="105">
        <v>196</v>
      </c>
      <c r="G234" s="104"/>
      <c r="H234" s="104">
        <v>262</v>
      </c>
      <c r="I234" s="122">
        <v>255</v>
      </c>
      <c r="J234" s="123" t="s">
        <v>582</v>
      </c>
      <c r="K234" s="124">
        <f t="shared" si="186"/>
        <v>66</v>
      </c>
      <c r="L234" s="125">
        <f t="shared" si="187"/>
        <v>0.33673469387755101</v>
      </c>
      <c r="M234" s="126" t="s">
        <v>556</v>
      </c>
      <c r="N234" s="127">
        <v>42599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24</v>
      </c>
      <c r="B235" s="106">
        <v>42067</v>
      </c>
      <c r="C235" s="106"/>
      <c r="D235" s="107" t="s">
        <v>375</v>
      </c>
      <c r="E235" s="108" t="s">
        <v>580</v>
      </c>
      <c r="F235" s="109">
        <v>235</v>
      </c>
      <c r="G235" s="109"/>
      <c r="H235" s="110">
        <v>77</v>
      </c>
      <c r="I235" s="128" t="s">
        <v>618</v>
      </c>
      <c r="J235" s="129" t="s">
        <v>619</v>
      </c>
      <c r="K235" s="130">
        <f t="shared" si="186"/>
        <v>-158</v>
      </c>
      <c r="L235" s="131">
        <f t="shared" si="187"/>
        <v>-0.67234042553191486</v>
      </c>
      <c r="M235" s="132" t="s">
        <v>620</v>
      </c>
      <c r="N235" s="133">
        <v>43522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25</v>
      </c>
      <c r="B236" s="102">
        <v>42067</v>
      </c>
      <c r="C236" s="102"/>
      <c r="D236" s="103" t="s">
        <v>453</v>
      </c>
      <c r="E236" s="104" t="s">
        <v>580</v>
      </c>
      <c r="F236" s="105">
        <v>185</v>
      </c>
      <c r="G236" s="104"/>
      <c r="H236" s="104">
        <v>224</v>
      </c>
      <c r="I236" s="122" t="s">
        <v>621</v>
      </c>
      <c r="J236" s="123" t="s">
        <v>582</v>
      </c>
      <c r="K236" s="124">
        <f t="shared" si="186"/>
        <v>39</v>
      </c>
      <c r="L236" s="125">
        <f t="shared" si="187"/>
        <v>0.21081081081081082</v>
      </c>
      <c r="M236" s="126" t="s">
        <v>556</v>
      </c>
      <c r="N236" s="127">
        <v>42647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39">
        <v>26</v>
      </c>
      <c r="B237" s="111">
        <v>42090</v>
      </c>
      <c r="C237" s="111"/>
      <c r="D237" s="112" t="s">
        <v>622</v>
      </c>
      <c r="E237" s="113" t="s">
        <v>580</v>
      </c>
      <c r="F237" s="114">
        <v>49.5</v>
      </c>
      <c r="G237" s="115"/>
      <c r="H237" s="115">
        <v>15.85</v>
      </c>
      <c r="I237" s="115">
        <v>67</v>
      </c>
      <c r="J237" s="134" t="s">
        <v>623</v>
      </c>
      <c r="K237" s="115">
        <f t="shared" si="186"/>
        <v>-33.65</v>
      </c>
      <c r="L237" s="135">
        <f t="shared" si="187"/>
        <v>-0.67979797979797973</v>
      </c>
      <c r="M237" s="132" t="s">
        <v>620</v>
      </c>
      <c r="N237" s="136">
        <v>43627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27</v>
      </c>
      <c r="B238" s="102">
        <v>42093</v>
      </c>
      <c r="C238" s="102"/>
      <c r="D238" s="103" t="s">
        <v>624</v>
      </c>
      <c r="E238" s="104" t="s">
        <v>580</v>
      </c>
      <c r="F238" s="105">
        <v>183.5</v>
      </c>
      <c r="G238" s="104"/>
      <c r="H238" s="104">
        <v>219</v>
      </c>
      <c r="I238" s="122">
        <v>218</v>
      </c>
      <c r="J238" s="123" t="s">
        <v>625</v>
      </c>
      <c r="K238" s="124">
        <f t="shared" si="186"/>
        <v>35.5</v>
      </c>
      <c r="L238" s="125">
        <f t="shared" si="187"/>
        <v>0.19346049046321526</v>
      </c>
      <c r="M238" s="126" t="s">
        <v>556</v>
      </c>
      <c r="N238" s="127">
        <v>42103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28</v>
      </c>
      <c r="B239" s="102">
        <v>42114</v>
      </c>
      <c r="C239" s="102"/>
      <c r="D239" s="103" t="s">
        <v>626</v>
      </c>
      <c r="E239" s="104" t="s">
        <v>580</v>
      </c>
      <c r="F239" s="105">
        <f>(227+237)/2</f>
        <v>232</v>
      </c>
      <c r="G239" s="104"/>
      <c r="H239" s="104">
        <v>298</v>
      </c>
      <c r="I239" s="122">
        <v>298</v>
      </c>
      <c r="J239" s="123" t="s">
        <v>582</v>
      </c>
      <c r="K239" s="124">
        <f t="shared" si="186"/>
        <v>66</v>
      </c>
      <c r="L239" s="125">
        <f t="shared" si="187"/>
        <v>0.28448275862068967</v>
      </c>
      <c r="M239" s="126" t="s">
        <v>556</v>
      </c>
      <c r="N239" s="127">
        <v>42823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29</v>
      </c>
      <c r="B240" s="102">
        <v>42128</v>
      </c>
      <c r="C240" s="102"/>
      <c r="D240" s="103" t="s">
        <v>627</v>
      </c>
      <c r="E240" s="104" t="s">
        <v>557</v>
      </c>
      <c r="F240" s="105">
        <v>385</v>
      </c>
      <c r="G240" s="104"/>
      <c r="H240" s="104">
        <f>212.5+331</f>
        <v>543.5</v>
      </c>
      <c r="I240" s="122">
        <v>510</v>
      </c>
      <c r="J240" s="123" t="s">
        <v>628</v>
      </c>
      <c r="K240" s="124">
        <f t="shared" si="186"/>
        <v>158.5</v>
      </c>
      <c r="L240" s="125">
        <f t="shared" si="187"/>
        <v>0.41168831168831171</v>
      </c>
      <c r="M240" s="126" t="s">
        <v>556</v>
      </c>
      <c r="N240" s="127">
        <v>42235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30</v>
      </c>
      <c r="B241" s="102">
        <v>42128</v>
      </c>
      <c r="C241" s="102"/>
      <c r="D241" s="103" t="s">
        <v>629</v>
      </c>
      <c r="E241" s="104" t="s">
        <v>557</v>
      </c>
      <c r="F241" s="105">
        <v>115.5</v>
      </c>
      <c r="G241" s="104"/>
      <c r="H241" s="104">
        <v>146</v>
      </c>
      <c r="I241" s="122">
        <v>142</v>
      </c>
      <c r="J241" s="123" t="s">
        <v>630</v>
      </c>
      <c r="K241" s="124">
        <f t="shared" si="186"/>
        <v>30.5</v>
      </c>
      <c r="L241" s="125">
        <f t="shared" si="187"/>
        <v>0.26406926406926406</v>
      </c>
      <c r="M241" s="126" t="s">
        <v>556</v>
      </c>
      <c r="N241" s="127">
        <v>42202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31</v>
      </c>
      <c r="B242" s="102">
        <v>42151</v>
      </c>
      <c r="C242" s="102"/>
      <c r="D242" s="103" t="s">
        <v>631</v>
      </c>
      <c r="E242" s="104" t="s">
        <v>557</v>
      </c>
      <c r="F242" s="105">
        <v>237.5</v>
      </c>
      <c r="G242" s="104"/>
      <c r="H242" s="104">
        <v>279.5</v>
      </c>
      <c r="I242" s="122">
        <v>278</v>
      </c>
      <c r="J242" s="123" t="s">
        <v>582</v>
      </c>
      <c r="K242" s="124">
        <f t="shared" si="186"/>
        <v>42</v>
      </c>
      <c r="L242" s="125">
        <f t="shared" si="187"/>
        <v>0.17684210526315788</v>
      </c>
      <c r="M242" s="126" t="s">
        <v>556</v>
      </c>
      <c r="N242" s="127">
        <v>42222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32</v>
      </c>
      <c r="B243" s="102">
        <v>42174</v>
      </c>
      <c r="C243" s="102"/>
      <c r="D243" s="103" t="s">
        <v>601</v>
      </c>
      <c r="E243" s="104" t="s">
        <v>580</v>
      </c>
      <c r="F243" s="105">
        <v>340</v>
      </c>
      <c r="G243" s="104"/>
      <c r="H243" s="104">
        <v>448</v>
      </c>
      <c r="I243" s="122">
        <v>448</v>
      </c>
      <c r="J243" s="123" t="s">
        <v>582</v>
      </c>
      <c r="K243" s="124">
        <f t="shared" si="186"/>
        <v>108</v>
      </c>
      <c r="L243" s="125">
        <f t="shared" si="187"/>
        <v>0.31764705882352939</v>
      </c>
      <c r="M243" s="126" t="s">
        <v>556</v>
      </c>
      <c r="N243" s="127">
        <v>43018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33</v>
      </c>
      <c r="B244" s="102">
        <v>42191</v>
      </c>
      <c r="C244" s="102"/>
      <c r="D244" s="103" t="s">
        <v>632</v>
      </c>
      <c r="E244" s="104" t="s">
        <v>580</v>
      </c>
      <c r="F244" s="105">
        <v>390</v>
      </c>
      <c r="G244" s="104"/>
      <c r="H244" s="104">
        <v>460</v>
      </c>
      <c r="I244" s="122">
        <v>460</v>
      </c>
      <c r="J244" s="123" t="s">
        <v>582</v>
      </c>
      <c r="K244" s="124">
        <f t="shared" ref="K244:K264" si="188">H244-F244</f>
        <v>70</v>
      </c>
      <c r="L244" s="125">
        <f t="shared" ref="L244:L264" si="189">K244/F244</f>
        <v>0.17948717948717949</v>
      </c>
      <c r="M244" s="126" t="s">
        <v>556</v>
      </c>
      <c r="N244" s="127">
        <v>42478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5">
        <v>34</v>
      </c>
      <c r="B245" s="106">
        <v>42195</v>
      </c>
      <c r="C245" s="106"/>
      <c r="D245" s="107" t="s">
        <v>633</v>
      </c>
      <c r="E245" s="108" t="s">
        <v>580</v>
      </c>
      <c r="F245" s="109">
        <v>122.5</v>
      </c>
      <c r="G245" s="109"/>
      <c r="H245" s="110">
        <v>61</v>
      </c>
      <c r="I245" s="128">
        <v>172</v>
      </c>
      <c r="J245" s="129" t="s">
        <v>634</v>
      </c>
      <c r="K245" s="130">
        <f t="shared" si="188"/>
        <v>-61.5</v>
      </c>
      <c r="L245" s="131">
        <f t="shared" si="189"/>
        <v>-0.50204081632653064</v>
      </c>
      <c r="M245" s="132" t="s">
        <v>620</v>
      </c>
      <c r="N245" s="133">
        <v>43333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35</v>
      </c>
      <c r="B246" s="102">
        <v>42219</v>
      </c>
      <c r="C246" s="102"/>
      <c r="D246" s="103" t="s">
        <v>635</v>
      </c>
      <c r="E246" s="104" t="s">
        <v>580</v>
      </c>
      <c r="F246" s="105">
        <v>297.5</v>
      </c>
      <c r="G246" s="104"/>
      <c r="H246" s="104">
        <v>350</v>
      </c>
      <c r="I246" s="122">
        <v>360</v>
      </c>
      <c r="J246" s="123" t="s">
        <v>636</v>
      </c>
      <c r="K246" s="124">
        <f t="shared" si="188"/>
        <v>52.5</v>
      </c>
      <c r="L246" s="125">
        <f t="shared" si="189"/>
        <v>0.17647058823529413</v>
      </c>
      <c r="M246" s="126" t="s">
        <v>556</v>
      </c>
      <c r="N246" s="127">
        <v>42232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36</v>
      </c>
      <c r="B247" s="102">
        <v>42219</v>
      </c>
      <c r="C247" s="102"/>
      <c r="D247" s="103" t="s">
        <v>637</v>
      </c>
      <c r="E247" s="104" t="s">
        <v>580</v>
      </c>
      <c r="F247" s="105">
        <v>115.5</v>
      </c>
      <c r="G247" s="104"/>
      <c r="H247" s="104">
        <v>149</v>
      </c>
      <c r="I247" s="122">
        <v>140</v>
      </c>
      <c r="J247" s="137" t="s">
        <v>638</v>
      </c>
      <c r="K247" s="124">
        <f t="shared" si="188"/>
        <v>33.5</v>
      </c>
      <c r="L247" s="125">
        <f t="shared" si="189"/>
        <v>0.29004329004329005</v>
      </c>
      <c r="M247" s="126" t="s">
        <v>556</v>
      </c>
      <c r="N247" s="127">
        <v>42740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37</v>
      </c>
      <c r="B248" s="102">
        <v>42251</v>
      </c>
      <c r="C248" s="102"/>
      <c r="D248" s="103" t="s">
        <v>631</v>
      </c>
      <c r="E248" s="104" t="s">
        <v>580</v>
      </c>
      <c r="F248" s="105">
        <v>226</v>
      </c>
      <c r="G248" s="104"/>
      <c r="H248" s="104">
        <v>292</v>
      </c>
      <c r="I248" s="122">
        <v>292</v>
      </c>
      <c r="J248" s="123" t="s">
        <v>639</v>
      </c>
      <c r="K248" s="124">
        <f t="shared" si="188"/>
        <v>66</v>
      </c>
      <c r="L248" s="125">
        <f t="shared" si="189"/>
        <v>0.29203539823008851</v>
      </c>
      <c r="M248" s="126" t="s">
        <v>556</v>
      </c>
      <c r="N248" s="127">
        <v>42286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38</v>
      </c>
      <c r="B249" s="102">
        <v>42254</v>
      </c>
      <c r="C249" s="102"/>
      <c r="D249" s="103" t="s">
        <v>626</v>
      </c>
      <c r="E249" s="104" t="s">
        <v>580</v>
      </c>
      <c r="F249" s="105">
        <v>232.5</v>
      </c>
      <c r="G249" s="104"/>
      <c r="H249" s="104">
        <v>312.5</v>
      </c>
      <c r="I249" s="122">
        <v>310</v>
      </c>
      <c r="J249" s="123" t="s">
        <v>582</v>
      </c>
      <c r="K249" s="124">
        <f t="shared" si="188"/>
        <v>80</v>
      </c>
      <c r="L249" s="125">
        <f t="shared" si="189"/>
        <v>0.34408602150537637</v>
      </c>
      <c r="M249" s="126" t="s">
        <v>556</v>
      </c>
      <c r="N249" s="127">
        <v>42823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39</v>
      </c>
      <c r="B250" s="102">
        <v>42268</v>
      </c>
      <c r="C250" s="102"/>
      <c r="D250" s="103" t="s">
        <v>640</v>
      </c>
      <c r="E250" s="104" t="s">
        <v>580</v>
      </c>
      <c r="F250" s="105">
        <v>196.5</v>
      </c>
      <c r="G250" s="104"/>
      <c r="H250" s="104">
        <v>238</v>
      </c>
      <c r="I250" s="122">
        <v>238</v>
      </c>
      <c r="J250" s="123" t="s">
        <v>639</v>
      </c>
      <c r="K250" s="124">
        <f t="shared" si="188"/>
        <v>41.5</v>
      </c>
      <c r="L250" s="125">
        <f t="shared" si="189"/>
        <v>0.21119592875318066</v>
      </c>
      <c r="M250" s="126" t="s">
        <v>556</v>
      </c>
      <c r="N250" s="127">
        <v>42291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40</v>
      </c>
      <c r="B251" s="102">
        <v>42271</v>
      </c>
      <c r="C251" s="102"/>
      <c r="D251" s="103" t="s">
        <v>579</v>
      </c>
      <c r="E251" s="104" t="s">
        <v>580</v>
      </c>
      <c r="F251" s="105">
        <v>65</v>
      </c>
      <c r="G251" s="104"/>
      <c r="H251" s="104">
        <v>82</v>
      </c>
      <c r="I251" s="122">
        <v>82</v>
      </c>
      <c r="J251" s="123" t="s">
        <v>639</v>
      </c>
      <c r="K251" s="124">
        <f t="shared" si="188"/>
        <v>17</v>
      </c>
      <c r="L251" s="125">
        <f t="shared" si="189"/>
        <v>0.26153846153846155</v>
      </c>
      <c r="M251" s="126" t="s">
        <v>556</v>
      </c>
      <c r="N251" s="127">
        <v>42578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41</v>
      </c>
      <c r="B252" s="102">
        <v>42291</v>
      </c>
      <c r="C252" s="102"/>
      <c r="D252" s="103" t="s">
        <v>641</v>
      </c>
      <c r="E252" s="104" t="s">
        <v>580</v>
      </c>
      <c r="F252" s="105">
        <v>144</v>
      </c>
      <c r="G252" s="104"/>
      <c r="H252" s="104">
        <v>182.5</v>
      </c>
      <c r="I252" s="122">
        <v>181</v>
      </c>
      <c r="J252" s="123" t="s">
        <v>639</v>
      </c>
      <c r="K252" s="124">
        <f t="shared" si="188"/>
        <v>38.5</v>
      </c>
      <c r="L252" s="125">
        <f t="shared" si="189"/>
        <v>0.2673611111111111</v>
      </c>
      <c r="M252" s="126" t="s">
        <v>556</v>
      </c>
      <c r="N252" s="127">
        <v>42817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42</v>
      </c>
      <c r="B253" s="102">
        <v>42291</v>
      </c>
      <c r="C253" s="102"/>
      <c r="D253" s="103" t="s">
        <v>642</v>
      </c>
      <c r="E253" s="104" t="s">
        <v>580</v>
      </c>
      <c r="F253" s="105">
        <v>264</v>
      </c>
      <c r="G253" s="104"/>
      <c r="H253" s="104">
        <v>311</v>
      </c>
      <c r="I253" s="122">
        <v>311</v>
      </c>
      <c r="J253" s="123" t="s">
        <v>639</v>
      </c>
      <c r="K253" s="124">
        <f t="shared" si="188"/>
        <v>47</v>
      </c>
      <c r="L253" s="125">
        <f t="shared" si="189"/>
        <v>0.17803030303030304</v>
      </c>
      <c r="M253" s="126" t="s">
        <v>556</v>
      </c>
      <c r="N253" s="127">
        <v>42604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43</v>
      </c>
      <c r="B254" s="102">
        <v>42318</v>
      </c>
      <c r="C254" s="102"/>
      <c r="D254" s="103" t="s">
        <v>643</v>
      </c>
      <c r="E254" s="104" t="s">
        <v>557</v>
      </c>
      <c r="F254" s="105">
        <v>549.5</v>
      </c>
      <c r="G254" s="104"/>
      <c r="H254" s="104">
        <v>630</v>
      </c>
      <c r="I254" s="122">
        <v>630</v>
      </c>
      <c r="J254" s="123" t="s">
        <v>639</v>
      </c>
      <c r="K254" s="124">
        <f t="shared" si="188"/>
        <v>80.5</v>
      </c>
      <c r="L254" s="125">
        <f t="shared" si="189"/>
        <v>0.1464968152866242</v>
      </c>
      <c r="M254" s="126" t="s">
        <v>556</v>
      </c>
      <c r="N254" s="127">
        <v>42419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44</v>
      </c>
      <c r="B255" s="102">
        <v>42342</v>
      </c>
      <c r="C255" s="102"/>
      <c r="D255" s="103" t="s">
        <v>644</v>
      </c>
      <c r="E255" s="104" t="s">
        <v>580</v>
      </c>
      <c r="F255" s="105">
        <v>1027.5</v>
      </c>
      <c r="G255" s="104"/>
      <c r="H255" s="104">
        <v>1315</v>
      </c>
      <c r="I255" s="122">
        <v>1250</v>
      </c>
      <c r="J255" s="123" t="s">
        <v>639</v>
      </c>
      <c r="K255" s="124">
        <f t="shared" si="188"/>
        <v>287.5</v>
      </c>
      <c r="L255" s="125">
        <f t="shared" si="189"/>
        <v>0.27980535279805352</v>
      </c>
      <c r="M255" s="126" t="s">
        <v>556</v>
      </c>
      <c r="N255" s="127">
        <v>43244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45</v>
      </c>
      <c r="B256" s="102">
        <v>42367</v>
      </c>
      <c r="C256" s="102"/>
      <c r="D256" s="103" t="s">
        <v>645</v>
      </c>
      <c r="E256" s="104" t="s">
        <v>580</v>
      </c>
      <c r="F256" s="105">
        <v>465</v>
      </c>
      <c r="G256" s="104"/>
      <c r="H256" s="104">
        <v>540</v>
      </c>
      <c r="I256" s="122">
        <v>540</v>
      </c>
      <c r="J256" s="123" t="s">
        <v>639</v>
      </c>
      <c r="K256" s="124">
        <f t="shared" si="188"/>
        <v>75</v>
      </c>
      <c r="L256" s="125">
        <f t="shared" si="189"/>
        <v>0.16129032258064516</v>
      </c>
      <c r="M256" s="126" t="s">
        <v>556</v>
      </c>
      <c r="N256" s="127">
        <v>42530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46</v>
      </c>
      <c r="B257" s="102">
        <v>42380</v>
      </c>
      <c r="C257" s="102"/>
      <c r="D257" s="103" t="s">
        <v>376</v>
      </c>
      <c r="E257" s="104" t="s">
        <v>557</v>
      </c>
      <c r="F257" s="105">
        <v>81</v>
      </c>
      <c r="G257" s="104"/>
      <c r="H257" s="104">
        <v>110</v>
      </c>
      <c r="I257" s="122">
        <v>110</v>
      </c>
      <c r="J257" s="123" t="s">
        <v>639</v>
      </c>
      <c r="K257" s="124">
        <f t="shared" si="188"/>
        <v>29</v>
      </c>
      <c r="L257" s="125">
        <f t="shared" si="189"/>
        <v>0.35802469135802467</v>
      </c>
      <c r="M257" s="126" t="s">
        <v>556</v>
      </c>
      <c r="N257" s="127">
        <v>42745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47</v>
      </c>
      <c r="B258" s="102">
        <v>42382</v>
      </c>
      <c r="C258" s="102"/>
      <c r="D258" s="103" t="s">
        <v>646</v>
      </c>
      <c r="E258" s="104" t="s">
        <v>557</v>
      </c>
      <c r="F258" s="105">
        <v>417.5</v>
      </c>
      <c r="G258" s="104"/>
      <c r="H258" s="104">
        <v>547</v>
      </c>
      <c r="I258" s="122">
        <v>535</v>
      </c>
      <c r="J258" s="123" t="s">
        <v>639</v>
      </c>
      <c r="K258" s="124">
        <f t="shared" si="188"/>
        <v>129.5</v>
      </c>
      <c r="L258" s="125">
        <f t="shared" si="189"/>
        <v>0.31017964071856285</v>
      </c>
      <c r="M258" s="126" t="s">
        <v>556</v>
      </c>
      <c r="N258" s="127">
        <v>42578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48</v>
      </c>
      <c r="B259" s="102">
        <v>42408</v>
      </c>
      <c r="C259" s="102"/>
      <c r="D259" s="103" t="s">
        <v>647</v>
      </c>
      <c r="E259" s="104" t="s">
        <v>580</v>
      </c>
      <c r="F259" s="105">
        <v>650</v>
      </c>
      <c r="G259" s="104"/>
      <c r="H259" s="104">
        <v>800</v>
      </c>
      <c r="I259" s="122">
        <v>800</v>
      </c>
      <c r="J259" s="123" t="s">
        <v>639</v>
      </c>
      <c r="K259" s="124">
        <f t="shared" si="188"/>
        <v>150</v>
      </c>
      <c r="L259" s="125">
        <f t="shared" si="189"/>
        <v>0.23076923076923078</v>
      </c>
      <c r="M259" s="126" t="s">
        <v>556</v>
      </c>
      <c r="N259" s="127">
        <v>43154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49</v>
      </c>
      <c r="B260" s="102">
        <v>42433</v>
      </c>
      <c r="C260" s="102"/>
      <c r="D260" s="103" t="s">
        <v>193</v>
      </c>
      <c r="E260" s="104" t="s">
        <v>580</v>
      </c>
      <c r="F260" s="105">
        <v>437.5</v>
      </c>
      <c r="G260" s="104"/>
      <c r="H260" s="104">
        <v>504.5</v>
      </c>
      <c r="I260" s="122">
        <v>522</v>
      </c>
      <c r="J260" s="123" t="s">
        <v>648</v>
      </c>
      <c r="K260" s="124">
        <f t="shared" si="188"/>
        <v>67</v>
      </c>
      <c r="L260" s="125">
        <f t="shared" si="189"/>
        <v>0.15314285714285714</v>
      </c>
      <c r="M260" s="126" t="s">
        <v>556</v>
      </c>
      <c r="N260" s="127">
        <v>42480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50</v>
      </c>
      <c r="B261" s="102">
        <v>42438</v>
      </c>
      <c r="C261" s="102"/>
      <c r="D261" s="103" t="s">
        <v>649</v>
      </c>
      <c r="E261" s="104" t="s">
        <v>580</v>
      </c>
      <c r="F261" s="105">
        <v>189.5</v>
      </c>
      <c r="G261" s="104"/>
      <c r="H261" s="104">
        <v>218</v>
      </c>
      <c r="I261" s="122">
        <v>218</v>
      </c>
      <c r="J261" s="123" t="s">
        <v>639</v>
      </c>
      <c r="K261" s="124">
        <f t="shared" si="188"/>
        <v>28.5</v>
      </c>
      <c r="L261" s="125">
        <f t="shared" si="189"/>
        <v>0.15039577836411611</v>
      </c>
      <c r="M261" s="126" t="s">
        <v>556</v>
      </c>
      <c r="N261" s="127">
        <v>43034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39">
        <v>51</v>
      </c>
      <c r="B262" s="111">
        <v>42471</v>
      </c>
      <c r="C262" s="111"/>
      <c r="D262" s="112" t="s">
        <v>650</v>
      </c>
      <c r="E262" s="113" t="s">
        <v>580</v>
      </c>
      <c r="F262" s="114">
        <v>36.5</v>
      </c>
      <c r="G262" s="115"/>
      <c r="H262" s="115">
        <v>15.85</v>
      </c>
      <c r="I262" s="115">
        <v>60</v>
      </c>
      <c r="J262" s="134" t="s">
        <v>651</v>
      </c>
      <c r="K262" s="130">
        <f t="shared" si="188"/>
        <v>-20.65</v>
      </c>
      <c r="L262" s="164">
        <f t="shared" si="189"/>
        <v>-0.5657534246575342</v>
      </c>
      <c r="M262" s="132" t="s">
        <v>620</v>
      </c>
      <c r="N262" s="165">
        <v>43627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52</v>
      </c>
      <c r="B263" s="102">
        <v>42472</v>
      </c>
      <c r="C263" s="102"/>
      <c r="D263" s="103" t="s">
        <v>652</v>
      </c>
      <c r="E263" s="104" t="s">
        <v>580</v>
      </c>
      <c r="F263" s="105">
        <v>93</v>
      </c>
      <c r="G263" s="104"/>
      <c r="H263" s="104">
        <v>149</v>
      </c>
      <c r="I263" s="122">
        <v>140</v>
      </c>
      <c r="J263" s="137" t="s">
        <v>653</v>
      </c>
      <c r="K263" s="124">
        <f t="shared" si="188"/>
        <v>56</v>
      </c>
      <c r="L263" s="125">
        <f t="shared" si="189"/>
        <v>0.60215053763440862</v>
      </c>
      <c r="M263" s="126" t="s">
        <v>556</v>
      </c>
      <c r="N263" s="127">
        <v>42740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53</v>
      </c>
      <c r="B264" s="102">
        <v>42472</v>
      </c>
      <c r="C264" s="102"/>
      <c r="D264" s="103" t="s">
        <v>654</v>
      </c>
      <c r="E264" s="104" t="s">
        <v>580</v>
      </c>
      <c r="F264" s="105">
        <v>130</v>
      </c>
      <c r="G264" s="104"/>
      <c r="H264" s="104">
        <v>150</v>
      </c>
      <c r="I264" s="122" t="s">
        <v>655</v>
      </c>
      <c r="J264" s="123" t="s">
        <v>639</v>
      </c>
      <c r="K264" s="124">
        <f t="shared" si="188"/>
        <v>20</v>
      </c>
      <c r="L264" s="125">
        <f t="shared" si="189"/>
        <v>0.15384615384615385</v>
      </c>
      <c r="M264" s="126" t="s">
        <v>556</v>
      </c>
      <c r="N264" s="127">
        <v>42564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54</v>
      </c>
      <c r="B265" s="102">
        <v>42473</v>
      </c>
      <c r="C265" s="102"/>
      <c r="D265" s="103" t="s">
        <v>344</v>
      </c>
      <c r="E265" s="104" t="s">
        <v>580</v>
      </c>
      <c r="F265" s="105">
        <v>196</v>
      </c>
      <c r="G265" s="104"/>
      <c r="H265" s="104">
        <v>299</v>
      </c>
      <c r="I265" s="122">
        <v>299</v>
      </c>
      <c r="J265" s="123" t="s">
        <v>639</v>
      </c>
      <c r="K265" s="124">
        <v>103</v>
      </c>
      <c r="L265" s="125">
        <v>0.52551020408163296</v>
      </c>
      <c r="M265" s="126" t="s">
        <v>556</v>
      </c>
      <c r="N265" s="127">
        <v>42620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55</v>
      </c>
      <c r="B266" s="102">
        <v>42473</v>
      </c>
      <c r="C266" s="102"/>
      <c r="D266" s="103" t="s">
        <v>713</v>
      </c>
      <c r="E266" s="104" t="s">
        <v>580</v>
      </c>
      <c r="F266" s="105">
        <v>88</v>
      </c>
      <c r="G266" s="104"/>
      <c r="H266" s="104">
        <v>103</v>
      </c>
      <c r="I266" s="122">
        <v>103</v>
      </c>
      <c r="J266" s="123" t="s">
        <v>639</v>
      </c>
      <c r="K266" s="124">
        <v>15</v>
      </c>
      <c r="L266" s="125">
        <v>0.170454545454545</v>
      </c>
      <c r="M266" s="126" t="s">
        <v>556</v>
      </c>
      <c r="N266" s="127">
        <v>42530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56</v>
      </c>
      <c r="B267" s="102">
        <v>42492</v>
      </c>
      <c r="C267" s="102"/>
      <c r="D267" s="103" t="s">
        <v>656</v>
      </c>
      <c r="E267" s="104" t="s">
        <v>580</v>
      </c>
      <c r="F267" s="105">
        <v>127.5</v>
      </c>
      <c r="G267" s="104"/>
      <c r="H267" s="104">
        <v>148</v>
      </c>
      <c r="I267" s="122" t="s">
        <v>657</v>
      </c>
      <c r="J267" s="123" t="s">
        <v>639</v>
      </c>
      <c r="K267" s="124">
        <f>H267-F267</f>
        <v>20.5</v>
      </c>
      <c r="L267" s="125">
        <f>K267/F267</f>
        <v>0.16078431372549021</v>
      </c>
      <c r="M267" s="126" t="s">
        <v>556</v>
      </c>
      <c r="N267" s="127">
        <v>42564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57</v>
      </c>
      <c r="B268" s="102">
        <v>42493</v>
      </c>
      <c r="C268" s="102"/>
      <c r="D268" s="103" t="s">
        <v>658</v>
      </c>
      <c r="E268" s="104" t="s">
        <v>580</v>
      </c>
      <c r="F268" s="105">
        <v>675</v>
      </c>
      <c r="G268" s="104"/>
      <c r="H268" s="104">
        <v>815</v>
      </c>
      <c r="I268" s="122" t="s">
        <v>659</v>
      </c>
      <c r="J268" s="123" t="s">
        <v>639</v>
      </c>
      <c r="K268" s="124">
        <f>H268-F268</f>
        <v>140</v>
      </c>
      <c r="L268" s="125">
        <f>K268/F268</f>
        <v>0.2074074074074074</v>
      </c>
      <c r="M268" s="126" t="s">
        <v>556</v>
      </c>
      <c r="N268" s="127">
        <v>43154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5">
        <v>58</v>
      </c>
      <c r="B269" s="106">
        <v>42522</v>
      </c>
      <c r="C269" s="106"/>
      <c r="D269" s="107" t="s">
        <v>714</v>
      </c>
      <c r="E269" s="108" t="s">
        <v>580</v>
      </c>
      <c r="F269" s="109">
        <v>500</v>
      </c>
      <c r="G269" s="109"/>
      <c r="H269" s="110">
        <v>232.5</v>
      </c>
      <c r="I269" s="128" t="s">
        <v>715</v>
      </c>
      <c r="J269" s="129" t="s">
        <v>716</v>
      </c>
      <c r="K269" s="130">
        <f>H269-F269</f>
        <v>-267.5</v>
      </c>
      <c r="L269" s="131">
        <f>K269/F269</f>
        <v>-0.53500000000000003</v>
      </c>
      <c r="M269" s="132" t="s">
        <v>620</v>
      </c>
      <c r="N269" s="133">
        <v>43735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59</v>
      </c>
      <c r="B270" s="102">
        <v>42527</v>
      </c>
      <c r="C270" s="102"/>
      <c r="D270" s="103" t="s">
        <v>660</v>
      </c>
      <c r="E270" s="104" t="s">
        <v>580</v>
      </c>
      <c r="F270" s="105">
        <v>110</v>
      </c>
      <c r="G270" s="104"/>
      <c r="H270" s="104">
        <v>126.5</v>
      </c>
      <c r="I270" s="122">
        <v>125</v>
      </c>
      <c r="J270" s="123" t="s">
        <v>589</v>
      </c>
      <c r="K270" s="124">
        <f>H270-F270</f>
        <v>16.5</v>
      </c>
      <c r="L270" s="125">
        <f>K270/F270</f>
        <v>0.15</v>
      </c>
      <c r="M270" s="126" t="s">
        <v>556</v>
      </c>
      <c r="N270" s="127">
        <v>42552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60</v>
      </c>
      <c r="B271" s="102">
        <v>42538</v>
      </c>
      <c r="C271" s="102"/>
      <c r="D271" s="103" t="s">
        <v>661</v>
      </c>
      <c r="E271" s="104" t="s">
        <v>580</v>
      </c>
      <c r="F271" s="105">
        <v>44</v>
      </c>
      <c r="G271" s="104"/>
      <c r="H271" s="104">
        <v>69.5</v>
      </c>
      <c r="I271" s="122">
        <v>69.5</v>
      </c>
      <c r="J271" s="123" t="s">
        <v>662</v>
      </c>
      <c r="K271" s="124">
        <f>H271-F271</f>
        <v>25.5</v>
      </c>
      <c r="L271" s="125">
        <f>K271/F271</f>
        <v>0.57954545454545459</v>
      </c>
      <c r="M271" s="126" t="s">
        <v>556</v>
      </c>
      <c r="N271" s="127">
        <v>42977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61</v>
      </c>
      <c r="B272" s="102">
        <v>42549</v>
      </c>
      <c r="C272" s="102"/>
      <c r="D272" s="144" t="s">
        <v>717</v>
      </c>
      <c r="E272" s="104" t="s">
        <v>580</v>
      </c>
      <c r="F272" s="105">
        <v>262.5</v>
      </c>
      <c r="G272" s="104"/>
      <c r="H272" s="104">
        <v>340</v>
      </c>
      <c r="I272" s="122">
        <v>333</v>
      </c>
      <c r="J272" s="123" t="s">
        <v>718</v>
      </c>
      <c r="K272" s="124">
        <v>77.5</v>
      </c>
      <c r="L272" s="125">
        <v>0.29523809523809502</v>
      </c>
      <c r="M272" s="126" t="s">
        <v>556</v>
      </c>
      <c r="N272" s="127">
        <v>43017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62</v>
      </c>
      <c r="B273" s="102">
        <v>42549</v>
      </c>
      <c r="C273" s="102"/>
      <c r="D273" s="144" t="s">
        <v>719</v>
      </c>
      <c r="E273" s="104" t="s">
        <v>580</v>
      </c>
      <c r="F273" s="105">
        <v>840</v>
      </c>
      <c r="G273" s="104"/>
      <c r="H273" s="104">
        <v>1230</v>
      </c>
      <c r="I273" s="122">
        <v>1230</v>
      </c>
      <c r="J273" s="123" t="s">
        <v>639</v>
      </c>
      <c r="K273" s="124">
        <v>390</v>
      </c>
      <c r="L273" s="125">
        <v>0.46428571428571402</v>
      </c>
      <c r="M273" s="126" t="s">
        <v>556</v>
      </c>
      <c r="N273" s="127">
        <v>42649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0">
        <v>63</v>
      </c>
      <c r="B274" s="139">
        <v>42556</v>
      </c>
      <c r="C274" s="139"/>
      <c r="D274" s="140" t="s">
        <v>663</v>
      </c>
      <c r="E274" s="141" t="s">
        <v>580</v>
      </c>
      <c r="F274" s="142">
        <v>395</v>
      </c>
      <c r="G274" s="143"/>
      <c r="H274" s="143">
        <f>(468.5+342.5)/2</f>
        <v>405.5</v>
      </c>
      <c r="I274" s="143">
        <v>510</v>
      </c>
      <c r="J274" s="166" t="s">
        <v>664</v>
      </c>
      <c r="K274" s="167">
        <f t="shared" ref="K274:K280" si="190">H274-F274</f>
        <v>10.5</v>
      </c>
      <c r="L274" s="168">
        <f t="shared" ref="L274:L280" si="191">K274/F274</f>
        <v>2.6582278481012658E-2</v>
      </c>
      <c r="M274" s="169" t="s">
        <v>665</v>
      </c>
      <c r="N274" s="170">
        <v>43606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5">
        <v>64</v>
      </c>
      <c r="B275" s="106">
        <v>42584</v>
      </c>
      <c r="C275" s="106"/>
      <c r="D275" s="107" t="s">
        <v>666</v>
      </c>
      <c r="E275" s="108" t="s">
        <v>557</v>
      </c>
      <c r="F275" s="109">
        <f>169.5-12.8</f>
        <v>156.69999999999999</v>
      </c>
      <c r="G275" s="109"/>
      <c r="H275" s="110">
        <v>77</v>
      </c>
      <c r="I275" s="128" t="s">
        <v>667</v>
      </c>
      <c r="J275" s="359" t="s">
        <v>795</v>
      </c>
      <c r="K275" s="130">
        <f t="shared" si="190"/>
        <v>-79.699999999999989</v>
      </c>
      <c r="L275" s="131">
        <f t="shared" si="191"/>
        <v>-0.50861518825781749</v>
      </c>
      <c r="M275" s="132" t="s">
        <v>620</v>
      </c>
      <c r="N275" s="133">
        <v>43522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5">
        <v>65</v>
      </c>
      <c r="B276" s="106">
        <v>42586</v>
      </c>
      <c r="C276" s="106"/>
      <c r="D276" s="107" t="s">
        <v>668</v>
      </c>
      <c r="E276" s="108" t="s">
        <v>580</v>
      </c>
      <c r="F276" s="109">
        <v>400</v>
      </c>
      <c r="G276" s="109"/>
      <c r="H276" s="110">
        <v>305</v>
      </c>
      <c r="I276" s="128">
        <v>475</v>
      </c>
      <c r="J276" s="129" t="s">
        <v>669</v>
      </c>
      <c r="K276" s="130">
        <f t="shared" si="190"/>
        <v>-95</v>
      </c>
      <c r="L276" s="131">
        <f t="shared" si="191"/>
        <v>-0.23749999999999999</v>
      </c>
      <c r="M276" s="132" t="s">
        <v>620</v>
      </c>
      <c r="N276" s="133">
        <v>43606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66</v>
      </c>
      <c r="B277" s="102">
        <v>42593</v>
      </c>
      <c r="C277" s="102"/>
      <c r="D277" s="103" t="s">
        <v>670</v>
      </c>
      <c r="E277" s="104" t="s">
        <v>580</v>
      </c>
      <c r="F277" s="105">
        <v>86.5</v>
      </c>
      <c r="G277" s="104"/>
      <c r="H277" s="104">
        <v>130</v>
      </c>
      <c r="I277" s="122">
        <v>130</v>
      </c>
      <c r="J277" s="137" t="s">
        <v>671</v>
      </c>
      <c r="K277" s="124">
        <f t="shared" si="190"/>
        <v>43.5</v>
      </c>
      <c r="L277" s="125">
        <f t="shared" si="191"/>
        <v>0.50289017341040465</v>
      </c>
      <c r="M277" s="126" t="s">
        <v>556</v>
      </c>
      <c r="N277" s="127">
        <v>43091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67</v>
      </c>
      <c r="B278" s="106">
        <v>42600</v>
      </c>
      <c r="C278" s="106"/>
      <c r="D278" s="107" t="s">
        <v>367</v>
      </c>
      <c r="E278" s="108" t="s">
        <v>580</v>
      </c>
      <c r="F278" s="109">
        <v>133.5</v>
      </c>
      <c r="G278" s="109"/>
      <c r="H278" s="110">
        <v>126.5</v>
      </c>
      <c r="I278" s="128">
        <v>178</v>
      </c>
      <c r="J278" s="129" t="s">
        <v>672</v>
      </c>
      <c r="K278" s="130">
        <f t="shared" si="190"/>
        <v>-7</v>
      </c>
      <c r="L278" s="131">
        <f t="shared" si="191"/>
        <v>-5.2434456928838954E-2</v>
      </c>
      <c r="M278" s="132" t="s">
        <v>620</v>
      </c>
      <c r="N278" s="133">
        <v>42615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68</v>
      </c>
      <c r="B279" s="102">
        <v>42613</v>
      </c>
      <c r="C279" s="102"/>
      <c r="D279" s="103" t="s">
        <v>673</v>
      </c>
      <c r="E279" s="104" t="s">
        <v>580</v>
      </c>
      <c r="F279" s="105">
        <v>560</v>
      </c>
      <c r="G279" s="104"/>
      <c r="H279" s="104">
        <v>725</v>
      </c>
      <c r="I279" s="122">
        <v>725</v>
      </c>
      <c r="J279" s="123" t="s">
        <v>582</v>
      </c>
      <c r="K279" s="124">
        <f t="shared" si="190"/>
        <v>165</v>
      </c>
      <c r="L279" s="125">
        <f t="shared" si="191"/>
        <v>0.29464285714285715</v>
      </c>
      <c r="M279" s="126" t="s">
        <v>556</v>
      </c>
      <c r="N279" s="127">
        <v>42456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69</v>
      </c>
      <c r="B280" s="102">
        <v>42614</v>
      </c>
      <c r="C280" s="102"/>
      <c r="D280" s="103" t="s">
        <v>674</v>
      </c>
      <c r="E280" s="104" t="s">
        <v>580</v>
      </c>
      <c r="F280" s="105">
        <v>160.5</v>
      </c>
      <c r="G280" s="104"/>
      <c r="H280" s="104">
        <v>210</v>
      </c>
      <c r="I280" s="122">
        <v>210</v>
      </c>
      <c r="J280" s="123" t="s">
        <v>582</v>
      </c>
      <c r="K280" s="124">
        <f t="shared" si="190"/>
        <v>49.5</v>
      </c>
      <c r="L280" s="125">
        <f t="shared" si="191"/>
        <v>0.30841121495327101</v>
      </c>
      <c r="M280" s="126" t="s">
        <v>556</v>
      </c>
      <c r="N280" s="127">
        <v>42871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70</v>
      </c>
      <c r="B281" s="102">
        <v>42646</v>
      </c>
      <c r="C281" s="102"/>
      <c r="D281" s="144" t="s">
        <v>390</v>
      </c>
      <c r="E281" s="104" t="s">
        <v>580</v>
      </c>
      <c r="F281" s="105">
        <v>430</v>
      </c>
      <c r="G281" s="104"/>
      <c r="H281" s="104">
        <v>596</v>
      </c>
      <c r="I281" s="122">
        <v>575</v>
      </c>
      <c r="J281" s="123" t="s">
        <v>720</v>
      </c>
      <c r="K281" s="124">
        <v>166</v>
      </c>
      <c r="L281" s="125">
        <v>0.38604651162790699</v>
      </c>
      <c r="M281" s="126" t="s">
        <v>556</v>
      </c>
      <c r="N281" s="127">
        <v>42769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71</v>
      </c>
      <c r="B282" s="102">
        <v>42657</v>
      </c>
      <c r="C282" s="102"/>
      <c r="D282" s="103" t="s">
        <v>675</v>
      </c>
      <c r="E282" s="104" t="s">
        <v>580</v>
      </c>
      <c r="F282" s="105">
        <v>280</v>
      </c>
      <c r="G282" s="104"/>
      <c r="H282" s="104">
        <v>345</v>
      </c>
      <c r="I282" s="122">
        <v>345</v>
      </c>
      <c r="J282" s="123" t="s">
        <v>582</v>
      </c>
      <c r="K282" s="124">
        <f t="shared" ref="K282:K287" si="192">H282-F282</f>
        <v>65</v>
      </c>
      <c r="L282" s="125">
        <f>K282/F282</f>
        <v>0.23214285714285715</v>
      </c>
      <c r="M282" s="126" t="s">
        <v>556</v>
      </c>
      <c r="N282" s="127">
        <v>42814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72</v>
      </c>
      <c r="B283" s="102">
        <v>42657</v>
      </c>
      <c r="C283" s="102"/>
      <c r="D283" s="103" t="s">
        <v>676</v>
      </c>
      <c r="E283" s="104" t="s">
        <v>580</v>
      </c>
      <c r="F283" s="105">
        <v>245</v>
      </c>
      <c r="G283" s="104"/>
      <c r="H283" s="104">
        <v>325.5</v>
      </c>
      <c r="I283" s="122">
        <v>330</v>
      </c>
      <c r="J283" s="123" t="s">
        <v>677</v>
      </c>
      <c r="K283" s="124">
        <f t="shared" si="192"/>
        <v>80.5</v>
      </c>
      <c r="L283" s="125">
        <f>K283/F283</f>
        <v>0.32857142857142857</v>
      </c>
      <c r="M283" s="126" t="s">
        <v>556</v>
      </c>
      <c r="N283" s="127">
        <v>42769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73</v>
      </c>
      <c r="B284" s="102">
        <v>42660</v>
      </c>
      <c r="C284" s="102"/>
      <c r="D284" s="103" t="s">
        <v>340</v>
      </c>
      <c r="E284" s="104" t="s">
        <v>580</v>
      </c>
      <c r="F284" s="105">
        <v>125</v>
      </c>
      <c r="G284" s="104"/>
      <c r="H284" s="104">
        <v>160</v>
      </c>
      <c r="I284" s="122">
        <v>160</v>
      </c>
      <c r="J284" s="123" t="s">
        <v>639</v>
      </c>
      <c r="K284" s="124">
        <f t="shared" si="192"/>
        <v>35</v>
      </c>
      <c r="L284" s="125">
        <v>0.28000000000000003</v>
      </c>
      <c r="M284" s="126" t="s">
        <v>556</v>
      </c>
      <c r="N284" s="127">
        <v>42803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74</v>
      </c>
      <c r="B285" s="102">
        <v>42660</v>
      </c>
      <c r="C285" s="102"/>
      <c r="D285" s="103" t="s">
        <v>455</v>
      </c>
      <c r="E285" s="104" t="s">
        <v>580</v>
      </c>
      <c r="F285" s="105">
        <v>114</v>
      </c>
      <c r="G285" s="104"/>
      <c r="H285" s="104">
        <v>145</v>
      </c>
      <c r="I285" s="122">
        <v>145</v>
      </c>
      <c r="J285" s="123" t="s">
        <v>639</v>
      </c>
      <c r="K285" s="124">
        <f t="shared" si="192"/>
        <v>31</v>
      </c>
      <c r="L285" s="125">
        <f>K285/F285</f>
        <v>0.27192982456140352</v>
      </c>
      <c r="M285" s="126" t="s">
        <v>556</v>
      </c>
      <c r="N285" s="127">
        <v>42859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75</v>
      </c>
      <c r="B286" s="102">
        <v>42660</v>
      </c>
      <c r="C286" s="102"/>
      <c r="D286" s="103" t="s">
        <v>678</v>
      </c>
      <c r="E286" s="104" t="s">
        <v>580</v>
      </c>
      <c r="F286" s="105">
        <v>212</v>
      </c>
      <c r="G286" s="104"/>
      <c r="H286" s="104">
        <v>280</v>
      </c>
      <c r="I286" s="122">
        <v>276</v>
      </c>
      <c r="J286" s="123" t="s">
        <v>679</v>
      </c>
      <c r="K286" s="124">
        <f t="shared" si="192"/>
        <v>68</v>
      </c>
      <c r="L286" s="125">
        <f>K286/F286</f>
        <v>0.32075471698113206</v>
      </c>
      <c r="M286" s="126" t="s">
        <v>556</v>
      </c>
      <c r="N286" s="127">
        <v>42858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76</v>
      </c>
      <c r="B287" s="102">
        <v>42678</v>
      </c>
      <c r="C287" s="102"/>
      <c r="D287" s="103" t="s">
        <v>149</v>
      </c>
      <c r="E287" s="104" t="s">
        <v>580</v>
      </c>
      <c r="F287" s="105">
        <v>155</v>
      </c>
      <c r="G287" s="104"/>
      <c r="H287" s="104">
        <v>210</v>
      </c>
      <c r="I287" s="122">
        <v>210</v>
      </c>
      <c r="J287" s="123" t="s">
        <v>680</v>
      </c>
      <c r="K287" s="124">
        <f t="shared" si="192"/>
        <v>55</v>
      </c>
      <c r="L287" s="125">
        <f>K287/F287</f>
        <v>0.35483870967741937</v>
      </c>
      <c r="M287" s="126" t="s">
        <v>556</v>
      </c>
      <c r="N287" s="127">
        <v>42944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5">
        <v>77</v>
      </c>
      <c r="B288" s="106">
        <v>42710</v>
      </c>
      <c r="C288" s="106"/>
      <c r="D288" s="107" t="s">
        <v>721</v>
      </c>
      <c r="E288" s="108" t="s">
        <v>580</v>
      </c>
      <c r="F288" s="109">
        <v>150.5</v>
      </c>
      <c r="G288" s="109"/>
      <c r="H288" s="110">
        <v>72.5</v>
      </c>
      <c r="I288" s="128">
        <v>174</v>
      </c>
      <c r="J288" s="129" t="s">
        <v>722</v>
      </c>
      <c r="K288" s="130">
        <v>-78</v>
      </c>
      <c r="L288" s="131">
        <v>-0.51827242524916906</v>
      </c>
      <c r="M288" s="132" t="s">
        <v>620</v>
      </c>
      <c r="N288" s="133">
        <v>43333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78</v>
      </c>
      <c r="B289" s="102">
        <v>42712</v>
      </c>
      <c r="C289" s="102"/>
      <c r="D289" s="103" t="s">
        <v>123</v>
      </c>
      <c r="E289" s="104" t="s">
        <v>580</v>
      </c>
      <c r="F289" s="105">
        <v>380</v>
      </c>
      <c r="G289" s="104"/>
      <c r="H289" s="104">
        <v>478</v>
      </c>
      <c r="I289" s="122">
        <v>468</v>
      </c>
      <c r="J289" s="123" t="s">
        <v>639</v>
      </c>
      <c r="K289" s="124">
        <f>H289-F289</f>
        <v>98</v>
      </c>
      <c r="L289" s="125">
        <f>K289/F289</f>
        <v>0.25789473684210529</v>
      </c>
      <c r="M289" s="126" t="s">
        <v>556</v>
      </c>
      <c r="N289" s="127">
        <v>43025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79</v>
      </c>
      <c r="B290" s="102">
        <v>42734</v>
      </c>
      <c r="C290" s="102"/>
      <c r="D290" s="103" t="s">
        <v>244</v>
      </c>
      <c r="E290" s="104" t="s">
        <v>580</v>
      </c>
      <c r="F290" s="105">
        <v>305</v>
      </c>
      <c r="G290" s="104"/>
      <c r="H290" s="104">
        <v>375</v>
      </c>
      <c r="I290" s="122">
        <v>375</v>
      </c>
      <c r="J290" s="123" t="s">
        <v>639</v>
      </c>
      <c r="K290" s="124">
        <f>H290-F290</f>
        <v>70</v>
      </c>
      <c r="L290" s="125">
        <f>K290/F290</f>
        <v>0.22950819672131148</v>
      </c>
      <c r="M290" s="126" t="s">
        <v>556</v>
      </c>
      <c r="N290" s="127">
        <v>42768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80</v>
      </c>
      <c r="B291" s="102">
        <v>42739</v>
      </c>
      <c r="C291" s="102"/>
      <c r="D291" s="103" t="s">
        <v>342</v>
      </c>
      <c r="E291" s="104" t="s">
        <v>580</v>
      </c>
      <c r="F291" s="105">
        <v>99.5</v>
      </c>
      <c r="G291" s="104"/>
      <c r="H291" s="104">
        <v>158</v>
      </c>
      <c r="I291" s="122">
        <v>158</v>
      </c>
      <c r="J291" s="123" t="s">
        <v>639</v>
      </c>
      <c r="K291" s="124">
        <f>H291-F291</f>
        <v>58.5</v>
      </c>
      <c r="L291" s="125">
        <f>K291/F291</f>
        <v>0.5879396984924623</v>
      </c>
      <c r="M291" s="126" t="s">
        <v>556</v>
      </c>
      <c r="N291" s="127">
        <v>42898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81</v>
      </c>
      <c r="B292" s="102">
        <v>42739</v>
      </c>
      <c r="C292" s="102"/>
      <c r="D292" s="103" t="s">
        <v>342</v>
      </c>
      <c r="E292" s="104" t="s">
        <v>580</v>
      </c>
      <c r="F292" s="105">
        <v>99.5</v>
      </c>
      <c r="G292" s="104"/>
      <c r="H292" s="104">
        <v>158</v>
      </c>
      <c r="I292" s="122">
        <v>158</v>
      </c>
      <c r="J292" s="123" t="s">
        <v>639</v>
      </c>
      <c r="K292" s="124">
        <v>58.5</v>
      </c>
      <c r="L292" s="125">
        <v>0.58793969849246197</v>
      </c>
      <c r="M292" s="126" t="s">
        <v>556</v>
      </c>
      <c r="N292" s="127">
        <v>42898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82</v>
      </c>
      <c r="B293" s="102">
        <v>42786</v>
      </c>
      <c r="C293" s="102"/>
      <c r="D293" s="103" t="s">
        <v>166</v>
      </c>
      <c r="E293" s="104" t="s">
        <v>580</v>
      </c>
      <c r="F293" s="105">
        <v>140.5</v>
      </c>
      <c r="G293" s="104"/>
      <c r="H293" s="104">
        <v>220</v>
      </c>
      <c r="I293" s="122">
        <v>220</v>
      </c>
      <c r="J293" s="123" t="s">
        <v>639</v>
      </c>
      <c r="K293" s="124">
        <f>H293-F293</f>
        <v>79.5</v>
      </c>
      <c r="L293" s="125">
        <f>K293/F293</f>
        <v>0.5658362989323843</v>
      </c>
      <c r="M293" s="126" t="s">
        <v>556</v>
      </c>
      <c r="N293" s="127">
        <v>42864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83</v>
      </c>
      <c r="B294" s="102">
        <v>42786</v>
      </c>
      <c r="C294" s="102"/>
      <c r="D294" s="103" t="s">
        <v>723</v>
      </c>
      <c r="E294" s="104" t="s">
        <v>580</v>
      </c>
      <c r="F294" s="105">
        <v>202.5</v>
      </c>
      <c r="G294" s="104"/>
      <c r="H294" s="104">
        <v>234</v>
      </c>
      <c r="I294" s="122">
        <v>234</v>
      </c>
      <c r="J294" s="123" t="s">
        <v>639</v>
      </c>
      <c r="K294" s="124">
        <v>31.5</v>
      </c>
      <c r="L294" s="125">
        <v>0.155555555555556</v>
      </c>
      <c r="M294" s="126" t="s">
        <v>556</v>
      </c>
      <c r="N294" s="127">
        <v>42836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84</v>
      </c>
      <c r="B295" s="102">
        <v>42818</v>
      </c>
      <c r="C295" s="102"/>
      <c r="D295" s="103" t="s">
        <v>517</v>
      </c>
      <c r="E295" s="104" t="s">
        <v>580</v>
      </c>
      <c r="F295" s="105">
        <v>300.5</v>
      </c>
      <c r="G295" s="104"/>
      <c r="H295" s="104">
        <v>417.5</v>
      </c>
      <c r="I295" s="122">
        <v>420</v>
      </c>
      <c r="J295" s="123" t="s">
        <v>681</v>
      </c>
      <c r="K295" s="124">
        <f>H295-F295</f>
        <v>117</v>
      </c>
      <c r="L295" s="125">
        <f>K295/F295</f>
        <v>0.38935108153078202</v>
      </c>
      <c r="M295" s="126" t="s">
        <v>556</v>
      </c>
      <c r="N295" s="127">
        <v>43070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85</v>
      </c>
      <c r="B296" s="102">
        <v>42818</v>
      </c>
      <c r="C296" s="102"/>
      <c r="D296" s="103" t="s">
        <v>719</v>
      </c>
      <c r="E296" s="104" t="s">
        <v>580</v>
      </c>
      <c r="F296" s="105">
        <v>850</v>
      </c>
      <c r="G296" s="104"/>
      <c r="H296" s="104">
        <v>1042.5</v>
      </c>
      <c r="I296" s="122">
        <v>1023</v>
      </c>
      <c r="J296" s="123" t="s">
        <v>724</v>
      </c>
      <c r="K296" s="124">
        <v>192.5</v>
      </c>
      <c r="L296" s="125">
        <v>0.22647058823529401</v>
      </c>
      <c r="M296" s="126" t="s">
        <v>556</v>
      </c>
      <c r="N296" s="127">
        <v>42830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86</v>
      </c>
      <c r="B297" s="102">
        <v>42830</v>
      </c>
      <c r="C297" s="102"/>
      <c r="D297" s="103" t="s">
        <v>471</v>
      </c>
      <c r="E297" s="104" t="s">
        <v>580</v>
      </c>
      <c r="F297" s="105">
        <v>785</v>
      </c>
      <c r="G297" s="104"/>
      <c r="H297" s="104">
        <v>930</v>
      </c>
      <c r="I297" s="122">
        <v>920</v>
      </c>
      <c r="J297" s="123" t="s">
        <v>682</v>
      </c>
      <c r="K297" s="124">
        <f>H297-F297</f>
        <v>145</v>
      </c>
      <c r="L297" s="125">
        <f>K297/F297</f>
        <v>0.18471337579617833</v>
      </c>
      <c r="M297" s="126" t="s">
        <v>556</v>
      </c>
      <c r="N297" s="127">
        <v>42976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5">
        <v>87</v>
      </c>
      <c r="B298" s="106">
        <v>42831</v>
      </c>
      <c r="C298" s="106"/>
      <c r="D298" s="107" t="s">
        <v>725</v>
      </c>
      <c r="E298" s="108" t="s">
        <v>580</v>
      </c>
      <c r="F298" s="109">
        <v>40</v>
      </c>
      <c r="G298" s="109"/>
      <c r="H298" s="110">
        <v>13.1</v>
      </c>
      <c r="I298" s="128">
        <v>60</v>
      </c>
      <c r="J298" s="134" t="s">
        <v>726</v>
      </c>
      <c r="K298" s="130">
        <v>-26.9</v>
      </c>
      <c r="L298" s="131">
        <v>-0.67249999999999999</v>
      </c>
      <c r="M298" s="132" t="s">
        <v>620</v>
      </c>
      <c r="N298" s="133">
        <v>43138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4">
        <v>88</v>
      </c>
      <c r="B299" s="102">
        <v>42837</v>
      </c>
      <c r="C299" s="102"/>
      <c r="D299" s="103" t="s">
        <v>87</v>
      </c>
      <c r="E299" s="104" t="s">
        <v>580</v>
      </c>
      <c r="F299" s="105">
        <v>289.5</v>
      </c>
      <c r="G299" s="104"/>
      <c r="H299" s="104">
        <v>354</v>
      </c>
      <c r="I299" s="122">
        <v>360</v>
      </c>
      <c r="J299" s="123" t="s">
        <v>683</v>
      </c>
      <c r="K299" s="124">
        <f t="shared" ref="K299:K307" si="193">H299-F299</f>
        <v>64.5</v>
      </c>
      <c r="L299" s="125">
        <f t="shared" ref="L299:L307" si="194">K299/F299</f>
        <v>0.22279792746113988</v>
      </c>
      <c r="M299" s="126" t="s">
        <v>556</v>
      </c>
      <c r="N299" s="127">
        <v>43040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89</v>
      </c>
      <c r="B300" s="102">
        <v>42845</v>
      </c>
      <c r="C300" s="102"/>
      <c r="D300" s="103" t="s">
        <v>416</v>
      </c>
      <c r="E300" s="104" t="s">
        <v>580</v>
      </c>
      <c r="F300" s="105">
        <v>700</v>
      </c>
      <c r="G300" s="104"/>
      <c r="H300" s="104">
        <v>840</v>
      </c>
      <c r="I300" s="122">
        <v>840</v>
      </c>
      <c r="J300" s="123" t="s">
        <v>684</v>
      </c>
      <c r="K300" s="124">
        <f t="shared" si="193"/>
        <v>140</v>
      </c>
      <c r="L300" s="125">
        <f t="shared" si="194"/>
        <v>0.2</v>
      </c>
      <c r="M300" s="126" t="s">
        <v>556</v>
      </c>
      <c r="N300" s="127">
        <v>42893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90</v>
      </c>
      <c r="B301" s="102">
        <v>42887</v>
      </c>
      <c r="C301" s="102"/>
      <c r="D301" s="144" t="s">
        <v>353</v>
      </c>
      <c r="E301" s="104" t="s">
        <v>580</v>
      </c>
      <c r="F301" s="105">
        <v>130</v>
      </c>
      <c r="G301" s="104"/>
      <c r="H301" s="104">
        <v>144.25</v>
      </c>
      <c r="I301" s="122">
        <v>170</v>
      </c>
      <c r="J301" s="123" t="s">
        <v>685</v>
      </c>
      <c r="K301" s="124">
        <f t="shared" si="193"/>
        <v>14.25</v>
      </c>
      <c r="L301" s="125">
        <f t="shared" si="194"/>
        <v>0.10961538461538461</v>
      </c>
      <c r="M301" s="126" t="s">
        <v>556</v>
      </c>
      <c r="N301" s="127">
        <v>43675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91</v>
      </c>
      <c r="B302" s="102">
        <v>42901</v>
      </c>
      <c r="C302" s="102"/>
      <c r="D302" s="144" t="s">
        <v>686</v>
      </c>
      <c r="E302" s="104" t="s">
        <v>580</v>
      </c>
      <c r="F302" s="105">
        <v>214.5</v>
      </c>
      <c r="G302" s="104"/>
      <c r="H302" s="104">
        <v>262</v>
      </c>
      <c r="I302" s="122">
        <v>262</v>
      </c>
      <c r="J302" s="123" t="s">
        <v>687</v>
      </c>
      <c r="K302" s="124">
        <f t="shared" si="193"/>
        <v>47.5</v>
      </c>
      <c r="L302" s="125">
        <f t="shared" si="194"/>
        <v>0.22144522144522144</v>
      </c>
      <c r="M302" s="126" t="s">
        <v>556</v>
      </c>
      <c r="N302" s="127">
        <v>42977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92</v>
      </c>
      <c r="B303" s="150">
        <v>42933</v>
      </c>
      <c r="C303" s="150"/>
      <c r="D303" s="151" t="s">
        <v>688</v>
      </c>
      <c r="E303" s="152" t="s">
        <v>580</v>
      </c>
      <c r="F303" s="153">
        <v>370</v>
      </c>
      <c r="G303" s="152"/>
      <c r="H303" s="152">
        <v>447.5</v>
      </c>
      <c r="I303" s="174">
        <v>450</v>
      </c>
      <c r="J303" s="218" t="s">
        <v>639</v>
      </c>
      <c r="K303" s="124">
        <f t="shared" si="193"/>
        <v>77.5</v>
      </c>
      <c r="L303" s="176">
        <f t="shared" si="194"/>
        <v>0.20945945945945946</v>
      </c>
      <c r="M303" s="177" t="s">
        <v>556</v>
      </c>
      <c r="N303" s="178">
        <v>43035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93</v>
      </c>
      <c r="B304" s="150">
        <v>42943</v>
      </c>
      <c r="C304" s="150"/>
      <c r="D304" s="151" t="s">
        <v>164</v>
      </c>
      <c r="E304" s="152" t="s">
        <v>580</v>
      </c>
      <c r="F304" s="153">
        <v>657.5</v>
      </c>
      <c r="G304" s="152"/>
      <c r="H304" s="152">
        <v>825</v>
      </c>
      <c r="I304" s="174">
        <v>820</v>
      </c>
      <c r="J304" s="218" t="s">
        <v>639</v>
      </c>
      <c r="K304" s="124">
        <f t="shared" si="193"/>
        <v>167.5</v>
      </c>
      <c r="L304" s="176">
        <f t="shared" si="194"/>
        <v>0.25475285171102663</v>
      </c>
      <c r="M304" s="177" t="s">
        <v>556</v>
      </c>
      <c r="N304" s="178">
        <v>43090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4">
        <v>94</v>
      </c>
      <c r="B305" s="102">
        <v>42964</v>
      </c>
      <c r="C305" s="102"/>
      <c r="D305" s="103" t="s">
        <v>357</v>
      </c>
      <c r="E305" s="104" t="s">
        <v>580</v>
      </c>
      <c r="F305" s="105">
        <v>605</v>
      </c>
      <c r="G305" s="104"/>
      <c r="H305" s="104">
        <v>750</v>
      </c>
      <c r="I305" s="122">
        <v>750</v>
      </c>
      <c r="J305" s="123" t="s">
        <v>682</v>
      </c>
      <c r="K305" s="124">
        <f t="shared" si="193"/>
        <v>145</v>
      </c>
      <c r="L305" s="125">
        <f t="shared" si="194"/>
        <v>0.23966942148760331</v>
      </c>
      <c r="M305" s="126" t="s">
        <v>556</v>
      </c>
      <c r="N305" s="127">
        <v>43027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341">
        <v>95</v>
      </c>
      <c r="B306" s="145">
        <v>42979</v>
      </c>
      <c r="C306" s="145"/>
      <c r="D306" s="146" t="s">
        <v>475</v>
      </c>
      <c r="E306" s="147" t="s">
        <v>580</v>
      </c>
      <c r="F306" s="148">
        <v>255</v>
      </c>
      <c r="G306" s="149"/>
      <c r="H306" s="149">
        <v>217.25</v>
      </c>
      <c r="I306" s="149">
        <v>320</v>
      </c>
      <c r="J306" s="171" t="s">
        <v>689</v>
      </c>
      <c r="K306" s="130">
        <f t="shared" si="193"/>
        <v>-37.75</v>
      </c>
      <c r="L306" s="172">
        <f t="shared" si="194"/>
        <v>-0.14803921568627451</v>
      </c>
      <c r="M306" s="132" t="s">
        <v>620</v>
      </c>
      <c r="N306" s="173">
        <v>43661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96</v>
      </c>
      <c r="B307" s="102">
        <v>42997</v>
      </c>
      <c r="C307" s="102"/>
      <c r="D307" s="103" t="s">
        <v>690</v>
      </c>
      <c r="E307" s="104" t="s">
        <v>580</v>
      </c>
      <c r="F307" s="105">
        <v>215</v>
      </c>
      <c r="G307" s="104"/>
      <c r="H307" s="104">
        <v>258</v>
      </c>
      <c r="I307" s="122">
        <v>258</v>
      </c>
      <c r="J307" s="123" t="s">
        <v>639</v>
      </c>
      <c r="K307" s="124">
        <f t="shared" si="193"/>
        <v>43</v>
      </c>
      <c r="L307" s="125">
        <f t="shared" si="194"/>
        <v>0.2</v>
      </c>
      <c r="M307" s="126" t="s">
        <v>556</v>
      </c>
      <c r="N307" s="127">
        <v>43040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97</v>
      </c>
      <c r="B308" s="102">
        <v>42997</v>
      </c>
      <c r="C308" s="102"/>
      <c r="D308" s="103" t="s">
        <v>690</v>
      </c>
      <c r="E308" s="104" t="s">
        <v>580</v>
      </c>
      <c r="F308" s="105">
        <v>215</v>
      </c>
      <c r="G308" s="104"/>
      <c r="H308" s="104">
        <v>258</v>
      </c>
      <c r="I308" s="122">
        <v>258</v>
      </c>
      <c r="J308" s="218" t="s">
        <v>639</v>
      </c>
      <c r="K308" s="124">
        <v>43</v>
      </c>
      <c r="L308" s="125">
        <v>0.2</v>
      </c>
      <c r="M308" s="126" t="s">
        <v>556</v>
      </c>
      <c r="N308" s="127">
        <v>43040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7">
        <v>98</v>
      </c>
      <c r="B309" s="198">
        <v>42998</v>
      </c>
      <c r="C309" s="198"/>
      <c r="D309" s="350" t="s">
        <v>780</v>
      </c>
      <c r="E309" s="199" t="s">
        <v>580</v>
      </c>
      <c r="F309" s="200">
        <v>75</v>
      </c>
      <c r="G309" s="199"/>
      <c r="H309" s="199">
        <v>90</v>
      </c>
      <c r="I309" s="219">
        <v>90</v>
      </c>
      <c r="J309" s="123" t="s">
        <v>691</v>
      </c>
      <c r="K309" s="124">
        <f t="shared" ref="K309:K314" si="195">H309-F309</f>
        <v>15</v>
      </c>
      <c r="L309" s="125">
        <f t="shared" ref="L309:L314" si="196">K309/F309</f>
        <v>0.2</v>
      </c>
      <c r="M309" s="126" t="s">
        <v>556</v>
      </c>
      <c r="N309" s="127">
        <v>43019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6">
        <v>99</v>
      </c>
      <c r="B310" s="150">
        <v>43011</v>
      </c>
      <c r="C310" s="150"/>
      <c r="D310" s="151" t="s">
        <v>692</v>
      </c>
      <c r="E310" s="152" t="s">
        <v>580</v>
      </c>
      <c r="F310" s="153">
        <v>315</v>
      </c>
      <c r="G310" s="152"/>
      <c r="H310" s="152">
        <v>392</v>
      </c>
      <c r="I310" s="174">
        <v>384</v>
      </c>
      <c r="J310" s="218" t="s">
        <v>693</v>
      </c>
      <c r="K310" s="124">
        <f t="shared" si="195"/>
        <v>77</v>
      </c>
      <c r="L310" s="176">
        <f t="shared" si="196"/>
        <v>0.24444444444444444</v>
      </c>
      <c r="M310" s="177" t="s">
        <v>556</v>
      </c>
      <c r="N310" s="178">
        <v>43017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6">
        <v>100</v>
      </c>
      <c r="B311" s="150">
        <v>43013</v>
      </c>
      <c r="C311" s="150"/>
      <c r="D311" s="151" t="s">
        <v>694</v>
      </c>
      <c r="E311" s="152" t="s">
        <v>580</v>
      </c>
      <c r="F311" s="153">
        <v>145</v>
      </c>
      <c r="G311" s="152"/>
      <c r="H311" s="152">
        <v>179</v>
      </c>
      <c r="I311" s="174">
        <v>180</v>
      </c>
      <c r="J311" s="218" t="s">
        <v>570</v>
      </c>
      <c r="K311" s="124">
        <f t="shared" si="195"/>
        <v>34</v>
      </c>
      <c r="L311" s="176">
        <f t="shared" si="196"/>
        <v>0.23448275862068965</v>
      </c>
      <c r="M311" s="177" t="s">
        <v>556</v>
      </c>
      <c r="N311" s="178">
        <v>43025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101</v>
      </c>
      <c r="B312" s="150">
        <v>43014</v>
      </c>
      <c r="C312" s="150"/>
      <c r="D312" s="151" t="s">
        <v>330</v>
      </c>
      <c r="E312" s="152" t="s">
        <v>580</v>
      </c>
      <c r="F312" s="153">
        <v>256</v>
      </c>
      <c r="G312" s="152"/>
      <c r="H312" s="152">
        <v>323</v>
      </c>
      <c r="I312" s="174">
        <v>320</v>
      </c>
      <c r="J312" s="218" t="s">
        <v>639</v>
      </c>
      <c r="K312" s="124">
        <f t="shared" si="195"/>
        <v>67</v>
      </c>
      <c r="L312" s="176">
        <f t="shared" si="196"/>
        <v>0.26171875</v>
      </c>
      <c r="M312" s="177" t="s">
        <v>556</v>
      </c>
      <c r="N312" s="178">
        <v>43067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6">
        <v>102</v>
      </c>
      <c r="B313" s="150">
        <v>43017</v>
      </c>
      <c r="C313" s="150"/>
      <c r="D313" s="151" t="s">
        <v>350</v>
      </c>
      <c r="E313" s="152" t="s">
        <v>580</v>
      </c>
      <c r="F313" s="153">
        <v>137.5</v>
      </c>
      <c r="G313" s="152"/>
      <c r="H313" s="152">
        <v>184</v>
      </c>
      <c r="I313" s="174">
        <v>183</v>
      </c>
      <c r="J313" s="175" t="s">
        <v>695</v>
      </c>
      <c r="K313" s="124">
        <f t="shared" si="195"/>
        <v>46.5</v>
      </c>
      <c r="L313" s="176">
        <f t="shared" si="196"/>
        <v>0.33818181818181819</v>
      </c>
      <c r="M313" s="177" t="s">
        <v>556</v>
      </c>
      <c r="N313" s="178">
        <v>43108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6">
        <v>103</v>
      </c>
      <c r="B314" s="150">
        <v>43018</v>
      </c>
      <c r="C314" s="150"/>
      <c r="D314" s="151" t="s">
        <v>696</v>
      </c>
      <c r="E314" s="152" t="s">
        <v>580</v>
      </c>
      <c r="F314" s="153">
        <v>125.5</v>
      </c>
      <c r="G314" s="152"/>
      <c r="H314" s="152">
        <v>158</v>
      </c>
      <c r="I314" s="174">
        <v>155</v>
      </c>
      <c r="J314" s="175" t="s">
        <v>697</v>
      </c>
      <c r="K314" s="124">
        <f t="shared" si="195"/>
        <v>32.5</v>
      </c>
      <c r="L314" s="176">
        <f t="shared" si="196"/>
        <v>0.25896414342629481</v>
      </c>
      <c r="M314" s="177" t="s">
        <v>556</v>
      </c>
      <c r="N314" s="178">
        <v>43067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6">
        <v>104</v>
      </c>
      <c r="B315" s="150">
        <v>43018</v>
      </c>
      <c r="C315" s="150"/>
      <c r="D315" s="151" t="s">
        <v>727</v>
      </c>
      <c r="E315" s="152" t="s">
        <v>580</v>
      </c>
      <c r="F315" s="153">
        <v>895</v>
      </c>
      <c r="G315" s="152"/>
      <c r="H315" s="152">
        <v>1122.5</v>
      </c>
      <c r="I315" s="174">
        <v>1078</v>
      </c>
      <c r="J315" s="175" t="s">
        <v>728</v>
      </c>
      <c r="K315" s="124">
        <v>227.5</v>
      </c>
      <c r="L315" s="176">
        <v>0.25418994413407803</v>
      </c>
      <c r="M315" s="177" t="s">
        <v>556</v>
      </c>
      <c r="N315" s="178">
        <v>43117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6">
        <v>105</v>
      </c>
      <c r="B316" s="150">
        <v>43020</v>
      </c>
      <c r="C316" s="150"/>
      <c r="D316" s="151" t="s">
        <v>338</v>
      </c>
      <c r="E316" s="152" t="s">
        <v>580</v>
      </c>
      <c r="F316" s="153">
        <v>525</v>
      </c>
      <c r="G316" s="152"/>
      <c r="H316" s="152">
        <v>629</v>
      </c>
      <c r="I316" s="174">
        <v>629</v>
      </c>
      <c r="J316" s="218" t="s">
        <v>639</v>
      </c>
      <c r="K316" s="124">
        <v>104</v>
      </c>
      <c r="L316" s="176">
        <v>0.19809523809523799</v>
      </c>
      <c r="M316" s="177" t="s">
        <v>556</v>
      </c>
      <c r="N316" s="178">
        <v>43119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6">
        <v>106</v>
      </c>
      <c r="B317" s="150">
        <v>43046</v>
      </c>
      <c r="C317" s="150"/>
      <c r="D317" s="151" t="s">
        <v>379</v>
      </c>
      <c r="E317" s="152" t="s">
        <v>580</v>
      </c>
      <c r="F317" s="153">
        <v>740</v>
      </c>
      <c r="G317" s="152"/>
      <c r="H317" s="152">
        <v>892.5</v>
      </c>
      <c r="I317" s="174">
        <v>900</v>
      </c>
      <c r="J317" s="175" t="s">
        <v>698</v>
      </c>
      <c r="K317" s="124">
        <f>H317-F317</f>
        <v>152.5</v>
      </c>
      <c r="L317" s="176">
        <f>K317/F317</f>
        <v>0.20608108108108109</v>
      </c>
      <c r="M317" s="177" t="s">
        <v>556</v>
      </c>
      <c r="N317" s="178">
        <v>43052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4">
        <v>107</v>
      </c>
      <c r="B318" s="102">
        <v>43073</v>
      </c>
      <c r="C318" s="102"/>
      <c r="D318" s="103" t="s">
        <v>699</v>
      </c>
      <c r="E318" s="104" t="s">
        <v>580</v>
      </c>
      <c r="F318" s="105">
        <v>118.5</v>
      </c>
      <c r="G318" s="104"/>
      <c r="H318" s="104">
        <v>143.5</v>
      </c>
      <c r="I318" s="122">
        <v>145</v>
      </c>
      <c r="J318" s="137" t="s">
        <v>700</v>
      </c>
      <c r="K318" s="124">
        <f>H318-F318</f>
        <v>25</v>
      </c>
      <c r="L318" s="125">
        <f>K318/F318</f>
        <v>0.2109704641350211</v>
      </c>
      <c r="M318" s="126" t="s">
        <v>556</v>
      </c>
      <c r="N318" s="127">
        <v>43097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5">
        <v>108</v>
      </c>
      <c r="B319" s="106">
        <v>43090</v>
      </c>
      <c r="C319" s="106"/>
      <c r="D319" s="154" t="s">
        <v>420</v>
      </c>
      <c r="E319" s="108" t="s">
        <v>580</v>
      </c>
      <c r="F319" s="109">
        <v>715</v>
      </c>
      <c r="G319" s="109"/>
      <c r="H319" s="110">
        <v>500</v>
      </c>
      <c r="I319" s="128">
        <v>872</v>
      </c>
      <c r="J319" s="134" t="s">
        <v>701</v>
      </c>
      <c r="K319" s="130">
        <f>H319-F319</f>
        <v>-215</v>
      </c>
      <c r="L319" s="131">
        <f>K319/F319</f>
        <v>-0.30069930069930068</v>
      </c>
      <c r="M319" s="132" t="s">
        <v>620</v>
      </c>
      <c r="N319" s="133">
        <v>43670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4">
        <v>109</v>
      </c>
      <c r="B320" s="102">
        <v>43098</v>
      </c>
      <c r="C320" s="102"/>
      <c r="D320" s="103" t="s">
        <v>692</v>
      </c>
      <c r="E320" s="104" t="s">
        <v>580</v>
      </c>
      <c r="F320" s="105">
        <v>435</v>
      </c>
      <c r="G320" s="104"/>
      <c r="H320" s="104">
        <v>542.5</v>
      </c>
      <c r="I320" s="122">
        <v>539</v>
      </c>
      <c r="J320" s="137" t="s">
        <v>639</v>
      </c>
      <c r="K320" s="124">
        <v>107.5</v>
      </c>
      <c r="L320" s="125">
        <v>0.247126436781609</v>
      </c>
      <c r="M320" s="126" t="s">
        <v>556</v>
      </c>
      <c r="N320" s="127">
        <v>43206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4">
        <v>110</v>
      </c>
      <c r="B321" s="102">
        <v>43098</v>
      </c>
      <c r="C321" s="102"/>
      <c r="D321" s="103" t="s">
        <v>530</v>
      </c>
      <c r="E321" s="104" t="s">
        <v>580</v>
      </c>
      <c r="F321" s="105">
        <v>885</v>
      </c>
      <c r="G321" s="104"/>
      <c r="H321" s="104">
        <v>1090</v>
      </c>
      <c r="I321" s="122">
        <v>1084</v>
      </c>
      <c r="J321" s="137" t="s">
        <v>639</v>
      </c>
      <c r="K321" s="124">
        <v>205</v>
      </c>
      <c r="L321" s="125">
        <v>0.23163841807909599</v>
      </c>
      <c r="M321" s="126" t="s">
        <v>556</v>
      </c>
      <c r="N321" s="127">
        <v>43213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42">
        <v>111</v>
      </c>
      <c r="B322" s="328">
        <v>43192</v>
      </c>
      <c r="C322" s="328"/>
      <c r="D322" s="112" t="s">
        <v>709</v>
      </c>
      <c r="E322" s="330" t="s">
        <v>580</v>
      </c>
      <c r="F322" s="332">
        <v>478.5</v>
      </c>
      <c r="G322" s="330"/>
      <c r="H322" s="330">
        <v>442</v>
      </c>
      <c r="I322" s="334">
        <v>613</v>
      </c>
      <c r="J322" s="359" t="s">
        <v>797</v>
      </c>
      <c r="K322" s="130">
        <f>H322-F322</f>
        <v>-36.5</v>
      </c>
      <c r="L322" s="131">
        <f>K322/F322</f>
        <v>-7.6280041797283177E-2</v>
      </c>
      <c r="M322" s="132" t="s">
        <v>620</v>
      </c>
      <c r="N322" s="133">
        <v>43762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5">
        <v>112</v>
      </c>
      <c r="B323" s="106">
        <v>43194</v>
      </c>
      <c r="C323" s="106"/>
      <c r="D323" s="349" t="s">
        <v>779</v>
      </c>
      <c r="E323" s="108" t="s">
        <v>580</v>
      </c>
      <c r="F323" s="109">
        <f>141.5-7.3</f>
        <v>134.19999999999999</v>
      </c>
      <c r="G323" s="109"/>
      <c r="H323" s="110">
        <v>77</v>
      </c>
      <c r="I323" s="128">
        <v>180</v>
      </c>
      <c r="J323" s="359" t="s">
        <v>796</v>
      </c>
      <c r="K323" s="130">
        <f>H323-F323</f>
        <v>-57.199999999999989</v>
      </c>
      <c r="L323" s="131">
        <f>K323/F323</f>
        <v>-0.42622950819672129</v>
      </c>
      <c r="M323" s="132" t="s">
        <v>620</v>
      </c>
      <c r="N323" s="133">
        <v>43522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5">
        <v>113</v>
      </c>
      <c r="B324" s="106">
        <v>43209</v>
      </c>
      <c r="C324" s="106"/>
      <c r="D324" s="107" t="s">
        <v>702</v>
      </c>
      <c r="E324" s="108" t="s">
        <v>580</v>
      </c>
      <c r="F324" s="109">
        <v>430</v>
      </c>
      <c r="G324" s="109"/>
      <c r="H324" s="110">
        <v>220</v>
      </c>
      <c r="I324" s="128">
        <v>537</v>
      </c>
      <c r="J324" s="134" t="s">
        <v>703</v>
      </c>
      <c r="K324" s="130">
        <f>H324-F324</f>
        <v>-210</v>
      </c>
      <c r="L324" s="131">
        <f>K324/F324</f>
        <v>-0.48837209302325579</v>
      </c>
      <c r="M324" s="132" t="s">
        <v>620</v>
      </c>
      <c r="N324" s="133">
        <v>43252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343">
        <v>114</v>
      </c>
      <c r="B325" s="155">
        <v>43220</v>
      </c>
      <c r="C325" s="155"/>
      <c r="D325" s="156" t="s">
        <v>380</v>
      </c>
      <c r="E325" s="157" t="s">
        <v>580</v>
      </c>
      <c r="F325" s="159">
        <v>153.5</v>
      </c>
      <c r="G325" s="159"/>
      <c r="H325" s="159">
        <v>196</v>
      </c>
      <c r="I325" s="159">
        <v>196</v>
      </c>
      <c r="J325" s="336" t="s">
        <v>813</v>
      </c>
      <c r="K325" s="179">
        <f>H325-F325</f>
        <v>42.5</v>
      </c>
      <c r="L325" s="180">
        <f>K325/F325</f>
        <v>0.27687296416938112</v>
      </c>
      <c r="M325" s="158" t="s">
        <v>556</v>
      </c>
      <c r="N325" s="181">
        <v>43605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5">
        <v>115</v>
      </c>
      <c r="B326" s="106">
        <v>43306</v>
      </c>
      <c r="C326" s="106"/>
      <c r="D326" s="107" t="s">
        <v>725</v>
      </c>
      <c r="E326" s="108" t="s">
        <v>580</v>
      </c>
      <c r="F326" s="109">
        <v>27.5</v>
      </c>
      <c r="G326" s="109"/>
      <c r="H326" s="110">
        <v>13.1</v>
      </c>
      <c r="I326" s="128">
        <v>60</v>
      </c>
      <c r="J326" s="134" t="s">
        <v>729</v>
      </c>
      <c r="K326" s="130">
        <v>-14.4</v>
      </c>
      <c r="L326" s="131">
        <v>-0.52363636363636401</v>
      </c>
      <c r="M326" s="132" t="s">
        <v>620</v>
      </c>
      <c r="N326" s="133">
        <v>43138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2">
        <v>116</v>
      </c>
      <c r="B327" s="328">
        <v>43318</v>
      </c>
      <c r="C327" s="328"/>
      <c r="D327" s="112" t="s">
        <v>704</v>
      </c>
      <c r="E327" s="330" t="s">
        <v>580</v>
      </c>
      <c r="F327" s="330">
        <v>148.5</v>
      </c>
      <c r="G327" s="330"/>
      <c r="H327" s="330">
        <v>102</v>
      </c>
      <c r="I327" s="334">
        <v>182</v>
      </c>
      <c r="J327" s="134" t="s">
        <v>812</v>
      </c>
      <c r="K327" s="130">
        <f>H327-F327</f>
        <v>-46.5</v>
      </c>
      <c r="L327" s="131">
        <f>K327/F327</f>
        <v>-0.31313131313131315</v>
      </c>
      <c r="M327" s="132" t="s">
        <v>620</v>
      </c>
      <c r="N327" s="133">
        <v>43661</v>
      </c>
      <c r="O327" s="54"/>
      <c r="P327" s="13"/>
      <c r="Q327" s="13"/>
      <c r="R327" s="14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4">
        <v>117</v>
      </c>
      <c r="B328" s="102">
        <v>43335</v>
      </c>
      <c r="C328" s="102"/>
      <c r="D328" s="103" t="s">
        <v>730</v>
      </c>
      <c r="E328" s="104" t="s">
        <v>580</v>
      </c>
      <c r="F328" s="152">
        <v>285</v>
      </c>
      <c r="G328" s="104"/>
      <c r="H328" s="104">
        <v>355</v>
      </c>
      <c r="I328" s="122">
        <v>364</v>
      </c>
      <c r="J328" s="137" t="s">
        <v>731</v>
      </c>
      <c r="K328" s="124">
        <v>70</v>
      </c>
      <c r="L328" s="125">
        <v>0.24561403508771901</v>
      </c>
      <c r="M328" s="126" t="s">
        <v>556</v>
      </c>
      <c r="N328" s="127">
        <v>43455</v>
      </c>
      <c r="O328" s="54"/>
      <c r="P328" s="13"/>
      <c r="Q328" s="13"/>
      <c r="R328" s="14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4">
        <v>118</v>
      </c>
      <c r="B329" s="102">
        <v>43341</v>
      </c>
      <c r="C329" s="102"/>
      <c r="D329" s="103" t="s">
        <v>370</v>
      </c>
      <c r="E329" s="104" t="s">
        <v>580</v>
      </c>
      <c r="F329" s="152">
        <v>525</v>
      </c>
      <c r="G329" s="104"/>
      <c r="H329" s="104">
        <v>585</v>
      </c>
      <c r="I329" s="122">
        <v>635</v>
      </c>
      <c r="J329" s="137" t="s">
        <v>705</v>
      </c>
      <c r="K329" s="124">
        <f t="shared" ref="K329:K341" si="197">H329-F329</f>
        <v>60</v>
      </c>
      <c r="L329" s="125">
        <f t="shared" ref="L329:L341" si="198">K329/F329</f>
        <v>0.11428571428571428</v>
      </c>
      <c r="M329" s="126" t="s">
        <v>556</v>
      </c>
      <c r="N329" s="127">
        <v>43662</v>
      </c>
      <c r="O329" s="54"/>
      <c r="P329" s="13"/>
      <c r="Q329" s="13"/>
      <c r="R329" s="14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4">
        <v>119</v>
      </c>
      <c r="B330" s="102">
        <v>43395</v>
      </c>
      <c r="C330" s="102"/>
      <c r="D330" s="103" t="s">
        <v>357</v>
      </c>
      <c r="E330" s="104" t="s">
        <v>580</v>
      </c>
      <c r="F330" s="152">
        <v>475</v>
      </c>
      <c r="G330" s="104"/>
      <c r="H330" s="104">
        <v>574</v>
      </c>
      <c r="I330" s="122">
        <v>570</v>
      </c>
      <c r="J330" s="137" t="s">
        <v>639</v>
      </c>
      <c r="K330" s="124">
        <f t="shared" si="197"/>
        <v>99</v>
      </c>
      <c r="L330" s="125">
        <f t="shared" si="198"/>
        <v>0.20842105263157895</v>
      </c>
      <c r="M330" s="126" t="s">
        <v>556</v>
      </c>
      <c r="N330" s="127">
        <v>43403</v>
      </c>
      <c r="O330" s="54"/>
      <c r="P330" s="13"/>
      <c r="Q330" s="13"/>
      <c r="R330" s="14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6">
        <v>120</v>
      </c>
      <c r="B331" s="150">
        <v>43397</v>
      </c>
      <c r="C331" s="150"/>
      <c r="D331" s="376" t="s">
        <v>377</v>
      </c>
      <c r="E331" s="152" t="s">
        <v>580</v>
      </c>
      <c r="F331" s="152">
        <v>707.5</v>
      </c>
      <c r="G331" s="152"/>
      <c r="H331" s="152">
        <v>872</v>
      </c>
      <c r="I331" s="174">
        <v>872</v>
      </c>
      <c r="J331" s="175" t="s">
        <v>639</v>
      </c>
      <c r="K331" s="124">
        <f t="shared" si="197"/>
        <v>164.5</v>
      </c>
      <c r="L331" s="176">
        <f t="shared" si="198"/>
        <v>0.23250883392226149</v>
      </c>
      <c r="M331" s="177" t="s">
        <v>556</v>
      </c>
      <c r="N331" s="178">
        <v>43482</v>
      </c>
      <c r="O331" s="54"/>
      <c r="P331" s="13"/>
      <c r="Q331" s="13"/>
      <c r="R331" s="14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6">
        <v>121</v>
      </c>
      <c r="B332" s="150">
        <v>43398</v>
      </c>
      <c r="C332" s="150"/>
      <c r="D332" s="376" t="s">
        <v>339</v>
      </c>
      <c r="E332" s="152" t="s">
        <v>580</v>
      </c>
      <c r="F332" s="152">
        <v>162</v>
      </c>
      <c r="G332" s="152"/>
      <c r="H332" s="152">
        <v>204</v>
      </c>
      <c r="I332" s="174">
        <v>209</v>
      </c>
      <c r="J332" s="175" t="s">
        <v>811</v>
      </c>
      <c r="K332" s="124">
        <f t="shared" si="197"/>
        <v>42</v>
      </c>
      <c r="L332" s="176">
        <f t="shared" si="198"/>
        <v>0.25925925925925924</v>
      </c>
      <c r="M332" s="177" t="s">
        <v>556</v>
      </c>
      <c r="N332" s="178">
        <v>43539</v>
      </c>
      <c r="O332" s="54"/>
      <c r="P332" s="13"/>
      <c r="Q332" s="13"/>
      <c r="R332" s="14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7">
        <v>122</v>
      </c>
      <c r="B333" s="198">
        <v>43399</v>
      </c>
      <c r="C333" s="198"/>
      <c r="D333" s="151" t="s">
        <v>465</v>
      </c>
      <c r="E333" s="199" t="s">
        <v>580</v>
      </c>
      <c r="F333" s="199">
        <v>240</v>
      </c>
      <c r="G333" s="199"/>
      <c r="H333" s="199">
        <v>297</v>
      </c>
      <c r="I333" s="219">
        <v>297</v>
      </c>
      <c r="J333" s="175" t="s">
        <v>639</v>
      </c>
      <c r="K333" s="220">
        <f t="shared" si="197"/>
        <v>57</v>
      </c>
      <c r="L333" s="221">
        <f t="shared" si="198"/>
        <v>0.23749999999999999</v>
      </c>
      <c r="M333" s="222" t="s">
        <v>556</v>
      </c>
      <c r="N333" s="223">
        <v>43417</v>
      </c>
      <c r="O333" s="54"/>
      <c r="P333" s="13"/>
      <c r="Q333" s="13"/>
      <c r="R333" s="14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4">
        <v>123</v>
      </c>
      <c r="B334" s="102">
        <v>43439</v>
      </c>
      <c r="C334" s="102"/>
      <c r="D334" s="144" t="s">
        <v>706</v>
      </c>
      <c r="E334" s="104" t="s">
        <v>580</v>
      </c>
      <c r="F334" s="104">
        <v>202.5</v>
      </c>
      <c r="G334" s="104"/>
      <c r="H334" s="104">
        <v>255</v>
      </c>
      <c r="I334" s="122">
        <v>252</v>
      </c>
      <c r="J334" s="137" t="s">
        <v>639</v>
      </c>
      <c r="K334" s="124">
        <f t="shared" si="197"/>
        <v>52.5</v>
      </c>
      <c r="L334" s="125">
        <f t="shared" si="198"/>
        <v>0.25925925925925924</v>
      </c>
      <c r="M334" s="126" t="s">
        <v>556</v>
      </c>
      <c r="N334" s="127">
        <v>43542</v>
      </c>
      <c r="O334" s="54"/>
      <c r="P334" s="13"/>
      <c r="Q334" s="13"/>
      <c r="R334" s="90" t="s">
        <v>708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7">
        <v>124</v>
      </c>
      <c r="B335" s="198">
        <v>43465</v>
      </c>
      <c r="C335" s="102"/>
      <c r="D335" s="376" t="s">
        <v>402</v>
      </c>
      <c r="E335" s="199" t="s">
        <v>580</v>
      </c>
      <c r="F335" s="199">
        <v>710</v>
      </c>
      <c r="G335" s="199"/>
      <c r="H335" s="199">
        <v>866</v>
      </c>
      <c r="I335" s="219">
        <v>866</v>
      </c>
      <c r="J335" s="175" t="s">
        <v>639</v>
      </c>
      <c r="K335" s="124">
        <f t="shared" si="197"/>
        <v>156</v>
      </c>
      <c r="L335" s="125">
        <f t="shared" si="198"/>
        <v>0.21971830985915494</v>
      </c>
      <c r="M335" s="126" t="s">
        <v>556</v>
      </c>
      <c r="N335" s="338">
        <v>43553</v>
      </c>
      <c r="O335" s="54"/>
      <c r="P335" s="13"/>
      <c r="Q335" s="13"/>
      <c r="R335" s="14" t="s">
        <v>708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97">
        <v>125</v>
      </c>
      <c r="B336" s="198">
        <v>43522</v>
      </c>
      <c r="C336" s="198"/>
      <c r="D336" s="376" t="s">
        <v>139</v>
      </c>
      <c r="E336" s="199" t="s">
        <v>580</v>
      </c>
      <c r="F336" s="199">
        <v>337.25</v>
      </c>
      <c r="G336" s="199"/>
      <c r="H336" s="199">
        <v>398.5</v>
      </c>
      <c r="I336" s="219">
        <v>411</v>
      </c>
      <c r="J336" s="137" t="s">
        <v>810</v>
      </c>
      <c r="K336" s="124">
        <f t="shared" si="197"/>
        <v>61.25</v>
      </c>
      <c r="L336" s="125">
        <f t="shared" si="198"/>
        <v>0.1816160118606375</v>
      </c>
      <c r="M336" s="126" t="s">
        <v>556</v>
      </c>
      <c r="N336" s="338">
        <v>43760</v>
      </c>
      <c r="O336" s="54"/>
      <c r="P336" s="13"/>
      <c r="Q336" s="13"/>
      <c r="R336" s="90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4">
        <v>126</v>
      </c>
      <c r="B337" s="160">
        <v>43559</v>
      </c>
      <c r="C337" s="160"/>
      <c r="D337" s="161" t="s">
        <v>394</v>
      </c>
      <c r="E337" s="162" t="s">
        <v>580</v>
      </c>
      <c r="F337" s="162">
        <v>130</v>
      </c>
      <c r="G337" s="162"/>
      <c r="H337" s="162">
        <v>65</v>
      </c>
      <c r="I337" s="182">
        <v>158</v>
      </c>
      <c r="J337" s="134" t="s">
        <v>707</v>
      </c>
      <c r="K337" s="130">
        <f t="shared" si="197"/>
        <v>-65</v>
      </c>
      <c r="L337" s="131">
        <f t="shared" si="198"/>
        <v>-0.5</v>
      </c>
      <c r="M337" s="132" t="s">
        <v>620</v>
      </c>
      <c r="N337" s="133">
        <v>43726</v>
      </c>
      <c r="O337" s="54"/>
      <c r="P337" s="13"/>
      <c r="Q337" s="13"/>
      <c r="R337" s="1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345">
        <v>127</v>
      </c>
      <c r="B338" s="183">
        <v>43017</v>
      </c>
      <c r="C338" s="183"/>
      <c r="D338" s="184" t="s">
        <v>166</v>
      </c>
      <c r="E338" s="185" t="s">
        <v>580</v>
      </c>
      <c r="F338" s="186">
        <v>141.5</v>
      </c>
      <c r="G338" s="187"/>
      <c r="H338" s="187">
        <v>183.5</v>
      </c>
      <c r="I338" s="187">
        <v>210</v>
      </c>
      <c r="J338" s="208" t="s">
        <v>801</v>
      </c>
      <c r="K338" s="209">
        <f t="shared" si="197"/>
        <v>42</v>
      </c>
      <c r="L338" s="210">
        <f t="shared" si="198"/>
        <v>0.29681978798586572</v>
      </c>
      <c r="M338" s="186" t="s">
        <v>556</v>
      </c>
      <c r="N338" s="211">
        <v>43042</v>
      </c>
      <c r="O338" s="54"/>
      <c r="P338" s="13"/>
      <c r="Q338" s="13"/>
      <c r="R338" s="90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344">
        <v>128</v>
      </c>
      <c r="B339" s="160">
        <v>43074</v>
      </c>
      <c r="C339" s="160"/>
      <c r="D339" s="161" t="s">
        <v>295</v>
      </c>
      <c r="E339" s="162" t="s">
        <v>580</v>
      </c>
      <c r="F339" s="163">
        <v>172</v>
      </c>
      <c r="G339" s="162"/>
      <c r="H339" s="162">
        <v>155.25</v>
      </c>
      <c r="I339" s="182">
        <v>230</v>
      </c>
      <c r="J339" s="359" t="s">
        <v>794</v>
      </c>
      <c r="K339" s="130">
        <f t="shared" ref="K339" si="199">H339-F339</f>
        <v>-16.75</v>
      </c>
      <c r="L339" s="131">
        <f t="shared" ref="L339" si="200">K339/F339</f>
        <v>-9.7383720930232565E-2</v>
      </c>
      <c r="M339" s="132" t="s">
        <v>620</v>
      </c>
      <c r="N339" s="133">
        <v>43787</v>
      </c>
      <c r="O339" s="54"/>
      <c r="P339" s="13"/>
      <c r="Q339" s="13"/>
      <c r="R339" s="1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5">
        <v>129</v>
      </c>
      <c r="B340" s="183">
        <v>43398</v>
      </c>
      <c r="C340" s="183"/>
      <c r="D340" s="184" t="s">
        <v>103</v>
      </c>
      <c r="E340" s="185" t="s">
        <v>580</v>
      </c>
      <c r="F340" s="187">
        <v>698.5</v>
      </c>
      <c r="G340" s="187"/>
      <c r="H340" s="187">
        <v>850</v>
      </c>
      <c r="I340" s="187">
        <v>890</v>
      </c>
      <c r="J340" s="212" t="s">
        <v>807</v>
      </c>
      <c r="K340" s="209">
        <f t="shared" si="197"/>
        <v>151.5</v>
      </c>
      <c r="L340" s="210">
        <f t="shared" si="198"/>
        <v>0.21689334287759485</v>
      </c>
      <c r="M340" s="186" t="s">
        <v>556</v>
      </c>
      <c r="N340" s="211">
        <v>43453</v>
      </c>
      <c r="O340" s="54"/>
      <c r="P340" s="13"/>
      <c r="Q340" s="13"/>
      <c r="R340" s="1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130</v>
      </c>
      <c r="B341" s="155">
        <v>42877</v>
      </c>
      <c r="C341" s="155"/>
      <c r="D341" s="156" t="s">
        <v>369</v>
      </c>
      <c r="E341" s="157" t="s">
        <v>580</v>
      </c>
      <c r="F341" s="158">
        <v>127.6</v>
      </c>
      <c r="G341" s="159"/>
      <c r="H341" s="159">
        <v>138</v>
      </c>
      <c r="I341" s="159">
        <v>190</v>
      </c>
      <c r="J341" s="360" t="s">
        <v>798</v>
      </c>
      <c r="K341" s="179">
        <f t="shared" si="197"/>
        <v>10.400000000000006</v>
      </c>
      <c r="L341" s="180">
        <f t="shared" si="198"/>
        <v>8.1504702194357417E-2</v>
      </c>
      <c r="M341" s="158" t="s">
        <v>556</v>
      </c>
      <c r="N341" s="181">
        <v>43774</v>
      </c>
      <c r="O341" s="54"/>
      <c r="P341" s="13"/>
      <c r="Q341" s="13"/>
      <c r="R341" s="90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131</v>
      </c>
      <c r="B342" s="155">
        <v>43158</v>
      </c>
      <c r="C342" s="155"/>
      <c r="D342" s="156" t="s">
        <v>711</v>
      </c>
      <c r="E342" s="157" t="s">
        <v>580</v>
      </c>
      <c r="F342" s="158">
        <v>317</v>
      </c>
      <c r="G342" s="159"/>
      <c r="H342" s="159">
        <v>382.5</v>
      </c>
      <c r="I342" s="159">
        <v>398</v>
      </c>
      <c r="J342" s="360" t="s">
        <v>842</v>
      </c>
      <c r="K342" s="179">
        <f t="shared" ref="K342" si="201">H342-F342</f>
        <v>65.5</v>
      </c>
      <c r="L342" s="180">
        <f t="shared" ref="L342" si="202">K342/F342</f>
        <v>0.20662460567823343</v>
      </c>
      <c r="M342" s="158" t="s">
        <v>556</v>
      </c>
      <c r="N342" s="181">
        <v>44238</v>
      </c>
      <c r="O342" s="54"/>
      <c r="P342" s="13"/>
      <c r="Q342" s="13"/>
      <c r="R342" s="322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4">
        <v>132</v>
      </c>
      <c r="B343" s="160">
        <v>43164</v>
      </c>
      <c r="C343" s="160"/>
      <c r="D343" s="161" t="s">
        <v>133</v>
      </c>
      <c r="E343" s="162" t="s">
        <v>580</v>
      </c>
      <c r="F343" s="163">
        <f>510-14.4</f>
        <v>495.6</v>
      </c>
      <c r="G343" s="162"/>
      <c r="H343" s="162">
        <v>350</v>
      </c>
      <c r="I343" s="182">
        <v>672</v>
      </c>
      <c r="J343" s="359" t="s">
        <v>803</v>
      </c>
      <c r="K343" s="130">
        <f t="shared" ref="K343" si="203">H343-F343</f>
        <v>-145.60000000000002</v>
      </c>
      <c r="L343" s="131">
        <f t="shared" ref="L343" si="204">K343/F343</f>
        <v>-0.29378531073446329</v>
      </c>
      <c r="M343" s="132" t="s">
        <v>620</v>
      </c>
      <c r="N343" s="133">
        <v>43887</v>
      </c>
      <c r="O343" s="54"/>
      <c r="P343" s="13"/>
      <c r="Q343" s="13"/>
      <c r="R343" s="14" t="s">
        <v>708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344">
        <v>133</v>
      </c>
      <c r="B344" s="160">
        <v>43237</v>
      </c>
      <c r="C344" s="160"/>
      <c r="D344" s="161" t="s">
        <v>459</v>
      </c>
      <c r="E344" s="162" t="s">
        <v>580</v>
      </c>
      <c r="F344" s="163">
        <v>230.3</v>
      </c>
      <c r="G344" s="162"/>
      <c r="H344" s="162">
        <v>102.5</v>
      </c>
      <c r="I344" s="182">
        <v>348</v>
      </c>
      <c r="J344" s="359" t="s">
        <v>805</v>
      </c>
      <c r="K344" s="130">
        <f t="shared" ref="K344:K345" si="205">H344-F344</f>
        <v>-127.80000000000001</v>
      </c>
      <c r="L344" s="131">
        <f t="shared" ref="L344:L345" si="206">K344/F344</f>
        <v>-0.55492835432045162</v>
      </c>
      <c r="M344" s="132" t="s">
        <v>620</v>
      </c>
      <c r="N344" s="133">
        <v>43896</v>
      </c>
      <c r="O344" s="54"/>
      <c r="P344" s="13"/>
      <c r="Q344" s="13"/>
      <c r="R344" s="324" t="s">
        <v>708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97">
        <v>134</v>
      </c>
      <c r="B345" s="155">
        <v>43258</v>
      </c>
      <c r="C345" s="155"/>
      <c r="D345" s="156" t="s">
        <v>426</v>
      </c>
      <c r="E345" s="157" t="s">
        <v>580</v>
      </c>
      <c r="F345" s="158">
        <f>342.5-5.1</f>
        <v>337.4</v>
      </c>
      <c r="G345" s="159"/>
      <c r="H345" s="159">
        <v>412.5</v>
      </c>
      <c r="I345" s="159">
        <v>439</v>
      </c>
      <c r="J345" s="360" t="s">
        <v>839</v>
      </c>
      <c r="K345" s="179">
        <f t="shared" si="205"/>
        <v>75.100000000000023</v>
      </c>
      <c r="L345" s="180">
        <f t="shared" si="206"/>
        <v>0.22258446947243635</v>
      </c>
      <c r="M345" s="158" t="s">
        <v>556</v>
      </c>
      <c r="N345" s="181">
        <v>44230</v>
      </c>
      <c r="O345" s="54"/>
      <c r="P345" s="13"/>
      <c r="Q345" s="13"/>
      <c r="R345" s="90" t="s">
        <v>710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205">
        <v>135</v>
      </c>
      <c r="B346" s="190">
        <v>43285</v>
      </c>
      <c r="C346" s="190"/>
      <c r="D346" s="193" t="s">
        <v>48</v>
      </c>
      <c r="E346" s="191" t="s">
        <v>580</v>
      </c>
      <c r="F346" s="189">
        <f>127.5-5.53</f>
        <v>121.97</v>
      </c>
      <c r="G346" s="191"/>
      <c r="H346" s="191"/>
      <c r="I346" s="213">
        <v>170</v>
      </c>
      <c r="J346" s="225" t="s">
        <v>558</v>
      </c>
      <c r="K346" s="215"/>
      <c r="L346" s="216"/>
      <c r="M346" s="214" t="s">
        <v>558</v>
      </c>
      <c r="N346" s="217"/>
      <c r="O346" s="54"/>
      <c r="P346" s="13"/>
      <c r="Q346" s="13"/>
      <c r="R346" s="14" t="s">
        <v>708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344">
        <v>136</v>
      </c>
      <c r="B347" s="160">
        <v>43294</v>
      </c>
      <c r="C347" s="160"/>
      <c r="D347" s="161" t="s">
        <v>239</v>
      </c>
      <c r="E347" s="162" t="s">
        <v>580</v>
      </c>
      <c r="F347" s="163">
        <v>46.5</v>
      </c>
      <c r="G347" s="162"/>
      <c r="H347" s="162">
        <v>17</v>
      </c>
      <c r="I347" s="182">
        <v>59</v>
      </c>
      <c r="J347" s="359" t="s">
        <v>802</v>
      </c>
      <c r="K347" s="130">
        <f t="shared" ref="K347" si="207">H347-F347</f>
        <v>-29.5</v>
      </c>
      <c r="L347" s="131">
        <f t="shared" ref="L347" si="208">K347/F347</f>
        <v>-0.63440860215053763</v>
      </c>
      <c r="M347" s="132" t="s">
        <v>620</v>
      </c>
      <c r="N347" s="133">
        <v>43887</v>
      </c>
      <c r="O347" s="54"/>
      <c r="P347" s="13"/>
      <c r="Q347" s="13"/>
      <c r="R347" s="14" t="s">
        <v>708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346">
        <v>137</v>
      </c>
      <c r="B348" s="188">
        <v>43396</v>
      </c>
      <c r="C348" s="188"/>
      <c r="D348" s="193" t="s">
        <v>404</v>
      </c>
      <c r="E348" s="191" t="s">
        <v>580</v>
      </c>
      <c r="F348" s="192">
        <v>156.5</v>
      </c>
      <c r="G348" s="191"/>
      <c r="H348" s="191"/>
      <c r="I348" s="213">
        <v>191</v>
      </c>
      <c r="J348" s="225" t="s">
        <v>558</v>
      </c>
      <c r="K348" s="215"/>
      <c r="L348" s="216"/>
      <c r="M348" s="214" t="s">
        <v>558</v>
      </c>
      <c r="N348" s="217"/>
      <c r="O348" s="54"/>
      <c r="P348" s="13"/>
      <c r="Q348" s="13"/>
      <c r="R348" s="14" t="s">
        <v>708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6">
        <v>138</v>
      </c>
      <c r="B349" s="188">
        <v>43439</v>
      </c>
      <c r="C349" s="188"/>
      <c r="D349" s="193" t="s">
        <v>321</v>
      </c>
      <c r="E349" s="191" t="s">
        <v>580</v>
      </c>
      <c r="F349" s="192">
        <v>259.5</v>
      </c>
      <c r="G349" s="191"/>
      <c r="H349" s="191"/>
      <c r="I349" s="213">
        <v>321</v>
      </c>
      <c r="J349" s="225" t="s">
        <v>558</v>
      </c>
      <c r="K349" s="215"/>
      <c r="L349" s="216"/>
      <c r="M349" s="214" t="s">
        <v>558</v>
      </c>
      <c r="N349" s="217"/>
      <c r="O349" s="13"/>
      <c r="P349" s="13"/>
      <c r="Q349" s="13"/>
      <c r="R349" s="14" t="s">
        <v>708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344">
        <v>139</v>
      </c>
      <c r="B350" s="160">
        <v>43439</v>
      </c>
      <c r="C350" s="160"/>
      <c r="D350" s="161" t="s">
        <v>732</v>
      </c>
      <c r="E350" s="162" t="s">
        <v>580</v>
      </c>
      <c r="F350" s="162">
        <v>715</v>
      </c>
      <c r="G350" s="162"/>
      <c r="H350" s="162">
        <v>445</v>
      </c>
      <c r="I350" s="182">
        <v>840</v>
      </c>
      <c r="J350" s="134" t="s">
        <v>782</v>
      </c>
      <c r="K350" s="130">
        <f t="shared" ref="K350:K353" si="209">H350-F350</f>
        <v>-270</v>
      </c>
      <c r="L350" s="131">
        <f t="shared" ref="L350:L353" si="210">K350/F350</f>
        <v>-0.3776223776223776</v>
      </c>
      <c r="M350" s="132" t="s">
        <v>620</v>
      </c>
      <c r="N350" s="133">
        <v>43800</v>
      </c>
      <c r="O350" s="54"/>
      <c r="P350" s="13"/>
      <c r="Q350" s="13"/>
      <c r="R350" s="14" t="s">
        <v>708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140</v>
      </c>
      <c r="B351" s="198">
        <v>43469</v>
      </c>
      <c r="C351" s="198"/>
      <c r="D351" s="151" t="s">
        <v>143</v>
      </c>
      <c r="E351" s="199" t="s">
        <v>580</v>
      </c>
      <c r="F351" s="199">
        <v>875</v>
      </c>
      <c r="G351" s="199"/>
      <c r="H351" s="199">
        <v>1165</v>
      </c>
      <c r="I351" s="219">
        <v>1185</v>
      </c>
      <c r="J351" s="137" t="s">
        <v>808</v>
      </c>
      <c r="K351" s="124">
        <f t="shared" si="209"/>
        <v>290</v>
      </c>
      <c r="L351" s="125">
        <f t="shared" si="210"/>
        <v>0.33142857142857141</v>
      </c>
      <c r="M351" s="126" t="s">
        <v>556</v>
      </c>
      <c r="N351" s="338">
        <v>43847</v>
      </c>
      <c r="O351" s="54"/>
      <c r="P351" s="13"/>
      <c r="Q351" s="13"/>
      <c r="R351" s="32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97">
        <v>141</v>
      </c>
      <c r="B352" s="198">
        <v>43559</v>
      </c>
      <c r="C352" s="198"/>
      <c r="D352" s="376" t="s">
        <v>336</v>
      </c>
      <c r="E352" s="199" t="s">
        <v>580</v>
      </c>
      <c r="F352" s="199">
        <f>387-14.63</f>
        <v>372.37</v>
      </c>
      <c r="G352" s="199"/>
      <c r="H352" s="199">
        <v>490</v>
      </c>
      <c r="I352" s="219">
        <v>490</v>
      </c>
      <c r="J352" s="137" t="s">
        <v>639</v>
      </c>
      <c r="K352" s="124">
        <f t="shared" si="209"/>
        <v>117.63</v>
      </c>
      <c r="L352" s="125">
        <f t="shared" si="210"/>
        <v>0.31589548030185027</v>
      </c>
      <c r="M352" s="126" t="s">
        <v>556</v>
      </c>
      <c r="N352" s="338">
        <v>43850</v>
      </c>
      <c r="O352" s="54"/>
      <c r="P352" s="13"/>
      <c r="Q352" s="13"/>
      <c r="R352" s="324" t="s">
        <v>708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4">
        <v>142</v>
      </c>
      <c r="B353" s="160">
        <v>43578</v>
      </c>
      <c r="C353" s="160"/>
      <c r="D353" s="161" t="s">
        <v>733</v>
      </c>
      <c r="E353" s="162" t="s">
        <v>557</v>
      </c>
      <c r="F353" s="162">
        <v>220</v>
      </c>
      <c r="G353" s="162"/>
      <c r="H353" s="162">
        <v>127.5</v>
      </c>
      <c r="I353" s="182">
        <v>284</v>
      </c>
      <c r="J353" s="359" t="s">
        <v>806</v>
      </c>
      <c r="K353" s="130">
        <f t="shared" si="209"/>
        <v>-92.5</v>
      </c>
      <c r="L353" s="131">
        <f t="shared" si="210"/>
        <v>-0.42045454545454547</v>
      </c>
      <c r="M353" s="132" t="s">
        <v>620</v>
      </c>
      <c r="N353" s="133">
        <v>43896</v>
      </c>
      <c r="O353" s="54"/>
      <c r="P353" s="13"/>
      <c r="Q353" s="13"/>
      <c r="R353" s="14" t="s">
        <v>708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97">
        <v>143</v>
      </c>
      <c r="B354" s="198">
        <v>43622</v>
      </c>
      <c r="C354" s="198"/>
      <c r="D354" s="376" t="s">
        <v>466</v>
      </c>
      <c r="E354" s="199" t="s">
        <v>557</v>
      </c>
      <c r="F354" s="199">
        <v>332.8</v>
      </c>
      <c r="G354" s="199"/>
      <c r="H354" s="199">
        <v>405</v>
      </c>
      <c r="I354" s="219">
        <v>419</v>
      </c>
      <c r="J354" s="137" t="s">
        <v>809</v>
      </c>
      <c r="K354" s="124">
        <f t="shared" ref="K354" si="211">H354-F354</f>
        <v>72.199999999999989</v>
      </c>
      <c r="L354" s="125">
        <f t="shared" ref="L354" si="212">K354/F354</f>
        <v>0.21694711538461534</v>
      </c>
      <c r="M354" s="126" t="s">
        <v>556</v>
      </c>
      <c r="N354" s="338">
        <v>43860</v>
      </c>
      <c r="O354" s="54"/>
      <c r="P354" s="13"/>
      <c r="Q354" s="13"/>
      <c r="R354" s="1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40">
        <v>144</v>
      </c>
      <c r="B355" s="139">
        <v>43641</v>
      </c>
      <c r="C355" s="139"/>
      <c r="D355" s="140" t="s">
        <v>137</v>
      </c>
      <c r="E355" s="141" t="s">
        <v>580</v>
      </c>
      <c r="F355" s="142">
        <v>386</v>
      </c>
      <c r="G355" s="143"/>
      <c r="H355" s="143">
        <v>395</v>
      </c>
      <c r="I355" s="143">
        <v>452</v>
      </c>
      <c r="J355" s="166" t="s">
        <v>799</v>
      </c>
      <c r="K355" s="167">
        <f t="shared" ref="K355" si="213">H355-F355</f>
        <v>9</v>
      </c>
      <c r="L355" s="168">
        <f t="shared" ref="L355" si="214">K355/F355</f>
        <v>2.3316062176165803E-2</v>
      </c>
      <c r="M355" s="169" t="s">
        <v>665</v>
      </c>
      <c r="N355" s="170">
        <v>43868</v>
      </c>
      <c r="O355" s="13"/>
      <c r="P355" s="13"/>
      <c r="Q355" s="13"/>
      <c r="R355" s="1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347">
        <v>145</v>
      </c>
      <c r="B356" s="188">
        <v>43707</v>
      </c>
      <c r="C356" s="188"/>
      <c r="D356" s="193" t="s">
        <v>255</v>
      </c>
      <c r="E356" s="191" t="s">
        <v>580</v>
      </c>
      <c r="F356" s="191" t="s">
        <v>712</v>
      </c>
      <c r="G356" s="191"/>
      <c r="H356" s="191"/>
      <c r="I356" s="213">
        <v>190</v>
      </c>
      <c r="J356" s="225" t="s">
        <v>558</v>
      </c>
      <c r="K356" s="215"/>
      <c r="L356" s="216"/>
      <c r="M356" s="335" t="s">
        <v>558</v>
      </c>
      <c r="N356" s="217"/>
      <c r="O356" s="13"/>
      <c r="P356" s="13"/>
      <c r="Q356" s="13"/>
      <c r="R356" s="324" t="s">
        <v>708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146</v>
      </c>
      <c r="B357" s="198">
        <v>43731</v>
      </c>
      <c r="C357" s="198"/>
      <c r="D357" s="151" t="s">
        <v>418</v>
      </c>
      <c r="E357" s="199" t="s">
        <v>580</v>
      </c>
      <c r="F357" s="199">
        <v>235</v>
      </c>
      <c r="G357" s="199"/>
      <c r="H357" s="199">
        <v>295</v>
      </c>
      <c r="I357" s="219">
        <v>296</v>
      </c>
      <c r="J357" s="137" t="s">
        <v>787</v>
      </c>
      <c r="K357" s="124">
        <f t="shared" ref="K357" si="215">H357-F357</f>
        <v>60</v>
      </c>
      <c r="L357" s="125">
        <f t="shared" ref="L357" si="216">K357/F357</f>
        <v>0.25531914893617019</v>
      </c>
      <c r="M357" s="126" t="s">
        <v>556</v>
      </c>
      <c r="N357" s="338">
        <v>43844</v>
      </c>
      <c r="O357" s="54"/>
      <c r="P357" s="13"/>
      <c r="Q357" s="13"/>
      <c r="R357" s="1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97">
        <v>147</v>
      </c>
      <c r="B358" s="198">
        <v>43752</v>
      </c>
      <c r="C358" s="198"/>
      <c r="D358" s="151" t="s">
        <v>778</v>
      </c>
      <c r="E358" s="199" t="s">
        <v>580</v>
      </c>
      <c r="F358" s="199">
        <v>277.5</v>
      </c>
      <c r="G358" s="199"/>
      <c r="H358" s="199">
        <v>333</v>
      </c>
      <c r="I358" s="219">
        <v>333</v>
      </c>
      <c r="J358" s="137" t="s">
        <v>788</v>
      </c>
      <c r="K358" s="124">
        <f t="shared" ref="K358" si="217">H358-F358</f>
        <v>55.5</v>
      </c>
      <c r="L358" s="125">
        <f t="shared" ref="L358" si="218">K358/F358</f>
        <v>0.2</v>
      </c>
      <c r="M358" s="126" t="s">
        <v>556</v>
      </c>
      <c r="N358" s="338">
        <v>43846</v>
      </c>
      <c r="O358" s="54"/>
      <c r="P358" s="13"/>
      <c r="Q358" s="13"/>
      <c r="R358" s="324" t="s">
        <v>708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148</v>
      </c>
      <c r="B359" s="198">
        <v>43752</v>
      </c>
      <c r="C359" s="198"/>
      <c r="D359" s="151" t="s">
        <v>777</v>
      </c>
      <c r="E359" s="199" t="s">
        <v>580</v>
      </c>
      <c r="F359" s="199">
        <v>930</v>
      </c>
      <c r="G359" s="199"/>
      <c r="H359" s="199">
        <v>1165</v>
      </c>
      <c r="I359" s="219">
        <v>1200</v>
      </c>
      <c r="J359" s="137" t="s">
        <v>789</v>
      </c>
      <c r="K359" s="124">
        <f t="shared" ref="K359" si="219">H359-F359</f>
        <v>235</v>
      </c>
      <c r="L359" s="125">
        <f t="shared" ref="L359" si="220">K359/F359</f>
        <v>0.25268817204301075</v>
      </c>
      <c r="M359" s="126" t="s">
        <v>556</v>
      </c>
      <c r="N359" s="338">
        <v>43847</v>
      </c>
      <c r="O359" s="54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346">
        <v>149</v>
      </c>
      <c r="B360" s="327">
        <v>43753</v>
      </c>
      <c r="C360" s="202"/>
      <c r="D360" s="348" t="s">
        <v>776</v>
      </c>
      <c r="E360" s="329" t="s">
        <v>580</v>
      </c>
      <c r="F360" s="331">
        <v>111</v>
      </c>
      <c r="G360" s="329"/>
      <c r="H360" s="329"/>
      <c r="I360" s="333">
        <v>141</v>
      </c>
      <c r="J360" s="225" t="s">
        <v>558</v>
      </c>
      <c r="K360" s="225"/>
      <c r="L360" s="119"/>
      <c r="M360" s="337" t="s">
        <v>558</v>
      </c>
      <c r="N360" s="227"/>
      <c r="O360" s="13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97">
        <v>150</v>
      </c>
      <c r="B361" s="198">
        <v>43753</v>
      </c>
      <c r="C361" s="198"/>
      <c r="D361" s="151" t="s">
        <v>775</v>
      </c>
      <c r="E361" s="199" t="s">
        <v>580</v>
      </c>
      <c r="F361" s="200">
        <v>296</v>
      </c>
      <c r="G361" s="199"/>
      <c r="H361" s="199">
        <v>370</v>
      </c>
      <c r="I361" s="219">
        <v>370</v>
      </c>
      <c r="J361" s="137" t="s">
        <v>639</v>
      </c>
      <c r="K361" s="124">
        <f t="shared" ref="K361:K362" si="221">H361-F361</f>
        <v>74</v>
      </c>
      <c r="L361" s="125">
        <f t="shared" ref="L361:L362" si="222">K361/F361</f>
        <v>0.25</v>
      </c>
      <c r="M361" s="126" t="s">
        <v>556</v>
      </c>
      <c r="N361" s="338">
        <v>43853</v>
      </c>
      <c r="O361" s="54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97">
        <v>151</v>
      </c>
      <c r="B362" s="198">
        <v>43754</v>
      </c>
      <c r="C362" s="198"/>
      <c r="D362" s="151" t="s">
        <v>774</v>
      </c>
      <c r="E362" s="199" t="s">
        <v>580</v>
      </c>
      <c r="F362" s="200">
        <v>300</v>
      </c>
      <c r="G362" s="199"/>
      <c r="H362" s="199">
        <v>382.5</v>
      </c>
      <c r="I362" s="219">
        <v>344</v>
      </c>
      <c r="J362" s="465" t="s">
        <v>843</v>
      </c>
      <c r="K362" s="124">
        <f t="shared" si="221"/>
        <v>82.5</v>
      </c>
      <c r="L362" s="125">
        <f t="shared" si="222"/>
        <v>0.27500000000000002</v>
      </c>
      <c r="M362" s="126" t="s">
        <v>556</v>
      </c>
      <c r="N362" s="338">
        <v>44238</v>
      </c>
      <c r="O362" s="13"/>
      <c r="P362" s="13"/>
      <c r="Q362" s="13"/>
      <c r="R362" s="324" t="s">
        <v>710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326">
        <v>152</v>
      </c>
      <c r="B363" s="202">
        <v>43832</v>
      </c>
      <c r="C363" s="202"/>
      <c r="D363" s="206" t="s">
        <v>758</v>
      </c>
      <c r="E363" s="203" t="s">
        <v>580</v>
      </c>
      <c r="F363" s="204" t="s">
        <v>786</v>
      </c>
      <c r="G363" s="203"/>
      <c r="H363" s="203"/>
      <c r="I363" s="224">
        <v>590</v>
      </c>
      <c r="J363" s="225" t="s">
        <v>558</v>
      </c>
      <c r="K363" s="225"/>
      <c r="L363" s="119"/>
      <c r="M363" s="323" t="s">
        <v>558</v>
      </c>
      <c r="N363" s="227"/>
      <c r="O363" s="13"/>
      <c r="P363" s="13"/>
      <c r="Q363" s="13"/>
      <c r="R363" s="324" t="s">
        <v>710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97">
        <v>153</v>
      </c>
      <c r="B364" s="198">
        <v>43966</v>
      </c>
      <c r="C364" s="198"/>
      <c r="D364" s="151" t="s">
        <v>64</v>
      </c>
      <c r="E364" s="199" t="s">
        <v>580</v>
      </c>
      <c r="F364" s="200">
        <v>67.5</v>
      </c>
      <c r="G364" s="199"/>
      <c r="H364" s="199">
        <v>86</v>
      </c>
      <c r="I364" s="219">
        <v>86</v>
      </c>
      <c r="J364" s="137" t="s">
        <v>818</v>
      </c>
      <c r="K364" s="124">
        <f t="shared" ref="K364" si="223">H364-F364</f>
        <v>18.5</v>
      </c>
      <c r="L364" s="125">
        <f t="shared" ref="L364" si="224">K364/F364</f>
        <v>0.27407407407407408</v>
      </c>
      <c r="M364" s="126" t="s">
        <v>556</v>
      </c>
      <c r="N364" s="338">
        <v>44008</v>
      </c>
      <c r="O364" s="54"/>
      <c r="P364" s="13"/>
      <c r="Q364" s="13"/>
      <c r="R364" s="32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201">
        <v>154</v>
      </c>
      <c r="B365" s="202">
        <v>44035</v>
      </c>
      <c r="C365" s="202"/>
      <c r="D365" s="206" t="s">
        <v>465</v>
      </c>
      <c r="E365" s="203" t="s">
        <v>580</v>
      </c>
      <c r="F365" s="204" t="s">
        <v>821</v>
      </c>
      <c r="G365" s="203"/>
      <c r="H365" s="203"/>
      <c r="I365" s="224">
        <v>296</v>
      </c>
      <c r="J365" s="225" t="s">
        <v>558</v>
      </c>
      <c r="K365" s="225"/>
      <c r="L365" s="119"/>
      <c r="M365" s="226"/>
      <c r="N365" s="227"/>
      <c r="O365" s="13"/>
      <c r="P365" s="13"/>
      <c r="Q365" s="13"/>
      <c r="R365" s="324" t="s">
        <v>710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97">
        <v>155</v>
      </c>
      <c r="B366" s="198">
        <v>44092</v>
      </c>
      <c r="C366" s="198"/>
      <c r="D366" s="151" t="s">
        <v>398</v>
      </c>
      <c r="E366" s="199" t="s">
        <v>580</v>
      </c>
      <c r="F366" s="199">
        <v>206</v>
      </c>
      <c r="G366" s="199"/>
      <c r="H366" s="199">
        <v>248</v>
      </c>
      <c r="I366" s="219">
        <v>248</v>
      </c>
      <c r="J366" s="137" t="s">
        <v>639</v>
      </c>
      <c r="K366" s="124">
        <f t="shared" ref="K366:K367" si="225">H366-F366</f>
        <v>42</v>
      </c>
      <c r="L366" s="125">
        <f t="shared" ref="L366:L367" si="226">K366/F366</f>
        <v>0.20388349514563106</v>
      </c>
      <c r="M366" s="126" t="s">
        <v>556</v>
      </c>
      <c r="N366" s="338">
        <v>44214</v>
      </c>
      <c r="O366" s="54"/>
      <c r="P366" s="13"/>
      <c r="Q366" s="13"/>
      <c r="R366" s="324" t="s">
        <v>710</v>
      </c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97">
        <v>156</v>
      </c>
      <c r="B367" s="198">
        <v>44140</v>
      </c>
      <c r="C367" s="198"/>
      <c r="D367" s="151" t="s">
        <v>398</v>
      </c>
      <c r="E367" s="199" t="s">
        <v>580</v>
      </c>
      <c r="F367" s="199">
        <v>182.5</v>
      </c>
      <c r="G367" s="199"/>
      <c r="H367" s="199">
        <v>248</v>
      </c>
      <c r="I367" s="219">
        <v>248</v>
      </c>
      <c r="J367" s="137" t="s">
        <v>639</v>
      </c>
      <c r="K367" s="124">
        <f t="shared" si="225"/>
        <v>65.5</v>
      </c>
      <c r="L367" s="125">
        <f t="shared" si="226"/>
        <v>0.35890410958904112</v>
      </c>
      <c r="M367" s="126" t="s">
        <v>556</v>
      </c>
      <c r="N367" s="338">
        <v>44214</v>
      </c>
      <c r="O367" s="54"/>
      <c r="P367" s="13"/>
      <c r="Q367" s="13"/>
      <c r="R367" s="324" t="s">
        <v>710</v>
      </c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201">
        <v>157</v>
      </c>
      <c r="B368" s="202">
        <v>44140</v>
      </c>
      <c r="C368" s="202"/>
      <c r="D368" s="206" t="s">
        <v>321</v>
      </c>
      <c r="E368" s="203" t="s">
        <v>580</v>
      </c>
      <c r="F368" s="204" t="s">
        <v>825</v>
      </c>
      <c r="G368" s="203"/>
      <c r="H368" s="203"/>
      <c r="I368" s="224">
        <v>320</v>
      </c>
      <c r="J368" s="225" t="s">
        <v>558</v>
      </c>
      <c r="K368" s="225"/>
      <c r="L368" s="119"/>
      <c r="M368" s="226"/>
      <c r="N368" s="227"/>
      <c r="O368" s="13"/>
      <c r="P368" s="13"/>
      <c r="Q368" s="13"/>
      <c r="R368" s="324" t="s">
        <v>710</v>
      </c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197">
        <v>158</v>
      </c>
      <c r="B369" s="198">
        <v>44140</v>
      </c>
      <c r="C369" s="198"/>
      <c r="D369" s="151" t="s">
        <v>461</v>
      </c>
      <c r="E369" s="199" t="s">
        <v>580</v>
      </c>
      <c r="F369" s="200">
        <v>925</v>
      </c>
      <c r="G369" s="199"/>
      <c r="H369" s="199">
        <v>1095</v>
      </c>
      <c r="I369" s="219">
        <v>1093</v>
      </c>
      <c r="J369" s="465" t="s">
        <v>829</v>
      </c>
      <c r="K369" s="124">
        <f t="shared" ref="K369" si="227">H369-F369</f>
        <v>170</v>
      </c>
      <c r="L369" s="125">
        <f t="shared" ref="L369" si="228">K369/F369</f>
        <v>0.18378378378378379</v>
      </c>
      <c r="M369" s="126" t="s">
        <v>556</v>
      </c>
      <c r="N369" s="338">
        <v>44201</v>
      </c>
      <c r="O369" s="13"/>
      <c r="P369" s="13"/>
      <c r="Q369" s="13"/>
      <c r="R369" s="324" t="s">
        <v>710</v>
      </c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97">
        <v>159</v>
      </c>
      <c r="B370" s="198">
        <v>44140</v>
      </c>
      <c r="C370" s="198"/>
      <c r="D370" s="151" t="s">
        <v>336</v>
      </c>
      <c r="E370" s="199" t="s">
        <v>580</v>
      </c>
      <c r="F370" s="200">
        <v>332.5</v>
      </c>
      <c r="G370" s="199"/>
      <c r="H370" s="199">
        <v>393</v>
      </c>
      <c r="I370" s="219">
        <v>406</v>
      </c>
      <c r="J370" s="465" t="s">
        <v>885</v>
      </c>
      <c r="K370" s="124">
        <f t="shared" ref="K370" si="229">H370-F370</f>
        <v>60.5</v>
      </c>
      <c r="L370" s="125">
        <f t="shared" ref="L370" si="230">K370/F370</f>
        <v>0.18195488721804512</v>
      </c>
      <c r="M370" s="126" t="s">
        <v>556</v>
      </c>
      <c r="N370" s="338">
        <v>44256</v>
      </c>
      <c r="O370" s="13"/>
      <c r="P370" s="13"/>
      <c r="Q370" s="13"/>
      <c r="R370" s="324" t="s">
        <v>710</v>
      </c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201">
        <v>160</v>
      </c>
      <c r="B371" s="202">
        <v>44141</v>
      </c>
      <c r="C371" s="202"/>
      <c r="D371" s="206" t="s">
        <v>465</v>
      </c>
      <c r="E371" s="203" t="s">
        <v>580</v>
      </c>
      <c r="F371" s="204" t="s">
        <v>826</v>
      </c>
      <c r="G371" s="203"/>
      <c r="H371" s="203"/>
      <c r="I371" s="224">
        <v>290</v>
      </c>
      <c r="J371" s="225" t="s">
        <v>558</v>
      </c>
      <c r="K371" s="225"/>
      <c r="L371" s="119"/>
      <c r="M371" s="226"/>
      <c r="N371" s="227"/>
      <c r="O371" s="13"/>
      <c r="P371" s="13"/>
      <c r="Q371" s="13"/>
      <c r="R371" s="324" t="s">
        <v>710</v>
      </c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201">
        <v>161</v>
      </c>
      <c r="B372" s="202">
        <v>44187</v>
      </c>
      <c r="C372" s="202"/>
      <c r="D372" s="206" t="s">
        <v>754</v>
      </c>
      <c r="E372" s="203" t="s">
        <v>580</v>
      </c>
      <c r="F372" s="458" t="s">
        <v>828</v>
      </c>
      <c r="G372" s="203"/>
      <c r="H372" s="203"/>
      <c r="I372" s="224">
        <v>239</v>
      </c>
      <c r="J372" s="459" t="s">
        <v>558</v>
      </c>
      <c r="K372" s="225"/>
      <c r="L372" s="119"/>
      <c r="M372" s="226"/>
      <c r="N372" s="227"/>
      <c r="O372" s="13"/>
      <c r="P372" s="13"/>
      <c r="Q372" s="13"/>
      <c r="R372" s="324" t="s">
        <v>710</v>
      </c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201">
        <v>162</v>
      </c>
      <c r="B373" s="202">
        <v>44258</v>
      </c>
      <c r="C373" s="202"/>
      <c r="D373" s="206" t="s">
        <v>758</v>
      </c>
      <c r="E373" s="203" t="s">
        <v>580</v>
      </c>
      <c r="F373" s="204" t="s">
        <v>786</v>
      </c>
      <c r="G373" s="203"/>
      <c r="H373" s="203"/>
      <c r="I373" s="224">
        <v>590</v>
      </c>
      <c r="J373" s="225" t="s">
        <v>558</v>
      </c>
      <c r="K373" s="225"/>
      <c r="L373" s="119"/>
      <c r="M373" s="323"/>
      <c r="N373" s="227"/>
      <c r="O373" s="13"/>
      <c r="P373" s="13"/>
      <c r="R373" s="324" t="s">
        <v>710</v>
      </c>
    </row>
    <row r="374" spans="1:26">
      <c r="A374" s="201">
        <v>163</v>
      </c>
      <c r="B374" s="202">
        <v>44274</v>
      </c>
      <c r="C374" s="202"/>
      <c r="D374" s="206" t="s">
        <v>336</v>
      </c>
      <c r="E374" s="559" t="s">
        <v>580</v>
      </c>
      <c r="F374" s="458" t="s">
        <v>1017</v>
      </c>
      <c r="G374" s="203"/>
      <c r="H374" s="203"/>
      <c r="I374" s="224">
        <v>420</v>
      </c>
      <c r="J374" s="459" t="s">
        <v>558</v>
      </c>
      <c r="K374" s="225"/>
      <c r="L374" s="119"/>
      <c r="M374" s="226"/>
      <c r="N374" s="227"/>
      <c r="O374" s="13"/>
      <c r="R374" s="560" t="s">
        <v>710</v>
      </c>
    </row>
    <row r="375" spans="1:26">
      <c r="A375" s="201"/>
      <c r="B375" s="202"/>
      <c r="C375" s="202"/>
      <c r="D375" s="206"/>
      <c r="E375" s="203"/>
      <c r="F375" s="204"/>
      <c r="G375" s="203"/>
      <c r="H375" s="203"/>
      <c r="I375" s="224"/>
      <c r="J375" s="225"/>
      <c r="K375" s="225"/>
      <c r="L375" s="119"/>
      <c r="M375" s="226"/>
      <c r="N375" s="227"/>
      <c r="O375" s="13"/>
      <c r="R375" s="228"/>
    </row>
    <row r="376" spans="1:26">
      <c r="A376" s="201"/>
      <c r="B376" s="202"/>
      <c r="C376" s="202"/>
      <c r="D376" s="206"/>
      <c r="E376" s="203"/>
      <c r="F376" s="204"/>
      <c r="G376" s="203"/>
      <c r="H376" s="203"/>
      <c r="I376" s="224"/>
      <c r="J376" s="225"/>
      <c r="K376" s="225"/>
      <c r="L376" s="119"/>
      <c r="M376" s="226"/>
      <c r="N376" s="227"/>
      <c r="O376" s="13"/>
      <c r="R376" s="228"/>
    </row>
    <row r="377" spans="1:26">
      <c r="A377" s="201"/>
      <c r="B377" s="192" t="s">
        <v>781</v>
      </c>
      <c r="O377" s="13"/>
      <c r="R377" s="228"/>
    </row>
    <row r="378" spans="1:26">
      <c r="R378" s="228"/>
    </row>
    <row r="379" spans="1:26">
      <c r="R379" s="228"/>
    </row>
    <row r="380" spans="1:26">
      <c r="R380" s="228"/>
    </row>
    <row r="381" spans="1:26">
      <c r="R381" s="228"/>
    </row>
    <row r="382" spans="1:26">
      <c r="R382" s="228"/>
    </row>
    <row r="383" spans="1:26">
      <c r="R383" s="228"/>
    </row>
    <row r="384" spans="1:26">
      <c r="R384" s="228"/>
    </row>
    <row r="394" spans="1:6">
      <c r="A394" s="207"/>
    </row>
    <row r="395" spans="1:6">
      <c r="A395" s="207"/>
      <c r="F395" s="460"/>
    </row>
    <row r="396" spans="1:6">
      <c r="A396" s="203"/>
    </row>
  </sheetData>
  <autoFilter ref="R1:R392"/>
  <mergeCells count="35">
    <mergeCell ref="O176:O177"/>
    <mergeCell ref="P176:P177"/>
    <mergeCell ref="A176:A177"/>
    <mergeCell ref="B176:B177"/>
    <mergeCell ref="J176:J177"/>
    <mergeCell ref="M176:M177"/>
    <mergeCell ref="N176:N177"/>
    <mergeCell ref="N164:N165"/>
    <mergeCell ref="O164:O165"/>
    <mergeCell ref="P164:P165"/>
    <mergeCell ref="M166:M167"/>
    <mergeCell ref="N166:N167"/>
    <mergeCell ref="O166:O167"/>
    <mergeCell ref="P166:P167"/>
    <mergeCell ref="A166:A167"/>
    <mergeCell ref="B166:B167"/>
    <mergeCell ref="J166:J167"/>
    <mergeCell ref="M164:M165"/>
    <mergeCell ref="A164:A165"/>
    <mergeCell ref="B164:B165"/>
    <mergeCell ref="J164:J165"/>
    <mergeCell ref="A134:A135"/>
    <mergeCell ref="B134:B135"/>
    <mergeCell ref="J134:J135"/>
    <mergeCell ref="P84:P85"/>
    <mergeCell ref="A84:A85"/>
    <mergeCell ref="B84:B85"/>
    <mergeCell ref="J84:J85"/>
    <mergeCell ref="M84:M85"/>
    <mergeCell ref="N84:N85"/>
    <mergeCell ref="O84:O85"/>
    <mergeCell ref="M134:M135"/>
    <mergeCell ref="N134:N135"/>
    <mergeCell ref="O134:O135"/>
    <mergeCell ref="P134:P13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2021-03-26T02:24:47Z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