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4" i="6"/>
  <c r="K124"/>
  <c r="M128"/>
  <c r="K128"/>
  <c r="K127"/>
  <c r="M127" s="1"/>
  <c r="L23"/>
  <c r="M23" s="1"/>
  <c r="K23"/>
  <c r="L74" l="1"/>
  <c r="K74"/>
  <c r="M74" s="1"/>
  <c r="L76"/>
  <c r="K76"/>
  <c r="K123"/>
  <c r="M123" s="1"/>
  <c r="K126"/>
  <c r="M126"/>
  <c r="K125"/>
  <c r="M125" s="1"/>
  <c r="M119"/>
  <c r="K122"/>
  <c r="M122" s="1"/>
  <c r="L46"/>
  <c r="K46"/>
  <c r="M46"/>
  <c r="K121"/>
  <c r="M121" s="1"/>
  <c r="M115"/>
  <c r="K114"/>
  <c r="M114"/>
  <c r="K110"/>
  <c r="M110" s="1"/>
  <c r="K118"/>
  <c r="M118"/>
  <c r="L72"/>
  <c r="K72"/>
  <c r="L71"/>
  <c r="K71"/>
  <c r="L21"/>
  <c r="K21"/>
  <c r="M21" s="1"/>
  <c r="L18"/>
  <c r="M18" s="1"/>
  <c r="K18"/>
  <c r="L43"/>
  <c r="K43"/>
  <c r="L42"/>
  <c r="K42"/>
  <c r="M100"/>
  <c r="K100"/>
  <c r="K117"/>
  <c r="M117" s="1"/>
  <c r="K113"/>
  <c r="M113"/>
  <c r="L41"/>
  <c r="M41" s="1"/>
  <c r="K41"/>
  <c r="K109"/>
  <c r="M109"/>
  <c r="L69"/>
  <c r="M69" s="1"/>
  <c r="K69"/>
  <c r="L44"/>
  <c r="K44"/>
  <c r="M44"/>
  <c r="K112"/>
  <c r="M112"/>
  <c r="L70"/>
  <c r="K70"/>
  <c r="M70" s="1"/>
  <c r="K111"/>
  <c r="M111"/>
  <c r="L40"/>
  <c r="M40" s="1"/>
  <c r="K40"/>
  <c r="L37"/>
  <c r="K37"/>
  <c r="K108"/>
  <c r="M108" s="1"/>
  <c r="K107"/>
  <c r="M107"/>
  <c r="K106"/>
  <c r="M106" s="1"/>
  <c r="L67"/>
  <c r="K67"/>
  <c r="L68"/>
  <c r="K68"/>
  <c r="K102"/>
  <c r="M102"/>
  <c r="K105"/>
  <c r="M105" s="1"/>
  <c r="K104"/>
  <c r="M104" s="1"/>
  <c r="M76"/>
  <c r="M43"/>
  <c r="M72"/>
  <c r="M71"/>
  <c r="M42"/>
  <c r="M67"/>
  <c r="M68"/>
  <c r="M37"/>
  <c r="K91"/>
  <c r="M91" s="1"/>
  <c r="K103"/>
  <c r="M103"/>
  <c r="L64"/>
  <c r="K64"/>
  <c r="L66"/>
  <c r="K66"/>
  <c r="K99"/>
  <c r="M99" s="1"/>
  <c r="K98"/>
  <c r="M98" s="1"/>
  <c r="L20"/>
  <c r="K20"/>
  <c r="K97"/>
  <c r="M97" s="1"/>
  <c r="L65"/>
  <c r="K65"/>
  <c r="L63"/>
  <c r="K63"/>
  <c r="L38"/>
  <c r="K38"/>
  <c r="L60"/>
  <c r="K60"/>
  <c r="L58"/>
  <c r="M58" s="1"/>
  <c r="K58"/>
  <c r="L17"/>
  <c r="K17"/>
  <c r="K96"/>
  <c r="M96" s="1"/>
  <c r="L62"/>
  <c r="K62"/>
  <c r="K95"/>
  <c r="M95" s="1"/>
  <c r="K323"/>
  <c r="L323" s="1"/>
  <c r="K93"/>
  <c r="M93" s="1"/>
  <c r="L19"/>
  <c r="K19"/>
  <c r="M19" s="1"/>
  <c r="L61"/>
  <c r="M61" s="1"/>
  <c r="K61"/>
  <c r="M66"/>
  <c r="M64"/>
  <c r="M17"/>
  <c r="M38"/>
  <c r="M20"/>
  <c r="M63"/>
  <c r="M65"/>
  <c r="M60"/>
  <c r="M62"/>
  <c r="L59"/>
  <c r="K59"/>
  <c r="M59"/>
  <c r="K94"/>
  <c r="M94"/>
  <c r="K92"/>
  <c r="M92"/>
  <c r="K88"/>
  <c r="M88"/>
  <c r="K89"/>
  <c r="M89"/>
  <c r="L13"/>
  <c r="K13"/>
  <c r="L16"/>
  <c r="K16"/>
  <c r="M16" s="1"/>
  <c r="K90"/>
  <c r="M90"/>
  <c r="K87"/>
  <c r="M87"/>
  <c r="K86"/>
  <c r="M86"/>
  <c r="K85"/>
  <c r="M85"/>
  <c r="M13"/>
  <c r="L39"/>
  <c r="K39"/>
  <c r="M39" s="1"/>
  <c r="L36"/>
  <c r="K36"/>
  <c r="L11"/>
  <c r="K11"/>
  <c r="M11" s="1"/>
  <c r="L14"/>
  <c r="K14"/>
  <c r="P15"/>
  <c r="M36"/>
  <c r="M14"/>
  <c r="P12"/>
  <c r="L10"/>
  <c r="P135"/>
  <c r="L135"/>
  <c r="K135"/>
  <c r="M135" s="1"/>
  <c r="M10"/>
  <c r="K302"/>
  <c r="L302"/>
  <c r="K322"/>
  <c r="L322"/>
  <c r="K321"/>
  <c r="L321"/>
  <c r="K320"/>
  <c r="L320"/>
  <c r="K317"/>
  <c r="L317"/>
  <c r="K316"/>
  <c r="L316"/>
  <c r="K315"/>
  <c r="L315"/>
  <c r="K314"/>
  <c r="L314"/>
  <c r="K313"/>
  <c r="L313"/>
  <c r="K312"/>
  <c r="L312"/>
  <c r="K311"/>
  <c r="L311"/>
  <c r="K310"/>
  <c r="L310"/>
  <c r="K308"/>
  <c r="L308"/>
  <c r="K307"/>
  <c r="L307"/>
  <c r="K306"/>
  <c r="L306"/>
  <c r="K305"/>
  <c r="L305"/>
  <c r="K304"/>
  <c r="L304"/>
  <c r="K303"/>
  <c r="L303"/>
  <c r="K301"/>
  <c r="L301"/>
  <c r="K300"/>
  <c r="L300"/>
  <c r="K299"/>
  <c r="L299"/>
  <c r="F298"/>
  <c r="K298"/>
  <c r="L298"/>
  <c r="K297"/>
  <c r="L297" s="1"/>
  <c r="K296"/>
  <c r="L296"/>
  <c r="K295"/>
  <c r="L295" s="1"/>
  <c r="K294"/>
  <c r="L294"/>
  <c r="K293"/>
  <c r="L293" s="1"/>
  <c r="F292"/>
  <c r="K292"/>
  <c r="L292"/>
  <c r="F291"/>
  <c r="K291"/>
  <c r="L291"/>
  <c r="K290"/>
  <c r="L290" s="1"/>
  <c r="F289"/>
  <c r="K289"/>
  <c r="L289"/>
  <c r="K288"/>
  <c r="L288"/>
  <c r="K287"/>
  <c r="L287"/>
  <c r="K286"/>
  <c r="L286"/>
  <c r="K285"/>
  <c r="L285"/>
  <c r="K284"/>
  <c r="L284"/>
  <c r="K283"/>
  <c r="L283"/>
  <c r="K282"/>
  <c r="L282"/>
  <c r="K281"/>
  <c r="L281"/>
  <c r="K280"/>
  <c r="L280"/>
  <c r="K279"/>
  <c r="L279"/>
  <c r="K278"/>
  <c r="L278"/>
  <c r="K277"/>
  <c r="L277"/>
  <c r="K276"/>
  <c r="L276"/>
  <c r="K275"/>
  <c r="L275"/>
  <c r="K273"/>
  <c r="L273"/>
  <c r="K271"/>
  <c r="L271"/>
  <c r="K270"/>
  <c r="L270"/>
  <c r="F269"/>
  <c r="K269"/>
  <c r="L269" s="1"/>
  <c r="K268"/>
  <c r="L268" s="1"/>
  <c r="K265"/>
  <c r="L265" s="1"/>
  <c r="K264"/>
  <c r="L264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39"/>
  <c r="L239" s="1"/>
  <c r="K237"/>
  <c r="L237" s="1"/>
  <c r="K236"/>
  <c r="L236" s="1"/>
  <c r="K235"/>
  <c r="L235" s="1"/>
  <c r="K233"/>
  <c r="L233" s="1"/>
  <c r="K232"/>
  <c r="L232" s="1"/>
  <c r="K231"/>
  <c r="L231" s="1"/>
  <c r="K230"/>
  <c r="K229"/>
  <c r="L229"/>
  <c r="K228"/>
  <c r="L228"/>
  <c r="K226"/>
  <c r="L226"/>
  <c r="K225"/>
  <c r="L225"/>
  <c r="K224"/>
  <c r="L224"/>
  <c r="K223"/>
  <c r="L223"/>
  <c r="K222"/>
  <c r="L222"/>
  <c r="F221"/>
  <c r="K221"/>
  <c r="L221" s="1"/>
  <c r="H220"/>
  <c r="K220" s="1"/>
  <c r="L220" s="1"/>
  <c r="K217"/>
  <c r="L217"/>
  <c r="K216"/>
  <c r="L216"/>
  <c r="K215"/>
  <c r="L215"/>
  <c r="K214"/>
  <c r="L214"/>
  <c r="K213"/>
  <c r="L213"/>
  <c r="K210"/>
  <c r="L210"/>
  <c r="K209"/>
  <c r="L209"/>
  <c r="K208"/>
  <c r="L208"/>
  <c r="K207"/>
  <c r="L207"/>
  <c r="K206"/>
  <c r="L206"/>
  <c r="K205"/>
  <c r="L205"/>
  <c r="K204"/>
  <c r="L204"/>
  <c r="K203"/>
  <c r="L203"/>
  <c r="K202"/>
  <c r="L202"/>
  <c r="K201"/>
  <c r="L201"/>
  <c r="K200"/>
  <c r="L200"/>
  <c r="K199"/>
  <c r="L199"/>
  <c r="K198"/>
  <c r="L198"/>
  <c r="K197"/>
  <c r="L197"/>
  <c r="K196"/>
  <c r="L196"/>
  <c r="K195"/>
  <c r="L195"/>
  <c r="K194"/>
  <c r="L194"/>
  <c r="K193"/>
  <c r="L193"/>
  <c r="K192"/>
  <c r="L192"/>
  <c r="K191"/>
  <c r="L191"/>
  <c r="K190"/>
  <c r="L190"/>
  <c r="K189"/>
  <c r="L189"/>
  <c r="K188"/>
  <c r="L188"/>
  <c r="K187"/>
  <c r="L187"/>
  <c r="H186"/>
  <c r="K186"/>
  <c r="L186"/>
  <c r="F185"/>
  <c r="K185" s="1"/>
  <c r="L185" s="1"/>
  <c r="K184"/>
  <c r="L184"/>
  <c r="K183"/>
  <c r="L183"/>
  <c r="K182"/>
  <c r="L182"/>
  <c r="K181"/>
  <c r="L181"/>
  <c r="K180"/>
  <c r="L180"/>
  <c r="K179"/>
  <c r="L179"/>
  <c r="K178"/>
  <c r="L178"/>
  <c r="K177"/>
  <c r="L177"/>
  <c r="K176"/>
  <c r="L176"/>
  <c r="K175"/>
  <c r="L175"/>
  <c r="K174"/>
  <c r="L174"/>
  <c r="K173"/>
  <c r="L173"/>
  <c r="K172"/>
  <c r="L172"/>
  <c r="K171"/>
  <c r="L171"/>
  <c r="K170"/>
  <c r="L170"/>
  <c r="K169"/>
  <c r="L169"/>
  <c r="K168"/>
  <c r="L168"/>
  <c r="K167"/>
  <c r="L167"/>
  <c r="K166"/>
  <c r="L166"/>
  <c r="K165"/>
  <c r="L165"/>
  <c r="K164"/>
  <c r="L164"/>
  <c r="K163"/>
  <c r="L163"/>
  <c r="K162"/>
  <c r="L162"/>
  <c r="K161"/>
  <c r="L161"/>
  <c r="K160"/>
  <c r="L160"/>
  <c r="K159"/>
  <c r="L159"/>
  <c r="K158"/>
  <c r="L158"/>
  <c r="M7"/>
  <c r="D7" i="5"/>
  <c r="K6" i="4"/>
  <c r="K6" i="3"/>
  <c r="L6" i="2"/>
</calcChain>
</file>

<file path=xl/sharedStrings.xml><?xml version="1.0" encoding="utf-8"?>
<sst xmlns="http://schemas.openxmlformats.org/spreadsheetml/2006/main" count="3142" uniqueCount="1207">
  <si>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</si>
  <si>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</si>
  <si>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</si>
  <si>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</si>
  <si>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</si>
  <si>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</si>
  <si>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</si>
  <si>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</si>
  <si>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</si>
  <si>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</si>
  <si>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</si>
  <si>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</si>
  <si>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</si>
  <si>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</si>
  <si>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</si>
  <si>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</si>
  <si>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</si>
  <si>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</si>
  <si>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</si>
  <si>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</si>
  <si>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</si>
  <si>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</si>
  <si>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</si>
  <si>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</si>
  <si>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</si>
  <si>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</si>
  <si>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</si>
  <si>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</si>
  <si>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</si>
  <si>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</si>
  <si>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</si>
  <si>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</si>
  <si>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</si>
  <si>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</si>
  <si>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</si>
  <si>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</si>
  <si>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</si>
  <si>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</si>
  <si>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</si>
  <si>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</si>
  <si>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</si>
  <si>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</si>
  <si>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</si>
  <si>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</si>
  <si>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</si>
  <si>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</si>
  <si>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</si>
  <si>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</si>
  <si>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</si>
  <si>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</si>
  <si>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</si>
  <si>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</si>
  <si>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</si>
  <si>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</si>
  <si>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</si>
  <si>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</si>
  <si>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</si>
  <si>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</si>
  <si>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</si>
  <si>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</si>
  <si>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</si>
  <si>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</si>
  <si>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</si>
  <si>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</si>
  <si>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</si>
  <si>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</si>
  <si>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</si>
  <si>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</si>
  <si>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</si>
  <si>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</si>
  <si>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</si>
  <si>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</si>
  <si>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</si>
  <si>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</si>
  <si>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</si>
  <si>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</si>
  <si>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</si>
  <si>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</si>
  <si>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</si>
  <si>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</si>
  <si>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</si>
  <si>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</si>
  <si>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</si>
  <si>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</si>
  <si>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</si>
  <si>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</si>
  <si>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</si>
  <si>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</si>
  <si>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</si>
  <si>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</si>
  <si>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</si>
  <si>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</si>
  <si>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</si>
  <si>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</si>
  <si>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</si>
  <si>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</si>
  <si>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</si>
  <si>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</si>
  <si>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</si>
  <si>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</si>
  <si>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</si>
  <si>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</si>
  <si>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</si>
  <si>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</si>
  <si>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</si>
  <si>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</si>
  <si>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</si>
  <si>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</si>
  <si>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</si>
  <si>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</si>
  <si>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</si>
  <si>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</si>
  <si>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</si>
  <si>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</si>
  <si>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</si>
  <si>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</si>
  <si>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</si>
  <si>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</si>
  <si>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</si>
  <si>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</si>
  <si>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</si>
  <si>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</si>
  <si>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</si>
  <si>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</si>
  <si>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</si>
  <si>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</si>
  <si>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</si>
  <si>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</si>
  <si>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</si>
  <si>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</si>
  <si>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</si>
  <si>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</si>
  <si>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</si>
  <si>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</si>
  <si>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</si>
  <si>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</si>
  <si>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</si>
  <si>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</si>
  <si>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</si>
  <si>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</si>
  <si>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</si>
  <si>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</si>
  <si>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</si>
  <si>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</si>
  <si>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</si>
  <si>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</si>
  <si>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</si>
  <si>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</si>
  <si>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</si>
  <si>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</si>
  <si>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</si>
  <si>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</si>
  <si>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</si>
  <si>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</si>
  <si>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</si>
  <si>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</si>
  <si>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</si>
  <si>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</si>
  <si>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</si>
  <si>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</si>
  <si>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</si>
  <si>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</si>
  <si>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</si>
  <si>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</si>
  <si>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</si>
  <si>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</si>
  <si>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</si>
  <si>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</si>
  <si>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</si>
  <si>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</si>
  <si>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</si>
  <si>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</si>
  <si>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</si>
  <si>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</si>
  <si>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</si>
  <si>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</si>
  <si>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</si>
  <si>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</si>
  <si>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</si>
  <si>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</si>
  <si>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</si>
  <si>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</si>
  <si>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</si>
  <si>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</si>
  <si>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</si>
  <si>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</si>
  <si>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</si>
  <si>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</si>
  <si>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</si>
  <si>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</si>
  <si>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</si>
  <si>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</si>
  <si>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</si>
  <si>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</si>
  <si>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</si>
  <si>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</si>
  <si>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</si>
  <si>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</si>
  <si>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</si>
  <si>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</si>
  <si>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</si>
  <si>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</si>
  <si>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</si>
  <si>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</si>
  <si>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</si>
  <si>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</si>
  <si>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</si>
  <si>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</si>
  <si>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</si>
  <si>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</si>
  <si>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</si>
  <si>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</si>
  <si>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</si>
  <si>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</si>
  <si>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</si>
  <si>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</si>
  <si>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</si>
  <si>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</si>
  <si>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</si>
  <si>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</si>
  <si>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</si>
  <si>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</si>
  <si>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</si>
  <si>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</si>
  <si>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</si>
  <si>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</si>
  <si>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</si>
  <si>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</si>
  <si>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</si>
  <si>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</si>
  <si>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</si>
  <si>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</si>
  <si>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</si>
  <si>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</si>
  <si>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</si>
  <si>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</si>
  <si>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</si>
  <si>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</si>
  <si>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</si>
  <si>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</si>
  <si>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</si>
  <si>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</si>
  <si>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</si>
  <si>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</si>
  <si>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</si>
  <si>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</si>
  <si>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</si>
  <si>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</si>
  <si>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</si>
  <si>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</si>
  <si>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</si>
  <si>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</si>
  <si>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</si>
  <si>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</si>
  <si>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</si>
  <si>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</si>
  <si>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</si>
  <si>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</si>
  <si>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</si>
  <si>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</si>
  <si>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</si>
  <si>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</si>
  <si>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</si>
  <si>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</si>
  <si>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</si>
  <si>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</si>
  <si>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</si>
  <si>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</si>
  <si>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</si>
  <si>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</si>
  <si>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</si>
  <si>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</si>
  <si>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</si>
  <si>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</si>
  <si>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</si>
  <si>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</si>
  <si>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</si>
  <si>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</si>
  <si>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</si>
  <si>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</si>
  <si>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</si>
  <si>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</si>
  <si>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</si>
  <si>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</si>
  <si>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</si>
  <si>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</si>
  <si>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</si>
  <si>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</si>
  <si>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</si>
  <si>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</si>
  <si>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</si>
  <si>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</si>
  <si>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</si>
  <si>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</si>
  <si>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</si>
  <si>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</si>
  <si>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</si>
  <si>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</si>
  <si>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</si>
  <si>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</si>
  <si>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</si>
  <si>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</si>
  <si>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</si>
  <si>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</si>
  <si>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</si>
  <si>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</si>
  <si>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</si>
  <si>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</si>
  <si>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</si>
  <si>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</si>
  <si>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</si>
  <si>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</si>
  <si>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</si>
  <si>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</si>
  <si>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</si>
  <si>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</si>
  <si>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</si>
  <si>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</si>
  <si>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</si>
  <si>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</si>
  <si>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</si>
  <si>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</si>
  <si>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</si>
  <si>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</si>
  <si>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</si>
  <si>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</si>
  <si>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</si>
  <si>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</si>
  <si>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</si>
  <si>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</si>
  <si>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</si>
  <si>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</si>
  <si>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</si>
  <si>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</si>
  <si>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</si>
  <si>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</si>
  <si>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</si>
  <si>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</si>
  <si>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</si>
  <si>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</si>
  <si>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</si>
  <si>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</si>
  <si>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</si>
  <si>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</si>
  <si>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</si>
  <si>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</si>
  <si>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</si>
  <si>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</si>
  <si>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</si>
  <si>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</si>
  <si>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</si>
  <si>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</si>
  <si>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</si>
  <si>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</si>
  <si>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</si>
  <si>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</si>
  <si>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</si>
  <si>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</si>
  <si>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</si>
  <si>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</si>
  <si>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</si>
  <si>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</si>
  <si>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</si>
  <si>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</si>
  <si>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</si>
  <si>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</si>
  <si>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</si>
  <si>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</si>
  <si>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</si>
  <si>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</si>
  <si>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</si>
  <si>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</si>
  <si>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</si>
  <si>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</si>
  <si>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</si>
  <si>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</si>
  <si>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</si>
  <si>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</si>
  <si>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</si>
  <si>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</si>
  <si>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</si>
  <si>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</si>
  <si>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</si>
  <si>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</si>
  <si>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</si>
  <si>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</si>
  <si>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</si>
  <si>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</si>
  <si>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</si>
  <si>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</si>
  <si>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</si>
  <si>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</si>
  <si>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</si>
  <si>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</si>
  <si>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</si>
  <si>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</si>
  <si>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</si>
  <si>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</si>
  <si>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</si>
  <si>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</si>
  <si>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</si>
  <si>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</si>
  <si>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</si>
  <si>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</si>
  <si>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</si>
  <si>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</si>
  <si>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</si>
  <si>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</si>
  <si>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</si>
  <si>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</si>
  <si>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</si>
  <si>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</si>
  <si>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</si>
  <si>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</si>
  <si>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</si>
  <si>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</si>
  <si>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</si>
  <si>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</si>
  <si>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</si>
  <si>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</si>
  <si>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</si>
  <si>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</si>
  <si>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</si>
  <si>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</si>
  <si>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</si>
  <si>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</si>
  <si>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</si>
  <si>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</si>
  <si>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</si>
  <si>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</si>
  <si>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</si>
  <si>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</si>
  <si>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</si>
  <si>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</si>
  <si>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</si>
  <si>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</si>
  <si>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</si>
  <si>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</si>
  <si>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</si>
  <si>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</si>
  <si>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</si>
  <si>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</si>
  <si>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</si>
  <si>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</si>
  <si>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</si>
  <si>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</si>
  <si>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</si>
  <si>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</si>
  <si>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</si>
  <si>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</si>
  <si>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</si>
  <si>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</si>
  <si>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</si>
  <si>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</si>
  <si>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</si>
  <si>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</si>
  <si>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</si>
  <si>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</si>
  <si>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</si>
  <si>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</si>
  <si>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</si>
  <si>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</si>
  <si>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</si>
  <si>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</si>
  <si>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</si>
  <si>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</si>
  <si>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</si>
  <si>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</si>
  <si>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</si>
  <si>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</si>
  <si>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</si>
  <si>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</si>
  <si>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</si>
  <si>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</si>
  <si>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</si>
  <si>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</si>
  <si>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</si>
  <si>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</si>
  <si>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</si>
  <si>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</si>
  <si>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</si>
  <si>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</si>
  <si>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</si>
  <si>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</si>
  <si>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</si>
  <si>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</si>
  <si>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</si>
  <si>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</si>
  <si>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</si>
  <si>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</si>
  <si>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</si>
  <si>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</si>
  <si>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</si>
  <si>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</si>
  <si>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</si>
  <si>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</si>
  <si>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</si>
  <si>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</si>
  <si>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</si>
  <si>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</si>
  <si>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</si>
  <si>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</si>
  <si>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</si>
  <si>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</si>
  <si>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</si>
  <si>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</si>
  <si>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</si>
  <si>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</si>
  <si>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</si>
  <si>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</si>
  <si>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</si>
  <si>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</si>
  <si>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</si>
  <si>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</si>
  <si>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</si>
  <si>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</si>
  <si>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</si>
  <si>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</si>
  <si>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</si>
  <si>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</si>
  <si>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</si>
  <si>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</si>
  <si>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</si>
  <si>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</si>
  <si>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</si>
  <si>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</si>
  <si>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</si>
  <si>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</si>
  <si>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</si>
  <si>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</si>
  <si>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</si>
  <si>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</si>
  <si>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</si>
  <si>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</si>
  <si>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</si>
  <si>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</si>
  <si>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</si>
  <si>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</si>
  <si>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</si>
  <si>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</si>
  <si>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</si>
  <si>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</si>
  <si>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</si>
  <si>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</si>
  <si>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</si>
  <si>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</si>
  <si>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</si>
  <si>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</si>
  <si>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</si>
  <si>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</si>
  <si>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</si>
  <si>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</si>
  <si>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</si>
  <si>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</si>
  <si>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</si>
  <si>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</si>
  <si>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</si>
  <si>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</si>
  <si>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</si>
  <si>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</si>
  <si>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</si>
  <si>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</si>
  <si>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</si>
  <si>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</si>
  <si>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</si>
  <si>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</si>
  <si>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</si>
  <si>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</si>
  <si>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</si>
  <si>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</si>
  <si>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</si>
  <si>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</si>
  <si>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</si>
  <si>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</si>
  <si>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</si>
  <si>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</si>
  <si>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</si>
  <si>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</si>
  <si>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</si>
  <si>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</si>
  <si>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</si>
  <si>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</si>
  <si>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</si>
  <si>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</si>
  <si>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</si>
  <si>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</si>
  <si>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</si>
  <si>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</si>
  <si>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</si>
  <si>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</si>
  <si>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</si>
  <si>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</si>
  <si>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</si>
  <si>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</si>
  <si>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</si>
  <si>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</si>
  <si>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</si>
  <si>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</si>
  <si>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</si>
  <si>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</si>
  <si>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</si>
  <si>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</si>
  <si>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</si>
  <si>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</si>
  <si>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</si>
  <si>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</si>
  <si>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</si>
  <si>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</si>
  <si>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</si>
  <si>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</si>
  <si>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</si>
  <si>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</si>
  <si>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</si>
  <si>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</si>
  <si>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</si>
  <si>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</si>
  <si>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</si>
  <si>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</si>
  <si>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</si>
  <si>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</si>
  <si>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</si>
  <si>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</si>
  <si>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</si>
  <si>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</si>
  <si>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</si>
  <si>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</si>
  <si>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</si>
  <si>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</si>
  <si>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</si>
  <si>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</si>
  <si>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</si>
  <si>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</si>
  <si>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</si>
  <si>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</si>
  <si>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</si>
  <si>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</si>
  <si>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</si>
  <si>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</si>
  <si>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</si>
  <si>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</si>
  <si>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</si>
  <si>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</si>
  <si>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</si>
  <si>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</si>
  <si>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</si>
  <si>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</si>
  <si>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</si>
  <si>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</si>
  <si>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</si>
  <si>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</si>
  <si>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</si>
  <si>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</si>
  <si>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</si>
  <si>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</si>
  <si>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</si>
  <si>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</si>
  <si>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</si>
  <si>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</si>
  <si>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</si>
  <si>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</si>
  <si>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</si>
  <si>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</si>
  <si>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</si>
  <si>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</si>
  <si>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</si>
  <si>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</si>
  <si>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</si>
  <si>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</si>
  <si>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</si>
  <si>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</si>
  <si>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</si>
  <si>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</si>
  <si>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</si>
  <si>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</si>
  <si>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</si>
  <si>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</si>
  <si>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</si>
  <si>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</si>
  <si>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</si>
  <si>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</si>
  <si>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</si>
  <si>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</si>
  <si>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</si>
  <si>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</si>
  <si>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</si>
  <si>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</si>
  <si>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</si>
  <si>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</si>
  <si>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</si>
  <si>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</si>
  <si>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</si>
  <si>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</si>
  <si>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</si>
  <si>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</si>
  <si>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</si>
  <si>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</si>
  <si>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</si>
  <si>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</si>
  <si>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</si>
  <si>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</si>
  <si>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</si>
  <si>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</si>
  <si>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</si>
  <si>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</si>
  <si>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</si>
  <si>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</si>
  <si>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</si>
  <si>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</si>
  <si>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</si>
  <si>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</si>
  <si>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</si>
  <si>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</si>
  <si>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</si>
  <si>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</si>
  <si>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</si>
  <si>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</si>
  <si>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</si>
  <si>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</si>
  <si>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</si>
  <si>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</si>
  <si>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</si>
  <si>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</si>
  <si>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</si>
  <si>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</si>
  <si>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</si>
  <si>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</si>
  <si>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</si>
  <si>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</si>
  <si>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</si>
  <si>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</si>
  <si>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</si>
  <si>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</si>
  <si>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</si>
  <si>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</si>
  <si>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</si>
  <si>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</si>
  <si>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</si>
  <si>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</si>
  <si>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</si>
  <si>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</si>
  <si>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</si>
  <si>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</si>
  <si>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</si>
  <si>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</si>
  <si>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</si>
  <si>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</si>
  <si>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</si>
  <si>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</si>
  <si>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</si>
  <si>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</si>
  <si>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</si>
  <si>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</si>
  <si>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</si>
  <si>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</si>
  <si>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</si>
  <si>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</si>
  <si>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</si>
  <si>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</si>
  <si>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</si>
  <si>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</si>
  <si>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</si>
  <si>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</si>
  <si>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</si>
  <si>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</si>
  <si>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</si>
  <si>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</si>
  <si>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</si>
  <si>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</si>
  <si>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</si>
  <si>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</si>
  <si>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</si>
  <si>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</si>
  <si>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</si>
  <si>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</si>
  <si>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</si>
  <si>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</si>
  <si>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</si>
  <si>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</si>
  <si>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</si>
  <si>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</si>
  <si>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</si>
  <si>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</si>
  <si>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</si>
  <si>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</si>
  <si>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</si>
  <si>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</si>
  <si>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</si>
  <si>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</si>
  <si>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</si>
  <si>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</si>
  <si>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</si>
  <si>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</si>
  <si>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</si>
  <si>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</si>
  <si>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</si>
  <si>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</si>
  <si>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</si>
  <si>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</si>
  <si>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</si>
  <si>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</si>
  <si>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</si>
  <si>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</si>
  <si>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</si>
  <si>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</si>
  <si>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</si>
  <si>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</si>
  <si>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</si>
  <si>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</si>
  <si>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</si>
  <si>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</si>
  <si>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</si>
  <si>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</si>
  <si>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</si>
  <si>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</si>
  <si>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</si>
  <si>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</si>
  <si>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</si>
  <si>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</si>
  <si>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</si>
  <si>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</si>
  <si>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</si>
  <si>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</si>
  <si>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</si>
  <si>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</si>
  <si>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</si>
  <si>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</si>
  <si>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</si>
  <si>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</si>
  <si>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</si>
  <si>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</si>
  <si>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</si>
  <si>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</si>
  <si>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</si>
  <si>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</si>
  <si>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</si>
  <si>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</si>
  <si>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</si>
  <si>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</si>
  <si>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</si>
  <si>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</si>
  <si>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</si>
  <si>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</si>
  <si>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</si>
  <si>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</si>
  <si>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</si>
  <si>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</si>
  <si>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</si>
  <si>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</si>
  <si>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</si>
  <si>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</si>
  <si>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</si>
  <si>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</si>
  <si>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</si>
  <si>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</si>
  <si>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</si>
  <si>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</si>
  <si>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</si>
  <si>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</si>
  <si>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</si>
  <si>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</si>
  <si>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</si>
  <si>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</si>
  <si>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</si>
  <si>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</si>
  <si>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</si>
  <si>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</si>
  <si>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</si>
  <si>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</si>
  <si>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</si>
  <si>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</si>
  <si>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</si>
  <si>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</si>
  <si>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</si>
  <si>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</si>
  <si>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</si>
  <si>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</si>
  <si>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</si>
  <si>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</si>
  <si>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</si>
  <si>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</si>
  <si>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</si>
  <si>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</si>
  <si>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</si>
  <si>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</si>
  <si>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</si>
  <si>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</si>
  <si>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</si>
  <si>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</si>
  <si>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</si>
  <si>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</si>
  <si>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</si>
  <si>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</si>
  <si>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</si>
  <si>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</si>
  <si>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</si>
  <si>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</si>
  <si>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</si>
  <si>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</si>
  <si>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</si>
  <si>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</si>
  <si>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</si>
  <si>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</si>
  <si>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</si>
  <si>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</si>
  <si>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</si>
  <si>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</si>
  <si>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</si>
  <si>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</si>
  <si>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</si>
  <si>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</si>
  <si>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</si>
  <si>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</si>
  <si>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</si>
  <si>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</si>
  <si>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</si>
  <si>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</si>
  <si>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</si>
  <si>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</si>
  <si>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</si>
  <si>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</si>
  <si>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</si>
  <si>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</si>
  <si>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</si>
  <si>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</si>
  <si>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</si>
  <si>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</si>
  <si>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</si>
  <si>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</si>
  <si>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</si>
  <si>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</si>
  <si>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</si>
  <si>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</si>
  <si>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</si>
  <si>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</si>
  <si>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</si>
  <si>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</si>
  <si>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</si>
  <si>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</si>
  <si>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</si>
  <si>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</si>
  <si>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</si>
  <si>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</si>
  <si>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</si>
  <si>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</si>
  <si>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</si>
  <si>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</si>
  <si>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</si>
  <si>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</si>
  <si>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</si>
  <si>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</si>
  <si>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</si>
  <si>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</si>
  <si>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</si>
  <si>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</si>
  <si>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</si>
  <si>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</si>
  <si>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</si>
  <si>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</si>
  <si>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</si>
  <si>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</si>
  <si>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</si>
  <si>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</si>
  <si>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</si>
  <si>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</si>
  <si>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</si>
  <si>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</si>
  <si>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</si>
  <si>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</si>
  <si>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</si>
  <si>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515-530</t>
  </si>
  <si>
    <t xml:space="preserve">BAJAJ-AUTO 3650 CE NOV </t>
  </si>
  <si>
    <t>70-90</t>
  </si>
  <si>
    <t xml:space="preserve">HDFCBANK NOV FUT </t>
  </si>
  <si>
    <t>30-40</t>
  </si>
  <si>
    <t>BANKNIFTY 38400 CE 18-NOV</t>
  </si>
  <si>
    <t>250-300</t>
  </si>
  <si>
    <t>Loss of Rs.9.5/-</t>
  </si>
  <si>
    <t>LIBAS</t>
  </si>
  <si>
    <t>Libas Consu Products Ltd</t>
  </si>
  <si>
    <t>ANGELONE</t>
  </si>
  <si>
    <t>BANKNIFTY 38300 CE 18-NOV</t>
  </si>
  <si>
    <t>240-300</t>
  </si>
  <si>
    <t>BANKNIFTY 38200 CE 18-NOV</t>
  </si>
  <si>
    <t>740-750</t>
  </si>
  <si>
    <t>149-151</t>
  </si>
  <si>
    <t>Profit of Rs.3.75/-</t>
  </si>
  <si>
    <t>Loss of Rs.32/-</t>
  </si>
  <si>
    <t>Loss of Rs.17.5/-</t>
  </si>
  <si>
    <t>Loss of Rs.75/-</t>
  </si>
  <si>
    <t>Loss of Rs.10/-</t>
  </si>
  <si>
    <t>HDFC 2940 CE NOV</t>
  </si>
  <si>
    <t>45-60</t>
  </si>
  <si>
    <t>NIFTY 17750 CE 18-NOV</t>
  </si>
  <si>
    <t>60-80</t>
  </si>
  <si>
    <t>Profit of 42.5/-</t>
  </si>
  <si>
    <t>BANKNIFTY 38300 CE 25-NOV</t>
  </si>
  <si>
    <t>500-550</t>
  </si>
  <si>
    <t>Loss of Rs.18.5/-</t>
  </si>
  <si>
    <t>Loss of Rs.55/-</t>
  </si>
  <si>
    <t>Loss of Rs.90/-</t>
  </si>
  <si>
    <t xml:space="preserve"> Profit of Rs.50/-</t>
  </si>
  <si>
    <t>Loss of Rs.14.5/-</t>
  </si>
  <si>
    <t>Loss of Rs.23/-</t>
  </si>
  <si>
    <t>AARTIIND NOV FUT</t>
  </si>
  <si>
    <t>950-965</t>
  </si>
  <si>
    <t>Loss of Rs.14/-</t>
  </si>
  <si>
    <t>758-761</t>
  </si>
  <si>
    <t>785-805</t>
  </si>
  <si>
    <t>800-810</t>
  </si>
  <si>
    <t xml:space="preserve">NIFTY 17500 CE 25-NOV </t>
  </si>
  <si>
    <t>Profit of Rs.6/-</t>
  </si>
  <si>
    <t>Loss of Rs.7.25/-</t>
  </si>
  <si>
    <t>Loss of Rs.120/-</t>
  </si>
  <si>
    <t>BANKNIFTY 37600 25-NOV-1</t>
  </si>
  <si>
    <t>BANKNIFTY 38000 25-NOV-2</t>
  </si>
  <si>
    <t>Profit of Rs.191.50/-</t>
  </si>
  <si>
    <t>BRIDGESE</t>
  </si>
  <si>
    <t>VISHAL PRAGNESHBHAI SHAH</t>
  </si>
  <si>
    <t>DLCL</t>
  </si>
  <si>
    <t>NATURAL</t>
  </si>
  <si>
    <t>OLGA TRADING PRIVATE LIMITED</t>
  </si>
  <si>
    <t>SUNRETAIL</t>
  </si>
  <si>
    <t>TJR AGROCOM PRIVATE LIMITED</t>
  </si>
  <si>
    <t>NIFTY 17400 CE 25-NOV</t>
  </si>
  <si>
    <t>110-130</t>
  </si>
  <si>
    <t>Profit of Rs.26.5/-</t>
  </si>
  <si>
    <t>Profit of Rs.22/-</t>
  </si>
  <si>
    <t>SBIN 490 CE 25-NOV</t>
  </si>
  <si>
    <t>8.0-10.0</t>
  </si>
  <si>
    <t>Profit of Rs.1.40/-</t>
  </si>
  <si>
    <t>NIFTY 17300 PE 25-NOV</t>
  </si>
  <si>
    <t>80-110</t>
  </si>
  <si>
    <t>COLPAL DEC FUT</t>
  </si>
  <si>
    <t>1482-1486</t>
  </si>
  <si>
    <t>1520-1550</t>
  </si>
  <si>
    <t>HDFC DEC FUT</t>
  </si>
  <si>
    <t>2940-2980</t>
  </si>
  <si>
    <t xml:space="preserve">HINDUNILVR DEC FUT </t>
  </si>
  <si>
    <t>2375-2377</t>
  </si>
  <si>
    <t>2420-2460</t>
  </si>
  <si>
    <t>MAHAVIRIND</t>
  </si>
  <si>
    <t>PANAFIC INDUSTRIALS LTD</t>
  </si>
  <si>
    <t>OMNIAX</t>
  </si>
  <si>
    <t>SATYAPPA MAGEPPA YALLATTI</t>
  </si>
  <si>
    <t>STL</t>
  </si>
  <si>
    <t>VENKATESHWARA INDUSTRIAL PROMOTION CO LIMITED</t>
  </si>
  <si>
    <t>VIVANTA</t>
  </si>
  <si>
    <t>ASHNISHA ALLOYS PRIVATE LIMITED</t>
  </si>
  <si>
    <t>XTX MARKETS LLP</t>
  </si>
  <si>
    <t xml:space="preserve">ASIANPAINT </t>
  </si>
  <si>
    <t>3160-3170</t>
  </si>
  <si>
    <t>3250-3300</t>
  </si>
  <si>
    <t xml:space="preserve">DRREDDY 4650 CE DEC </t>
  </si>
  <si>
    <t>145-170</t>
  </si>
  <si>
    <t>Profit of Rs.110/-</t>
  </si>
  <si>
    <t>NIFTY 17600 PE 25-NOV</t>
  </si>
  <si>
    <t>110-140</t>
  </si>
  <si>
    <t>Profit of Rs.17.5/-</t>
  </si>
  <si>
    <t>Profit of Rs.35/-</t>
  </si>
  <si>
    <t>SIEMENS DEC FUT</t>
  </si>
  <si>
    <t>2370-2390</t>
  </si>
  <si>
    <t>Loss of Rs.37/-</t>
  </si>
  <si>
    <t>CPML</t>
  </si>
  <si>
    <t>NAVEEN GUPTA</t>
  </si>
  <si>
    <t>INTELLADV</t>
  </si>
  <si>
    <t>N K WEALTH SOLUTIONS LLP</t>
  </si>
  <si>
    <t>TOPGAIN FINANCE PRIVATE LIMITED</t>
  </si>
  <si>
    <t>LUHARUKA</t>
  </si>
  <si>
    <t>OBCL</t>
  </si>
  <si>
    <t>NNM SECURITIES PVT LTD</t>
  </si>
  <si>
    <t>OSIAJEE</t>
  </si>
  <si>
    <t>SAENTER</t>
  </si>
  <si>
    <t>AVS EQUISERVE LLP</t>
  </si>
  <si>
    <t>C J MANIYAR</t>
  </si>
  <si>
    <t>SUPREME</t>
  </si>
  <si>
    <t>FALCON TRUST</t>
  </si>
  <si>
    <t>AURUM</t>
  </si>
  <si>
    <t>Aurum PropTech Limited</t>
  </si>
  <si>
    <t>PIONEEREMB</t>
  </si>
  <si>
    <t>Pioneer Embroideries Limi</t>
  </si>
  <si>
    <t>UJAAS</t>
  </si>
  <si>
    <t>Ujaas Energy Limited</t>
  </si>
  <si>
    <t>VIKASPROP</t>
  </si>
  <si>
    <t>Vikas Prop &amp; Granite Ltd</t>
  </si>
  <si>
    <t>SONY  SEBASTIAN</t>
  </si>
  <si>
    <t>AAPLUSTRAD</t>
  </si>
  <si>
    <t>AJAY SINGHAL AND SONS HUF</t>
  </si>
  <si>
    <t>VIRAL PRAFUL JHAVERI</t>
  </si>
  <si>
    <t>ADJIA</t>
  </si>
  <si>
    <t>SHRENI SHARES PRIVATE LIMITED</t>
  </si>
  <si>
    <t>ARCFIN</t>
  </si>
  <si>
    <t>OVERALL LOGISTICS PRIVATE LIMITED</t>
  </si>
  <si>
    <t>VEENIT BUILDERS PRIVATE LIMITED</t>
  </si>
  <si>
    <t>BESTEAST</t>
  </si>
  <si>
    <t>SHIV PARVATI LEASING PVT LTD</t>
  </si>
  <si>
    <t>URVASHI UMESHBHAI PATEL</t>
  </si>
  <si>
    <t>MEHTA MANISHKUMAR INDRAVADAN</t>
  </si>
  <si>
    <t>RAJAPRATAP SINGH HANUMANSINGH RAJPUT</t>
  </si>
  <si>
    <t>CCFCL</t>
  </si>
  <si>
    <t>MUKESH KUMAR GEHLOT</t>
  </si>
  <si>
    <t>ARYAFIN-TRADE SERVICES INDIA PRIVATE LIMITED</t>
  </si>
  <si>
    <t>KESHAV VIJAY BIYANI</t>
  </si>
  <si>
    <t>DEEP</t>
  </si>
  <si>
    <t>DGL</t>
  </si>
  <si>
    <t>VENKATA SHILPA PERIKA</t>
  </si>
  <si>
    <t>MEENA SINDHWAR</t>
  </si>
  <si>
    <t>GVFILM</t>
  </si>
  <si>
    <t>DEEPTHI BALAGIRI</t>
  </si>
  <si>
    <t>INNOVATIVE</t>
  </si>
  <si>
    <t>PJS SECURITIES LLP</t>
  </si>
  <si>
    <t>RAMASWAMY ANAND .</t>
  </si>
  <si>
    <t>JETMALL</t>
  </si>
  <si>
    <t>JAISHRI VINOD SHAH</t>
  </si>
  <si>
    <t>GIRISH KUMAR JAIN .</t>
  </si>
  <si>
    <t>KMEW</t>
  </si>
  <si>
    <t>MAHALAXMI BROKERAGE (INDIA) PRIVATE LIMITED</t>
  </si>
  <si>
    <t>RAMAVATAR KHANDELWAL</t>
  </si>
  <si>
    <t>MAYUKH</t>
  </si>
  <si>
    <t>KAUSHIKA HEMANT KHAJANCHI</t>
  </si>
  <si>
    <t>NARAYANI</t>
  </si>
  <si>
    <t>MOHSINKHAN MUNAF SABRIN</t>
  </si>
  <si>
    <t>RAJESHKUMAR RAMESHCHANDRA GUPTA</t>
  </si>
  <si>
    <t>RAJENDRA DOSHI</t>
  </si>
  <si>
    <t>NCLRESE</t>
  </si>
  <si>
    <t>DULCET ADVISORY PRIVATE LIMITED</t>
  </si>
  <si>
    <t>ALPISH SHARMA</t>
  </si>
  <si>
    <t>OZONEWORLD</t>
  </si>
  <si>
    <t>JYOTIBEN MANJEEBHAI KHATARIYA</t>
  </si>
  <si>
    <t>KAPIL SATYANARAYAN SONI</t>
  </si>
  <si>
    <t>PRISMMEDI</t>
  </si>
  <si>
    <t>SONAM MICHAEL</t>
  </si>
  <si>
    <t>PVVINFRA</t>
  </si>
  <si>
    <t>SUDHA G SHAH</t>
  </si>
  <si>
    <t>DIVYAKANDA</t>
  </si>
  <si>
    <t>SUNILMARKFERNANDES</t>
  </si>
  <si>
    <t>RASIELEC</t>
  </si>
  <si>
    <t>VENKATA RAMANAREDDY SALASANI</t>
  </si>
  <si>
    <t>SANJAY H SARAWAGI</t>
  </si>
  <si>
    <t>SCTL</t>
  </si>
  <si>
    <t>AMERICAN FUNDS FUNDAMENTAL INVESTORS</t>
  </si>
  <si>
    <t>SRESTHA</t>
  </si>
  <si>
    <t>MPSE SECURITIES LIMITED</t>
  </si>
  <si>
    <t>SUNIL BHANDARI</t>
  </si>
  <si>
    <t>VANDANA VANDANA</t>
  </si>
  <si>
    <t>TARINI</t>
  </si>
  <si>
    <t>KUBEIR KHERA</t>
  </si>
  <si>
    <t>SAMYAK CORPORATION LIMITED</t>
  </si>
  <si>
    <t>VEERHEALTH</t>
  </si>
  <si>
    <t>RISHABH FINTRADE LIMITED</t>
  </si>
  <si>
    <t>AAKASH</t>
  </si>
  <si>
    <t>Aakash Exploration Ser L</t>
  </si>
  <si>
    <t>AROGRANITE</t>
  </si>
  <si>
    <t>Aro Granite Industries Li</t>
  </si>
  <si>
    <t>LODHA CHANCHAL DEVI</t>
  </si>
  <si>
    <t>ASLIND</t>
  </si>
  <si>
    <t>ASL Industries Limited</t>
  </si>
  <si>
    <t>PADMAWATI REALCON PRIVATE  LIMITED</t>
  </si>
  <si>
    <t>YUGA  DOSHI</t>
  </si>
  <si>
    <t>COMPINFO</t>
  </si>
  <si>
    <t>Compuage Infocom Ltd</t>
  </si>
  <si>
    <t>DKEGL</t>
  </si>
  <si>
    <t>D K Enterprises Global L</t>
  </si>
  <si>
    <t>ADROIT FINANCIAL SERVICES PVT LTD</t>
  </si>
  <si>
    <t>EXXARO</t>
  </si>
  <si>
    <t>Exxaro Tiles Limited</t>
  </si>
  <si>
    <t>PRABHULAL LALLUBHAI PAREKH</t>
  </si>
  <si>
    <t>JAICORPLTD</t>
  </si>
  <si>
    <t>Jai Corp Limited</t>
  </si>
  <si>
    <t>NIKUNJ KAUSHIK SHAH</t>
  </si>
  <si>
    <t>SHIFA MOHAMMED HAMIDANI</t>
  </si>
  <si>
    <t>MARINE</t>
  </si>
  <si>
    <t>Marine Electrical (I) Ltd</t>
  </si>
  <si>
    <t>PARAS</t>
  </si>
  <si>
    <t>Paras Def and Spce Tech L</t>
  </si>
  <si>
    <t>RIIL</t>
  </si>
  <si>
    <t>Reliance Indl Infra Ltd</t>
  </si>
  <si>
    <t>TREJHARA</t>
  </si>
  <si>
    <t>TREJHARA SOLUTIONS LIMITE</t>
  </si>
  <si>
    <t>SWAY FINANCIAL SERVICES</t>
  </si>
  <si>
    <t>SAHIL RAI</t>
  </si>
  <si>
    <t>TRANSGLOBAL SECURITIES LTD</t>
  </si>
  <si>
    <t>KHERA KUBEIR</t>
  </si>
  <si>
    <t>GTL</t>
  </si>
  <si>
    <t>GTL Limited</t>
  </si>
  <si>
    <t xml:space="preserve">PUNJAB NATIONAL BANK </t>
  </si>
  <si>
    <t>Indiabulls Hsg Fin Ltd</t>
  </si>
  <si>
    <t>BNP PARIBAS ARBITRAGE</t>
  </si>
  <si>
    <t>SOCIETE GENERALE</t>
  </si>
  <si>
    <t>ANISH J SARAF HUF</t>
  </si>
  <si>
    <t>SANWARIA</t>
  </si>
  <si>
    <t>Sanwaria Consumer Ltd.</t>
  </si>
  <si>
    <t>SHAHALLOYS</t>
  </si>
  <si>
    <t>Shah Alloys Limited</t>
  </si>
  <si>
    <t>SUMIT BINANI</t>
  </si>
  <si>
    <t>770-775</t>
  </si>
  <si>
    <t>820-860</t>
  </si>
  <si>
    <t>375-395</t>
  </si>
  <si>
    <t>Part Profit of Rs.14.5/-</t>
  </si>
  <si>
    <t>2060-2070</t>
  </si>
  <si>
    <t>2200-2250</t>
  </si>
  <si>
    <t>ASIANPAINT DEC FUT</t>
  </si>
  <si>
    <t>3140-3150</t>
  </si>
  <si>
    <t>3230-3300</t>
  </si>
  <si>
    <t>NIFTY 17550 PE 25-NOV</t>
  </si>
  <si>
    <t>40-50</t>
  </si>
  <si>
    <t>BANKNIFTY 37400 PE 25-NOV</t>
  </si>
  <si>
    <t>Profit of Rs.19/-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</si>
</sst>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6" tint="0.39997558519241921"/>
        <bgColor rgb="FFFFFFFF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7" fontId="1" fillId="28" borderId="1" xfId="0" applyNumberFormat="1" applyFont="1" applyFill="1" applyBorder="1" applyAlignment="1">
      <alignment horizontal="center" vertical="center"/>
    </xf>
    <xf numFmtId="167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6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1" fontId="35" fillId="24" borderId="23" xfId="0" applyNumberFormat="1" applyFont="1" applyFill="1" applyBorder="1" applyAlignment="1">
      <alignment horizontal="center" vertical="center"/>
    </xf>
    <xf numFmtId="1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6" fillId="24" borderId="15" xfId="0" applyFont="1" applyFill="1" applyBorder="1"/>
    <xf numFmtId="0" fontId="35" fillId="24" borderId="15" xfId="0" applyFont="1" applyFill="1" applyBorder="1"/>
    <xf numFmtId="0" fontId="35" fillId="24" borderId="15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2" fontId="36" fillId="24" borderId="24" xfId="0" applyNumberFormat="1" applyFont="1" applyFill="1" applyBorder="1" applyAlignment="1">
      <alignment horizontal="center" vertical="center"/>
    </xf>
    <xf numFmtId="0" fontId="36" fillId="24" borderId="2" xfId="0" applyFont="1" applyFill="1" applyBorder="1"/>
    <xf numFmtId="0" fontId="35" fillId="24" borderId="2" xfId="0" applyFont="1" applyFill="1" applyBorder="1"/>
    <xf numFmtId="0" fontId="35" fillId="24" borderId="2" xfId="0" applyFont="1" applyFill="1" applyBorder="1" applyAlignment="1">
      <alignment horizontal="center" vertical="center"/>
    </xf>
    <xf numFmtId="0" fontId="36" fillId="24" borderId="2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2" fontId="36" fillId="24" borderId="33" xfId="0" applyNumberFormat="1" applyFont="1" applyFill="1" applyBorder="1" applyAlignment="1">
      <alignment horizontal="center" vertical="center"/>
    </xf>
    <xf numFmtId="2" fontId="36" fillId="24" borderId="30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1" fillId="30" borderId="1" xfId="0" applyFont="1" applyFill="1" applyBorder="1" applyAlignment="1">
      <alignment horizontal="center" vertical="center"/>
    </xf>
    <xf numFmtId="165" fontId="35" fillId="30" borderId="1" xfId="0" applyNumberFormat="1" applyFont="1" applyFill="1" applyBorder="1" applyAlignment="1">
      <alignment horizontal="center" vertical="center"/>
    </xf>
    <xf numFmtId="15" fontId="1" fillId="30" borderId="1" xfId="0" applyNumberFormat="1" applyFont="1" applyFill="1" applyBorder="1" applyAlignment="1">
      <alignment horizontal="center" vertical="center"/>
    </xf>
    <xf numFmtId="0" fontId="36" fillId="30" borderId="1" xfId="0" applyFont="1" applyFill="1" applyBorder="1"/>
    <xf numFmtId="43" fontId="35" fillId="30" borderId="1" xfId="0" applyNumberFormat="1" applyFont="1" applyFill="1" applyBorder="1" applyAlignment="1">
      <alignment horizontal="center" vertical="top"/>
    </xf>
    <xf numFmtId="0" fontId="35" fillId="30" borderId="1" xfId="0" applyFont="1" applyFill="1" applyBorder="1" applyAlignment="1">
      <alignment horizontal="center" vertical="center"/>
    </xf>
    <xf numFmtId="0" fontId="35" fillId="30" borderId="1" xfId="0" applyFont="1" applyFill="1" applyBorder="1" applyAlignment="1">
      <alignment horizontal="center" vertical="top"/>
    </xf>
    <xf numFmtId="0" fontId="36" fillId="31" borderId="1" xfId="0" applyFont="1" applyFill="1" applyBorder="1" applyAlignment="1">
      <alignment horizontal="center" vertical="center"/>
    </xf>
    <xf numFmtId="2" fontId="36" fillId="31" borderId="1" xfId="0" applyNumberFormat="1" applyFont="1" applyFill="1" applyBorder="1" applyAlignment="1">
      <alignment horizontal="center" vertical="center"/>
    </xf>
    <xf numFmtId="10" fontId="36" fillId="31" borderId="1" xfId="0" applyNumberFormat="1" applyFont="1" applyFill="1" applyBorder="1" applyAlignment="1">
      <alignment horizontal="center" vertical="center" wrapText="1"/>
    </xf>
    <xf numFmtId="16" fontId="36" fillId="31" borderId="1" xfId="0" applyNumberFormat="1" applyFont="1" applyFill="1" applyBorder="1" applyAlignment="1">
      <alignment horizontal="center" vertical="center"/>
    </xf>
    <xf numFmtId="0" fontId="35" fillId="32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0" fontId="36" fillId="18" borderId="21" xfId="0" applyFont="1" applyFill="1" applyBorder="1"/>
    <xf numFmtId="0" fontId="35" fillId="18" borderId="21" xfId="0" applyFont="1" applyFill="1" applyBorder="1"/>
    <xf numFmtId="165" fontId="35" fillId="20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0" fontId="35" fillId="11" borderId="36" xfId="0" applyFont="1" applyFill="1" applyBorder="1" applyAlignment="1">
      <alignment horizontal="center" vertical="center"/>
    </xf>
    <xf numFmtId="0" fontId="35" fillId="11" borderId="37" xfId="0" applyFont="1" applyFill="1" applyBorder="1" applyAlignment="1">
      <alignment horizontal="center" vertical="center"/>
    </xf>
    <xf numFmtId="43" fontId="36" fillId="24" borderId="18" xfId="0" applyNumberFormat="1" applyFont="1" applyFill="1" applyBorder="1" applyAlignment="1">
      <alignment horizontal="center" vertical="center"/>
    </xf>
    <xf numFmtId="16" fontId="36" fillId="24" borderId="18" xfId="0" applyNumberFormat="1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165" fontId="35" fillId="24" borderId="18" xfId="0" applyNumberFormat="1" applyFont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16" fontId="36" fillId="11" borderId="18" xfId="0" applyNumberFormat="1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56" t="s">
        <v>16</v>
      </c>
      <c r="B9" s="558" t="s">
        <v>17</v>
      </c>
      <c r="C9" s="558" t="s">
        <v>18</v>
      </c>
      <c r="D9" s="558" t="s">
        <v>19</v>
      </c>
      <c r="E9" s="26" t="s">
        <v>20</v>
      </c>
      <c r="F9" s="26" t="s">
        <v>21</v>
      </c>
      <c r="G9" s="553" t="s">
        <v>22</v>
      </c>
      <c r="H9" s="554"/>
      <c r="I9" s="555"/>
      <c r="J9" s="553" t="s">
        <v>23</v>
      </c>
      <c r="K9" s="554"/>
      <c r="L9" s="555"/>
      <c r="M9" s="26"/>
      <c r="N9" s="27"/>
      <c r="O9" s="27"/>
      <c r="P9" s="27"/>
    </row>
    <row r="10" spans="1:16" ht="59.25" customHeight="1">
      <c r="A10" s="557"/>
      <c r="B10" s="559"/>
      <c r="C10" s="559"/>
      <c r="D10" s="55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37535.1</v>
      </c>
      <c r="F11" s="35">
        <v>37498.966666666667</v>
      </c>
      <c r="G11" s="36">
        <v>37311.133333333331</v>
      </c>
      <c r="H11" s="36">
        <v>37087.166666666664</v>
      </c>
      <c r="I11" s="36">
        <v>36899.333333333328</v>
      </c>
      <c r="J11" s="36">
        <v>37722.933333333334</v>
      </c>
      <c r="K11" s="36">
        <v>37910.766666666663</v>
      </c>
      <c r="L11" s="36">
        <v>38134.733333333337</v>
      </c>
      <c r="M11" s="37">
        <v>37686.800000000003</v>
      </c>
      <c r="N11" s="37">
        <v>37275</v>
      </c>
      <c r="O11" s="38">
        <v>2370225</v>
      </c>
      <c r="P11" s="39">
        <v>-0.14263623374509413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17588.95</v>
      </c>
      <c r="F12" s="40">
        <v>17529.883333333331</v>
      </c>
      <c r="G12" s="41">
        <v>17440.766666666663</v>
      </c>
      <c r="H12" s="41">
        <v>17292.583333333332</v>
      </c>
      <c r="I12" s="41">
        <v>17203.466666666664</v>
      </c>
      <c r="J12" s="41">
        <v>17678.066666666662</v>
      </c>
      <c r="K12" s="41">
        <v>17767.183333333331</v>
      </c>
      <c r="L12" s="41">
        <v>17915.366666666661</v>
      </c>
      <c r="M12" s="31">
        <v>17619</v>
      </c>
      <c r="N12" s="31">
        <v>17381.7</v>
      </c>
      <c r="O12" s="42">
        <v>10984150</v>
      </c>
      <c r="P12" s="43">
        <v>-0.13061218028628302</v>
      </c>
    </row>
    <row r="13" spans="1:16" ht="12.75" customHeight="1">
      <c r="A13" s="31">
        <v>3</v>
      </c>
      <c r="B13" s="32" t="s">
        <v>35</v>
      </c>
      <c r="C13" s="33" t="s">
        <v>847</v>
      </c>
      <c r="D13" s="34">
        <v>44530</v>
      </c>
      <c r="E13" s="40">
        <v>18350</v>
      </c>
      <c r="F13" s="40">
        <v>18301.683333333334</v>
      </c>
      <c r="G13" s="41">
        <v>18253.366666666669</v>
      </c>
      <c r="H13" s="41">
        <v>18156.733333333334</v>
      </c>
      <c r="I13" s="41">
        <v>18108.416666666668</v>
      </c>
      <c r="J13" s="41">
        <v>18398.316666666669</v>
      </c>
      <c r="K13" s="41">
        <v>18446.633333333335</v>
      </c>
      <c r="L13" s="41">
        <v>18543.26666666667</v>
      </c>
      <c r="M13" s="31">
        <v>18350</v>
      </c>
      <c r="N13" s="31">
        <v>18205.05</v>
      </c>
      <c r="O13" s="42">
        <v>1000</v>
      </c>
      <c r="P13" s="43">
        <v>-3.8461538461538464E-2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953.05</v>
      </c>
      <c r="F14" s="40">
        <v>949.2833333333333</v>
      </c>
      <c r="G14" s="41">
        <v>940.81666666666661</v>
      </c>
      <c r="H14" s="41">
        <v>928.58333333333326</v>
      </c>
      <c r="I14" s="41">
        <v>920.11666666666656</v>
      </c>
      <c r="J14" s="41">
        <v>961.51666666666665</v>
      </c>
      <c r="K14" s="41">
        <v>969.98333333333335</v>
      </c>
      <c r="L14" s="41">
        <v>982.2166666666667</v>
      </c>
      <c r="M14" s="31">
        <v>957.75</v>
      </c>
      <c r="N14" s="31">
        <v>937.05</v>
      </c>
      <c r="O14" s="42">
        <v>2400400</v>
      </c>
      <c r="P14" s="43">
        <v>-0.17667638483965015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19379.900000000001</v>
      </c>
      <c r="F15" s="40">
        <v>19352.316666666669</v>
      </c>
      <c r="G15" s="41">
        <v>19227.983333333337</v>
      </c>
      <c r="H15" s="41">
        <v>19076.066666666669</v>
      </c>
      <c r="I15" s="41">
        <v>18951.733333333337</v>
      </c>
      <c r="J15" s="41">
        <v>19504.233333333337</v>
      </c>
      <c r="K15" s="41">
        <v>19628.566666666673</v>
      </c>
      <c r="L15" s="41">
        <v>19780.483333333337</v>
      </c>
      <c r="M15" s="31">
        <v>19476.650000000001</v>
      </c>
      <c r="N15" s="31">
        <v>19200.400000000001</v>
      </c>
      <c r="O15" s="42">
        <v>28025</v>
      </c>
      <c r="P15" s="43">
        <v>-0.11593059936908517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278.05</v>
      </c>
      <c r="F16" s="40">
        <v>275.81666666666666</v>
      </c>
      <c r="G16" s="41">
        <v>272.18333333333334</v>
      </c>
      <c r="H16" s="41">
        <v>266.31666666666666</v>
      </c>
      <c r="I16" s="41">
        <v>262.68333333333334</v>
      </c>
      <c r="J16" s="41">
        <v>281.68333333333334</v>
      </c>
      <c r="K16" s="41">
        <v>285.31666666666666</v>
      </c>
      <c r="L16" s="41">
        <v>291.18333333333334</v>
      </c>
      <c r="M16" s="31">
        <v>279.45</v>
      </c>
      <c r="N16" s="31">
        <v>269.95</v>
      </c>
      <c r="O16" s="42">
        <v>11143600</v>
      </c>
      <c r="P16" s="43">
        <v>-2.7456319491717722E-2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2398.0500000000002</v>
      </c>
      <c r="F17" s="40">
        <v>2402.9833333333336</v>
      </c>
      <c r="G17" s="41">
        <v>2386.5666666666671</v>
      </c>
      <c r="H17" s="41">
        <v>2375.0833333333335</v>
      </c>
      <c r="I17" s="41">
        <v>2358.666666666667</v>
      </c>
      <c r="J17" s="41">
        <v>2414.4666666666672</v>
      </c>
      <c r="K17" s="41">
        <v>2430.8833333333332</v>
      </c>
      <c r="L17" s="41">
        <v>2442.3666666666672</v>
      </c>
      <c r="M17" s="31">
        <v>2419.4</v>
      </c>
      <c r="N17" s="31">
        <v>2391.5</v>
      </c>
      <c r="O17" s="42">
        <v>2005750</v>
      </c>
      <c r="P17" s="43">
        <v>-5.7559027369904849E-2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1768.4</v>
      </c>
      <c r="F18" s="40">
        <v>1763.95</v>
      </c>
      <c r="G18" s="41">
        <v>1747.45</v>
      </c>
      <c r="H18" s="41">
        <v>1726.5</v>
      </c>
      <c r="I18" s="41">
        <v>1710</v>
      </c>
      <c r="J18" s="41">
        <v>1784.9</v>
      </c>
      <c r="K18" s="41">
        <v>1801.4</v>
      </c>
      <c r="L18" s="41">
        <v>1822.3500000000001</v>
      </c>
      <c r="M18" s="31">
        <v>1780.45</v>
      </c>
      <c r="N18" s="31">
        <v>1743</v>
      </c>
      <c r="O18" s="42">
        <v>22335500</v>
      </c>
      <c r="P18" s="43">
        <v>8.7162696172518907E-3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766</v>
      </c>
      <c r="F19" s="40">
        <v>767.15</v>
      </c>
      <c r="G19" s="41">
        <v>757.09999999999991</v>
      </c>
      <c r="H19" s="41">
        <v>748.19999999999993</v>
      </c>
      <c r="I19" s="41">
        <v>738.14999999999986</v>
      </c>
      <c r="J19" s="41">
        <v>776.05</v>
      </c>
      <c r="K19" s="41">
        <v>786.09999999999991</v>
      </c>
      <c r="L19" s="41">
        <v>795</v>
      </c>
      <c r="M19" s="31">
        <v>777.2</v>
      </c>
      <c r="N19" s="31">
        <v>758.25</v>
      </c>
      <c r="O19" s="42">
        <v>89343750</v>
      </c>
      <c r="P19" s="43">
        <v>-1.1807158954223063E-2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3350.55</v>
      </c>
      <c r="F20" s="40">
        <v>3335.75</v>
      </c>
      <c r="G20" s="41">
        <v>3311.65</v>
      </c>
      <c r="H20" s="41">
        <v>3272.75</v>
      </c>
      <c r="I20" s="41">
        <v>3248.65</v>
      </c>
      <c r="J20" s="41">
        <v>3374.65</v>
      </c>
      <c r="K20" s="41">
        <v>3398.7500000000005</v>
      </c>
      <c r="L20" s="41">
        <v>3437.65</v>
      </c>
      <c r="M20" s="31">
        <v>3359.85</v>
      </c>
      <c r="N20" s="31">
        <v>3296.85</v>
      </c>
      <c r="O20" s="42">
        <v>539800</v>
      </c>
      <c r="P20" s="43">
        <v>-7.2508591065292102E-2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627.35</v>
      </c>
      <c r="F21" s="40">
        <v>630.5333333333333</v>
      </c>
      <c r="G21" s="41">
        <v>621.06666666666661</v>
      </c>
      <c r="H21" s="41">
        <v>614.7833333333333</v>
      </c>
      <c r="I21" s="41">
        <v>605.31666666666661</v>
      </c>
      <c r="J21" s="41">
        <v>636.81666666666661</v>
      </c>
      <c r="K21" s="41">
        <v>646.2833333333333</v>
      </c>
      <c r="L21" s="41">
        <v>652.56666666666661</v>
      </c>
      <c r="M21" s="31">
        <v>640</v>
      </c>
      <c r="N21" s="31">
        <v>624.25</v>
      </c>
      <c r="O21" s="42">
        <v>10276000</v>
      </c>
      <c r="P21" s="43">
        <v>-4.913482002405848E-2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392.15</v>
      </c>
      <c r="F22" s="40">
        <v>392.7833333333333</v>
      </c>
      <c r="G22" s="41">
        <v>390.11666666666662</v>
      </c>
      <c r="H22" s="41">
        <v>388.08333333333331</v>
      </c>
      <c r="I22" s="41">
        <v>385.41666666666663</v>
      </c>
      <c r="J22" s="41">
        <v>394.81666666666661</v>
      </c>
      <c r="K22" s="41">
        <v>397.48333333333335</v>
      </c>
      <c r="L22" s="41">
        <v>399.51666666666659</v>
      </c>
      <c r="M22" s="31">
        <v>395.45</v>
      </c>
      <c r="N22" s="31">
        <v>390.75</v>
      </c>
      <c r="O22" s="42">
        <v>12681000</v>
      </c>
      <c r="P22" s="43">
        <v>-6.8224402072081997E-2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792.05</v>
      </c>
      <c r="F23" s="40">
        <v>787.51666666666677</v>
      </c>
      <c r="G23" s="41">
        <v>779.73333333333358</v>
      </c>
      <c r="H23" s="41">
        <v>767.41666666666686</v>
      </c>
      <c r="I23" s="41">
        <v>759.63333333333367</v>
      </c>
      <c r="J23" s="41">
        <v>799.83333333333348</v>
      </c>
      <c r="K23" s="41">
        <v>807.61666666666656</v>
      </c>
      <c r="L23" s="41">
        <v>819.93333333333339</v>
      </c>
      <c r="M23" s="31">
        <v>795.3</v>
      </c>
      <c r="N23" s="31">
        <v>775.2</v>
      </c>
      <c r="O23" s="42">
        <v>1956800</v>
      </c>
      <c r="P23" s="43">
        <v>-0.1164890735055084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5720.65</v>
      </c>
      <c r="F24" s="40">
        <v>5613.75</v>
      </c>
      <c r="G24" s="41">
        <v>5467.1</v>
      </c>
      <c r="H24" s="41">
        <v>5213.55</v>
      </c>
      <c r="I24" s="41">
        <v>5066.9000000000005</v>
      </c>
      <c r="J24" s="41">
        <v>5867.3</v>
      </c>
      <c r="K24" s="41">
        <v>6013.95</v>
      </c>
      <c r="L24" s="41">
        <v>6267.5</v>
      </c>
      <c r="M24" s="31">
        <v>5760.4</v>
      </c>
      <c r="N24" s="31">
        <v>5360.2</v>
      </c>
      <c r="O24" s="42">
        <v>1866750</v>
      </c>
      <c r="P24" s="43">
        <v>-6.4520170383362566E-2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222.8</v>
      </c>
      <c r="F25" s="40">
        <v>223.28333333333333</v>
      </c>
      <c r="G25" s="41">
        <v>220.66666666666666</v>
      </c>
      <c r="H25" s="41">
        <v>218.53333333333333</v>
      </c>
      <c r="I25" s="41">
        <v>215.91666666666666</v>
      </c>
      <c r="J25" s="41">
        <v>225.41666666666666</v>
      </c>
      <c r="K25" s="41">
        <v>228.03333333333333</v>
      </c>
      <c r="L25" s="41">
        <v>230.16666666666666</v>
      </c>
      <c r="M25" s="31">
        <v>225.9</v>
      </c>
      <c r="N25" s="31">
        <v>221.15</v>
      </c>
      <c r="O25" s="42">
        <v>10660000</v>
      </c>
      <c r="P25" s="43">
        <v>-0.14136125654450263</v>
      </c>
    </row>
    <row r="26" spans="1:16" ht="12.75" customHeight="1">
      <c r="A26" s="31">
        <v>16</v>
      </c>
      <c r="B26" s="320" t="s">
        <v>49</v>
      </c>
      <c r="C26" s="33" t="s">
        <v>55</v>
      </c>
      <c r="D26" s="34">
        <v>44560</v>
      </c>
      <c r="E26" s="40">
        <v>134.5</v>
      </c>
      <c r="F26" s="40">
        <v>134.79999999999998</v>
      </c>
      <c r="G26" s="41">
        <v>133.29999999999995</v>
      </c>
      <c r="H26" s="41">
        <v>132.09999999999997</v>
      </c>
      <c r="I26" s="41">
        <v>130.59999999999994</v>
      </c>
      <c r="J26" s="41">
        <v>135.99999999999997</v>
      </c>
      <c r="K26" s="41">
        <v>137.50000000000003</v>
      </c>
      <c r="L26" s="41">
        <v>138.69999999999999</v>
      </c>
      <c r="M26" s="31">
        <v>136.30000000000001</v>
      </c>
      <c r="N26" s="31">
        <v>133.6</v>
      </c>
      <c r="O26" s="42">
        <v>45067500</v>
      </c>
      <c r="P26" s="43">
        <v>-5.3044629349470497E-2</v>
      </c>
    </row>
    <row r="27" spans="1:16" ht="12.75" customHeight="1">
      <c r="A27" s="31">
        <v>17</v>
      </c>
      <c r="B27" s="321" t="s">
        <v>56</v>
      </c>
      <c r="C27" s="33" t="s">
        <v>57</v>
      </c>
      <c r="D27" s="34">
        <v>44560</v>
      </c>
      <c r="E27" s="40">
        <v>3156.9</v>
      </c>
      <c r="F27" s="40">
        <v>3155.2166666666667</v>
      </c>
      <c r="G27" s="41">
        <v>3129.6833333333334</v>
      </c>
      <c r="H27" s="41">
        <v>3102.4666666666667</v>
      </c>
      <c r="I27" s="41">
        <v>3076.9333333333334</v>
      </c>
      <c r="J27" s="41">
        <v>3182.4333333333334</v>
      </c>
      <c r="K27" s="41">
        <v>3207.9666666666672</v>
      </c>
      <c r="L27" s="41">
        <v>3235.1833333333334</v>
      </c>
      <c r="M27" s="31">
        <v>3180.75</v>
      </c>
      <c r="N27" s="31">
        <v>3128</v>
      </c>
      <c r="O27" s="42">
        <v>3776100</v>
      </c>
      <c r="P27" s="43">
        <v>-2.9754104678948585E-2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44560</v>
      </c>
      <c r="E28" s="40">
        <v>2206.1999999999998</v>
      </c>
      <c r="F28" s="40">
        <v>2192.1833333333334</v>
      </c>
      <c r="G28" s="41">
        <v>2166.5666666666666</v>
      </c>
      <c r="H28" s="41">
        <v>2126.9333333333334</v>
      </c>
      <c r="I28" s="41">
        <v>2101.3166666666666</v>
      </c>
      <c r="J28" s="41">
        <v>2231.8166666666666</v>
      </c>
      <c r="K28" s="41">
        <v>2257.4333333333334</v>
      </c>
      <c r="L28" s="41">
        <v>2297.0666666666666</v>
      </c>
      <c r="M28" s="31">
        <v>2217.8000000000002</v>
      </c>
      <c r="N28" s="31">
        <v>2152.5500000000002</v>
      </c>
      <c r="O28" s="42">
        <v>485375</v>
      </c>
      <c r="P28" s="43">
        <v>-9.6262160778289807E-2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44560</v>
      </c>
      <c r="E29" s="40">
        <v>8555.35</v>
      </c>
      <c r="F29" s="40">
        <v>8555.5499999999993</v>
      </c>
      <c r="G29" s="41">
        <v>8442.0999999999985</v>
      </c>
      <c r="H29" s="41">
        <v>8328.8499999999985</v>
      </c>
      <c r="I29" s="41">
        <v>8215.3999999999978</v>
      </c>
      <c r="J29" s="41">
        <v>8668.7999999999993</v>
      </c>
      <c r="K29" s="41">
        <v>8782.25</v>
      </c>
      <c r="L29" s="41">
        <v>8895.5</v>
      </c>
      <c r="M29" s="31">
        <v>8669</v>
      </c>
      <c r="N29" s="31">
        <v>8442.2999999999993</v>
      </c>
      <c r="O29" s="42">
        <v>39150</v>
      </c>
      <c r="P29" s="43">
        <v>-9.8445595854922283E-2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1194.3</v>
      </c>
      <c r="F30" s="40">
        <v>1202.1333333333332</v>
      </c>
      <c r="G30" s="41">
        <v>1175.3666666666663</v>
      </c>
      <c r="H30" s="41">
        <v>1156.4333333333332</v>
      </c>
      <c r="I30" s="41">
        <v>1129.6666666666663</v>
      </c>
      <c r="J30" s="41">
        <v>1221.0666666666664</v>
      </c>
      <c r="K30" s="41">
        <v>1247.8333333333333</v>
      </c>
      <c r="L30" s="41">
        <v>1266.7666666666664</v>
      </c>
      <c r="M30" s="31">
        <v>1228.9000000000001</v>
      </c>
      <c r="N30" s="31">
        <v>1183.2</v>
      </c>
      <c r="O30" s="42">
        <v>3605500</v>
      </c>
      <c r="P30" s="43">
        <v>-1.8644529123571039E-2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670.95</v>
      </c>
      <c r="F31" s="40">
        <v>668.41666666666663</v>
      </c>
      <c r="G31" s="41">
        <v>658.5333333333333</v>
      </c>
      <c r="H31" s="41">
        <v>646.11666666666667</v>
      </c>
      <c r="I31" s="41">
        <v>636.23333333333335</v>
      </c>
      <c r="J31" s="41">
        <v>680.83333333333326</v>
      </c>
      <c r="K31" s="41">
        <v>690.7166666666667</v>
      </c>
      <c r="L31" s="41">
        <v>703.13333333333321</v>
      </c>
      <c r="M31" s="31">
        <v>678.3</v>
      </c>
      <c r="N31" s="31">
        <v>656</v>
      </c>
      <c r="O31" s="42">
        <v>15911150</v>
      </c>
      <c r="P31" s="43">
        <v>-5.5563964445235869E-2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683.2</v>
      </c>
      <c r="F32" s="40">
        <v>683.81666666666661</v>
      </c>
      <c r="G32" s="41">
        <v>678.58333333333326</v>
      </c>
      <c r="H32" s="41">
        <v>673.9666666666667</v>
      </c>
      <c r="I32" s="41">
        <v>668.73333333333335</v>
      </c>
      <c r="J32" s="41">
        <v>688.43333333333317</v>
      </c>
      <c r="K32" s="41">
        <v>693.66666666666652</v>
      </c>
      <c r="L32" s="41">
        <v>698.28333333333308</v>
      </c>
      <c r="M32" s="31">
        <v>689.05</v>
      </c>
      <c r="N32" s="31">
        <v>679.2</v>
      </c>
      <c r="O32" s="42">
        <v>61017600</v>
      </c>
      <c r="P32" s="43">
        <v>-2.880281152112461E-2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3403.3</v>
      </c>
      <c r="F33" s="40">
        <v>3404.4833333333336</v>
      </c>
      <c r="G33" s="41">
        <v>3386.916666666667</v>
      </c>
      <c r="H33" s="41">
        <v>3370.5333333333333</v>
      </c>
      <c r="I33" s="41">
        <v>3352.9666666666667</v>
      </c>
      <c r="J33" s="41">
        <v>3420.8666666666672</v>
      </c>
      <c r="K33" s="41">
        <v>3438.4333333333338</v>
      </c>
      <c r="L33" s="41">
        <v>3454.8166666666675</v>
      </c>
      <c r="M33" s="31">
        <v>3422.05</v>
      </c>
      <c r="N33" s="31">
        <v>3388.1</v>
      </c>
      <c r="O33" s="42">
        <v>3126500</v>
      </c>
      <c r="P33" s="43">
        <v>-6.9286299025080003E-2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17404.650000000001</v>
      </c>
      <c r="F34" s="40">
        <v>17410.583333333332</v>
      </c>
      <c r="G34" s="41">
        <v>17256.816666666666</v>
      </c>
      <c r="H34" s="41">
        <v>17108.983333333334</v>
      </c>
      <c r="I34" s="41">
        <v>16955.216666666667</v>
      </c>
      <c r="J34" s="41">
        <v>17558.416666666664</v>
      </c>
      <c r="K34" s="41">
        <v>17712.183333333334</v>
      </c>
      <c r="L34" s="41">
        <v>17860.016666666663</v>
      </c>
      <c r="M34" s="31">
        <v>17564.349999999999</v>
      </c>
      <c r="N34" s="31">
        <v>17262.75</v>
      </c>
      <c r="O34" s="42">
        <v>620700</v>
      </c>
      <c r="P34" s="43">
        <v>-0.16474348191757779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7149.75</v>
      </c>
      <c r="F35" s="40">
        <v>7157.4000000000005</v>
      </c>
      <c r="G35" s="41">
        <v>7093.8500000000013</v>
      </c>
      <c r="H35" s="41">
        <v>7037.9500000000007</v>
      </c>
      <c r="I35" s="41">
        <v>6974.4000000000015</v>
      </c>
      <c r="J35" s="41">
        <v>7213.3000000000011</v>
      </c>
      <c r="K35" s="41">
        <v>7276.85</v>
      </c>
      <c r="L35" s="41">
        <v>7332.7500000000009</v>
      </c>
      <c r="M35" s="31">
        <v>7220.95</v>
      </c>
      <c r="N35" s="31">
        <v>7101.5</v>
      </c>
      <c r="O35" s="42">
        <v>4115000</v>
      </c>
      <c r="P35" s="43">
        <v>-3.0966678441069116E-2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2251.9499999999998</v>
      </c>
      <c r="F36" s="40">
        <v>2253.2333333333331</v>
      </c>
      <c r="G36" s="41">
        <v>2231.8666666666663</v>
      </c>
      <c r="H36" s="41">
        <v>2211.7833333333333</v>
      </c>
      <c r="I36" s="41">
        <v>2190.4166666666665</v>
      </c>
      <c r="J36" s="41">
        <v>2273.3166666666662</v>
      </c>
      <c r="K36" s="41">
        <v>2294.6833333333329</v>
      </c>
      <c r="L36" s="41">
        <v>2314.766666666666</v>
      </c>
      <c r="M36" s="31">
        <v>2274.6</v>
      </c>
      <c r="N36" s="31">
        <v>2233.15</v>
      </c>
      <c r="O36" s="42">
        <v>1308200</v>
      </c>
      <c r="P36" s="43">
        <v>-0.15838908903757076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316.7</v>
      </c>
      <c r="F37" s="40">
        <v>313.41666666666669</v>
      </c>
      <c r="G37" s="41">
        <v>308.58333333333337</v>
      </c>
      <c r="H37" s="41">
        <v>300.4666666666667</v>
      </c>
      <c r="I37" s="41">
        <v>295.63333333333338</v>
      </c>
      <c r="J37" s="41">
        <v>321.53333333333336</v>
      </c>
      <c r="K37" s="41">
        <v>326.36666666666673</v>
      </c>
      <c r="L37" s="41">
        <v>334.48333333333335</v>
      </c>
      <c r="M37" s="31">
        <v>318.25</v>
      </c>
      <c r="N37" s="31">
        <v>305.3</v>
      </c>
      <c r="O37" s="42">
        <v>20052000</v>
      </c>
      <c r="P37" s="43">
        <v>-3.1893629964369515E-2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93.5</v>
      </c>
      <c r="F38" s="40">
        <v>93.316666666666663</v>
      </c>
      <c r="G38" s="41">
        <v>92.633333333333326</v>
      </c>
      <c r="H38" s="41">
        <v>91.766666666666666</v>
      </c>
      <c r="I38" s="41">
        <v>91.083333333333329</v>
      </c>
      <c r="J38" s="41">
        <v>94.183333333333323</v>
      </c>
      <c r="K38" s="41">
        <v>94.86666666666666</v>
      </c>
      <c r="L38" s="41">
        <v>95.73333333333332</v>
      </c>
      <c r="M38" s="31">
        <v>94</v>
      </c>
      <c r="N38" s="31">
        <v>92.45</v>
      </c>
      <c r="O38" s="42">
        <v>137241000</v>
      </c>
      <c r="P38" s="43">
        <v>-8.3163983117086129E-2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2048.8000000000002</v>
      </c>
      <c r="F39" s="40">
        <v>2043.6166666666668</v>
      </c>
      <c r="G39" s="41">
        <v>2032.2333333333336</v>
      </c>
      <c r="H39" s="41">
        <v>2015.6666666666667</v>
      </c>
      <c r="I39" s="41">
        <v>2004.2833333333335</v>
      </c>
      <c r="J39" s="41">
        <v>2060.1833333333334</v>
      </c>
      <c r="K39" s="41">
        <v>2071.5666666666666</v>
      </c>
      <c r="L39" s="41">
        <v>2088.1333333333337</v>
      </c>
      <c r="M39" s="31">
        <v>2055</v>
      </c>
      <c r="N39" s="31">
        <v>2027.05</v>
      </c>
      <c r="O39" s="42">
        <v>1786400</v>
      </c>
      <c r="P39" s="43">
        <v>-7.4643874643874647E-2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212.2</v>
      </c>
      <c r="F40" s="40">
        <v>210.48333333333335</v>
      </c>
      <c r="G40" s="41">
        <v>207.91666666666669</v>
      </c>
      <c r="H40" s="41">
        <v>203.63333333333333</v>
      </c>
      <c r="I40" s="41">
        <v>201.06666666666666</v>
      </c>
      <c r="J40" s="41">
        <v>214.76666666666671</v>
      </c>
      <c r="K40" s="41">
        <v>217.33333333333337</v>
      </c>
      <c r="L40" s="41">
        <v>221.61666666666673</v>
      </c>
      <c r="M40" s="31">
        <v>213.05</v>
      </c>
      <c r="N40" s="31">
        <v>206.2</v>
      </c>
      <c r="O40" s="42">
        <v>23294000</v>
      </c>
      <c r="P40" s="43">
        <v>-0.13601127554615927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761.65</v>
      </c>
      <c r="F41" s="40">
        <v>763.55000000000007</v>
      </c>
      <c r="G41" s="41">
        <v>755.60000000000014</v>
      </c>
      <c r="H41" s="41">
        <v>749.55000000000007</v>
      </c>
      <c r="I41" s="41">
        <v>741.60000000000014</v>
      </c>
      <c r="J41" s="41">
        <v>769.60000000000014</v>
      </c>
      <c r="K41" s="41">
        <v>777.55000000000018</v>
      </c>
      <c r="L41" s="41">
        <v>783.60000000000014</v>
      </c>
      <c r="M41" s="31">
        <v>771.5</v>
      </c>
      <c r="N41" s="31">
        <v>757.5</v>
      </c>
      <c r="O41" s="42">
        <v>3801600</v>
      </c>
      <c r="P41" s="43">
        <v>-5.1331320340378808E-2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736.6</v>
      </c>
      <c r="F42" s="40">
        <v>737.25</v>
      </c>
      <c r="G42" s="41">
        <v>729.45</v>
      </c>
      <c r="H42" s="41">
        <v>722.30000000000007</v>
      </c>
      <c r="I42" s="41">
        <v>714.50000000000011</v>
      </c>
      <c r="J42" s="41">
        <v>744.4</v>
      </c>
      <c r="K42" s="41">
        <v>752.19999999999993</v>
      </c>
      <c r="L42" s="41">
        <v>759.34999999999991</v>
      </c>
      <c r="M42" s="31">
        <v>745.05</v>
      </c>
      <c r="N42" s="31">
        <v>730.1</v>
      </c>
      <c r="O42" s="42">
        <v>9891750</v>
      </c>
      <c r="P42" s="43">
        <v>-1.6553575423160091E-2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768.05</v>
      </c>
      <c r="F43" s="40">
        <v>764.80000000000007</v>
      </c>
      <c r="G43" s="41">
        <v>757.75000000000011</v>
      </c>
      <c r="H43" s="41">
        <v>747.45</v>
      </c>
      <c r="I43" s="41">
        <v>740.40000000000009</v>
      </c>
      <c r="J43" s="41">
        <v>775.10000000000014</v>
      </c>
      <c r="K43" s="41">
        <v>782.15000000000009</v>
      </c>
      <c r="L43" s="41">
        <v>792.45000000000016</v>
      </c>
      <c r="M43" s="31">
        <v>771.85</v>
      </c>
      <c r="N43" s="31">
        <v>754.5</v>
      </c>
      <c r="O43" s="42">
        <v>62729554</v>
      </c>
      <c r="P43" s="43">
        <v>-9.8818753161986336E-2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63.05</v>
      </c>
      <c r="F44" s="40">
        <v>62.866666666666667</v>
      </c>
      <c r="G44" s="41">
        <v>62.083333333333336</v>
      </c>
      <c r="H44" s="41">
        <v>61.116666666666667</v>
      </c>
      <c r="I44" s="41">
        <v>60.333333333333336</v>
      </c>
      <c r="J44" s="41">
        <v>63.833333333333336</v>
      </c>
      <c r="K44" s="41">
        <v>64.616666666666674</v>
      </c>
      <c r="L44" s="41">
        <v>65.583333333333343</v>
      </c>
      <c r="M44" s="31">
        <v>63.65</v>
      </c>
      <c r="N44" s="31">
        <v>61.9</v>
      </c>
      <c r="O44" s="42">
        <v>103057500</v>
      </c>
      <c r="P44" s="43">
        <v>-0.14778154033168359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364.75</v>
      </c>
      <c r="F45" s="40">
        <v>363.09999999999997</v>
      </c>
      <c r="G45" s="41">
        <v>359.69999999999993</v>
      </c>
      <c r="H45" s="41">
        <v>354.65</v>
      </c>
      <c r="I45" s="41">
        <v>351.24999999999994</v>
      </c>
      <c r="J45" s="41">
        <v>368.14999999999992</v>
      </c>
      <c r="K45" s="41">
        <v>371.5499999999999</v>
      </c>
      <c r="L45" s="41">
        <v>376.59999999999991</v>
      </c>
      <c r="M45" s="31">
        <v>366.5</v>
      </c>
      <c r="N45" s="31">
        <v>358.05</v>
      </c>
      <c r="O45" s="42">
        <v>13652800</v>
      </c>
      <c r="P45" s="43">
        <v>-7.0029766567444779E-2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16894.400000000001</v>
      </c>
      <c r="F46" s="40">
        <v>16902.033333333336</v>
      </c>
      <c r="G46" s="41">
        <v>16754.666666666672</v>
      </c>
      <c r="H46" s="41">
        <v>16614.933333333334</v>
      </c>
      <c r="I46" s="41">
        <v>16467.566666666669</v>
      </c>
      <c r="J46" s="41">
        <v>17041.766666666674</v>
      </c>
      <c r="K46" s="41">
        <v>17189.133333333335</v>
      </c>
      <c r="L46" s="41">
        <v>17328.866666666676</v>
      </c>
      <c r="M46" s="31">
        <v>17049.400000000001</v>
      </c>
      <c r="N46" s="31">
        <v>16762.3</v>
      </c>
      <c r="O46" s="42">
        <v>135000</v>
      </c>
      <c r="P46" s="43">
        <v>-0.1340602950609365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401.7</v>
      </c>
      <c r="F47" s="40">
        <v>402.76666666666665</v>
      </c>
      <c r="G47" s="41">
        <v>398.23333333333329</v>
      </c>
      <c r="H47" s="41">
        <v>394.76666666666665</v>
      </c>
      <c r="I47" s="41">
        <v>390.23333333333329</v>
      </c>
      <c r="J47" s="41">
        <v>406.23333333333329</v>
      </c>
      <c r="K47" s="41">
        <v>410.76666666666659</v>
      </c>
      <c r="L47" s="41">
        <v>414.23333333333329</v>
      </c>
      <c r="M47" s="31">
        <v>407.3</v>
      </c>
      <c r="N47" s="31">
        <v>399.3</v>
      </c>
      <c r="O47" s="42">
        <v>30477600</v>
      </c>
      <c r="P47" s="43">
        <v>-5.2225020990764065E-2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3591.8</v>
      </c>
      <c r="F48" s="40">
        <v>3605.7999999999997</v>
      </c>
      <c r="G48" s="41">
        <v>3571.6499999999996</v>
      </c>
      <c r="H48" s="41">
        <v>3551.5</v>
      </c>
      <c r="I48" s="41">
        <v>3517.35</v>
      </c>
      <c r="J48" s="41">
        <v>3625.9499999999994</v>
      </c>
      <c r="K48" s="41">
        <v>3660.1</v>
      </c>
      <c r="L48" s="41">
        <v>3680.2499999999991</v>
      </c>
      <c r="M48" s="31">
        <v>3639.95</v>
      </c>
      <c r="N48" s="31">
        <v>3585.65</v>
      </c>
      <c r="O48" s="42">
        <v>1375800</v>
      </c>
      <c r="P48" s="43">
        <v>-2.5637393767705383E-2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44560</v>
      </c>
      <c r="E49" s="40">
        <v>502.55</v>
      </c>
      <c r="F49" s="40">
        <v>498.55</v>
      </c>
      <c r="G49" s="41">
        <v>487.25</v>
      </c>
      <c r="H49" s="41">
        <v>471.95</v>
      </c>
      <c r="I49" s="41">
        <v>460.65</v>
      </c>
      <c r="J49" s="41">
        <v>513.85</v>
      </c>
      <c r="K49" s="41">
        <v>525.15000000000009</v>
      </c>
      <c r="L49" s="41">
        <v>540.45000000000005</v>
      </c>
      <c r="M49" s="31">
        <v>509.85</v>
      </c>
      <c r="N49" s="31">
        <v>483.25</v>
      </c>
      <c r="O49" s="42">
        <v>3745300</v>
      </c>
      <c r="P49" s="43">
        <v>-5.5719436250409704E-2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464.2</v>
      </c>
      <c r="F50" s="40">
        <v>463.06666666666666</v>
      </c>
      <c r="G50" s="41">
        <v>459.58333333333331</v>
      </c>
      <c r="H50" s="41">
        <v>454.96666666666664</v>
      </c>
      <c r="I50" s="41">
        <v>451.48333333333329</v>
      </c>
      <c r="J50" s="41">
        <v>467.68333333333334</v>
      </c>
      <c r="K50" s="41">
        <v>471.16666666666669</v>
      </c>
      <c r="L50" s="41">
        <v>475.78333333333336</v>
      </c>
      <c r="M50" s="31">
        <v>466.55</v>
      </c>
      <c r="N50" s="31">
        <v>458.45</v>
      </c>
      <c r="O50" s="42">
        <v>18841900</v>
      </c>
      <c r="P50" s="43">
        <v>-4.881163927143492E-2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216.25</v>
      </c>
      <c r="F51" s="40">
        <v>215.35</v>
      </c>
      <c r="G51" s="41">
        <v>213.6</v>
      </c>
      <c r="H51" s="41">
        <v>210.95</v>
      </c>
      <c r="I51" s="41">
        <v>209.2</v>
      </c>
      <c r="J51" s="41">
        <v>218</v>
      </c>
      <c r="K51" s="41">
        <v>219.75</v>
      </c>
      <c r="L51" s="41">
        <v>222.4</v>
      </c>
      <c r="M51" s="31">
        <v>217.1</v>
      </c>
      <c r="N51" s="31">
        <v>212.7</v>
      </c>
      <c r="O51" s="42">
        <v>49280400</v>
      </c>
      <c r="P51" s="43">
        <v>-1.997422680412371E-2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44560</v>
      </c>
      <c r="E52" s="40">
        <v>617</v>
      </c>
      <c r="F52" s="40">
        <v>617.26666666666665</v>
      </c>
      <c r="G52" s="41">
        <v>611.0333333333333</v>
      </c>
      <c r="H52" s="41">
        <v>605.06666666666661</v>
      </c>
      <c r="I52" s="41">
        <v>598.83333333333326</v>
      </c>
      <c r="J52" s="41">
        <v>623.23333333333335</v>
      </c>
      <c r="K52" s="41">
        <v>629.4666666666667</v>
      </c>
      <c r="L52" s="41">
        <v>635.43333333333339</v>
      </c>
      <c r="M52" s="31">
        <v>623.5</v>
      </c>
      <c r="N52" s="31">
        <v>611.29999999999995</v>
      </c>
      <c r="O52" s="42">
        <v>4462575</v>
      </c>
      <c r="P52" s="43">
        <v>-3.4591858257751532E-2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44560</v>
      </c>
      <c r="E53" s="40">
        <v>402.15</v>
      </c>
      <c r="F53" s="40">
        <v>396.31666666666661</v>
      </c>
      <c r="G53" s="41">
        <v>386.98333333333323</v>
      </c>
      <c r="H53" s="41">
        <v>371.81666666666661</v>
      </c>
      <c r="I53" s="41">
        <v>362.48333333333323</v>
      </c>
      <c r="J53" s="41">
        <v>411.48333333333323</v>
      </c>
      <c r="K53" s="41">
        <v>420.81666666666661</v>
      </c>
      <c r="L53" s="41">
        <v>435.98333333333323</v>
      </c>
      <c r="M53" s="31">
        <v>405.65</v>
      </c>
      <c r="N53" s="31">
        <v>381.15</v>
      </c>
      <c r="O53" s="42">
        <v>2080500</v>
      </c>
      <c r="P53" s="43">
        <v>0.36381514257620451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587.4</v>
      </c>
      <c r="F54" s="40">
        <v>588.41666666666663</v>
      </c>
      <c r="G54" s="41">
        <v>580.23333333333323</v>
      </c>
      <c r="H54" s="41">
        <v>573.06666666666661</v>
      </c>
      <c r="I54" s="41">
        <v>564.88333333333321</v>
      </c>
      <c r="J54" s="41">
        <v>595.58333333333326</v>
      </c>
      <c r="K54" s="41">
        <v>603.76666666666665</v>
      </c>
      <c r="L54" s="41">
        <v>610.93333333333328</v>
      </c>
      <c r="M54" s="31">
        <v>596.6</v>
      </c>
      <c r="N54" s="31">
        <v>581.25</v>
      </c>
      <c r="O54" s="42">
        <v>8125000</v>
      </c>
      <c r="P54" s="43">
        <v>-8.6308687095867309E-2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903.7</v>
      </c>
      <c r="F55" s="40">
        <v>898.91666666666663</v>
      </c>
      <c r="G55" s="41">
        <v>892.38333333333321</v>
      </c>
      <c r="H55" s="41">
        <v>881.06666666666661</v>
      </c>
      <c r="I55" s="41">
        <v>874.53333333333319</v>
      </c>
      <c r="J55" s="41">
        <v>910.23333333333323</v>
      </c>
      <c r="K55" s="41">
        <v>916.76666666666677</v>
      </c>
      <c r="L55" s="41">
        <v>928.08333333333326</v>
      </c>
      <c r="M55" s="31">
        <v>905.45</v>
      </c>
      <c r="N55" s="31">
        <v>887.6</v>
      </c>
      <c r="O55" s="42">
        <v>10513750</v>
      </c>
      <c r="P55" s="43">
        <v>-8.3569405099150146E-2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156.65</v>
      </c>
      <c r="F56" s="40">
        <v>156.68333333333334</v>
      </c>
      <c r="G56" s="41">
        <v>153.46666666666667</v>
      </c>
      <c r="H56" s="41">
        <v>150.28333333333333</v>
      </c>
      <c r="I56" s="41">
        <v>147.06666666666666</v>
      </c>
      <c r="J56" s="41">
        <v>159.86666666666667</v>
      </c>
      <c r="K56" s="41">
        <v>163.08333333333337</v>
      </c>
      <c r="L56" s="41">
        <v>166.26666666666668</v>
      </c>
      <c r="M56" s="31">
        <v>159.9</v>
      </c>
      <c r="N56" s="31">
        <v>153.5</v>
      </c>
      <c r="O56" s="42">
        <v>60173400</v>
      </c>
      <c r="P56" s="43">
        <v>-7.9951194451579763E-2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5393.9</v>
      </c>
      <c r="F57" s="40">
        <v>5345.4666666666672</v>
      </c>
      <c r="G57" s="41">
        <v>5275.8833333333341</v>
      </c>
      <c r="H57" s="41">
        <v>5157.8666666666668</v>
      </c>
      <c r="I57" s="41">
        <v>5088.2833333333338</v>
      </c>
      <c r="J57" s="41">
        <v>5463.4833333333345</v>
      </c>
      <c r="K57" s="41">
        <v>5533.0666666666666</v>
      </c>
      <c r="L57" s="41">
        <v>5651.0833333333348</v>
      </c>
      <c r="M57" s="31">
        <v>5415.05</v>
      </c>
      <c r="N57" s="31">
        <v>5227.45</v>
      </c>
      <c r="O57" s="42">
        <v>678900</v>
      </c>
      <c r="P57" s="43">
        <v>-0.14689620507665244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1464.05</v>
      </c>
      <c r="F58" s="40">
        <v>1466.2166666666665</v>
      </c>
      <c r="G58" s="41">
        <v>1448.9833333333329</v>
      </c>
      <c r="H58" s="41">
        <v>1433.9166666666665</v>
      </c>
      <c r="I58" s="41">
        <v>1416.6833333333329</v>
      </c>
      <c r="J58" s="41">
        <v>1481.2833333333328</v>
      </c>
      <c r="K58" s="41">
        <v>1498.5166666666664</v>
      </c>
      <c r="L58" s="41">
        <v>1513.5833333333328</v>
      </c>
      <c r="M58" s="31">
        <v>1483.45</v>
      </c>
      <c r="N58" s="31">
        <v>1451.15</v>
      </c>
      <c r="O58" s="42">
        <v>3567900</v>
      </c>
      <c r="P58" s="43">
        <v>-7.4702732141236267E-2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625.85</v>
      </c>
      <c r="F59" s="40">
        <v>626.28333333333342</v>
      </c>
      <c r="G59" s="41">
        <v>621.36666666666679</v>
      </c>
      <c r="H59" s="41">
        <v>616.88333333333333</v>
      </c>
      <c r="I59" s="41">
        <v>611.9666666666667</v>
      </c>
      <c r="J59" s="41">
        <v>630.76666666666688</v>
      </c>
      <c r="K59" s="41">
        <v>635.68333333333362</v>
      </c>
      <c r="L59" s="41">
        <v>640.16666666666697</v>
      </c>
      <c r="M59" s="31">
        <v>631.20000000000005</v>
      </c>
      <c r="N59" s="31">
        <v>621.79999999999995</v>
      </c>
      <c r="O59" s="42">
        <v>6086438</v>
      </c>
      <c r="P59" s="43">
        <v>-2.5630353064312893E-2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758.3</v>
      </c>
      <c r="F60" s="40">
        <v>757.16666666666663</v>
      </c>
      <c r="G60" s="41">
        <v>751.7833333333333</v>
      </c>
      <c r="H60" s="41">
        <v>745.26666666666665</v>
      </c>
      <c r="I60" s="41">
        <v>739.88333333333333</v>
      </c>
      <c r="J60" s="41">
        <v>763.68333333333328</v>
      </c>
      <c r="K60" s="41">
        <v>769.06666666666672</v>
      </c>
      <c r="L60" s="41">
        <v>775.58333333333326</v>
      </c>
      <c r="M60" s="31">
        <v>762.55</v>
      </c>
      <c r="N60" s="31">
        <v>750.65</v>
      </c>
      <c r="O60" s="42">
        <v>1499375</v>
      </c>
      <c r="P60" s="43">
        <v>-0.12092341517039208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447.55</v>
      </c>
      <c r="F61" s="40">
        <v>444.86666666666662</v>
      </c>
      <c r="G61" s="41">
        <v>440.28333333333325</v>
      </c>
      <c r="H61" s="41">
        <v>433.01666666666665</v>
      </c>
      <c r="I61" s="41">
        <v>428.43333333333328</v>
      </c>
      <c r="J61" s="41">
        <v>452.13333333333321</v>
      </c>
      <c r="K61" s="41">
        <v>456.71666666666658</v>
      </c>
      <c r="L61" s="41">
        <v>463.98333333333318</v>
      </c>
      <c r="M61" s="31">
        <v>449.45</v>
      </c>
      <c r="N61" s="31">
        <v>437.6</v>
      </c>
      <c r="O61" s="42">
        <v>1562000</v>
      </c>
      <c r="P61" s="43">
        <v>-0.12883435582822086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153.1</v>
      </c>
      <c r="F62" s="40">
        <v>153.71666666666667</v>
      </c>
      <c r="G62" s="41">
        <v>151.68333333333334</v>
      </c>
      <c r="H62" s="41">
        <v>150.26666666666668</v>
      </c>
      <c r="I62" s="41">
        <v>148.23333333333335</v>
      </c>
      <c r="J62" s="41">
        <v>155.13333333333333</v>
      </c>
      <c r="K62" s="41">
        <v>157.16666666666669</v>
      </c>
      <c r="L62" s="41">
        <v>158.58333333333331</v>
      </c>
      <c r="M62" s="31">
        <v>155.75</v>
      </c>
      <c r="N62" s="31">
        <v>152.30000000000001</v>
      </c>
      <c r="O62" s="42">
        <v>8787100</v>
      </c>
      <c r="P62" s="43">
        <v>-0.13499173098125689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895.6</v>
      </c>
      <c r="F63" s="40">
        <v>892.38333333333321</v>
      </c>
      <c r="G63" s="41">
        <v>884.76666666666642</v>
      </c>
      <c r="H63" s="41">
        <v>873.93333333333317</v>
      </c>
      <c r="I63" s="41">
        <v>866.31666666666638</v>
      </c>
      <c r="J63" s="41">
        <v>903.21666666666647</v>
      </c>
      <c r="K63" s="41">
        <v>910.83333333333326</v>
      </c>
      <c r="L63" s="41">
        <v>921.66666666666652</v>
      </c>
      <c r="M63" s="31">
        <v>900</v>
      </c>
      <c r="N63" s="31">
        <v>881.55</v>
      </c>
      <c r="O63" s="42">
        <v>1360200</v>
      </c>
      <c r="P63" s="43">
        <v>-0.22309801233721727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608.35</v>
      </c>
      <c r="F64" s="40">
        <v>604.80000000000007</v>
      </c>
      <c r="G64" s="41">
        <v>600.15000000000009</v>
      </c>
      <c r="H64" s="41">
        <v>591.95000000000005</v>
      </c>
      <c r="I64" s="41">
        <v>587.30000000000007</v>
      </c>
      <c r="J64" s="41">
        <v>613.00000000000011</v>
      </c>
      <c r="K64" s="41">
        <v>617.65</v>
      </c>
      <c r="L64" s="41">
        <v>625.85000000000014</v>
      </c>
      <c r="M64" s="31">
        <v>609.45000000000005</v>
      </c>
      <c r="N64" s="31">
        <v>596.6</v>
      </c>
      <c r="O64" s="42">
        <v>9313750</v>
      </c>
      <c r="P64" s="43">
        <v>-4.9010848755583918E-2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1990.05</v>
      </c>
      <c r="F65" s="40">
        <v>2001.5</v>
      </c>
      <c r="G65" s="41">
        <v>1969.45</v>
      </c>
      <c r="H65" s="41">
        <v>1948.8500000000001</v>
      </c>
      <c r="I65" s="41">
        <v>1916.8000000000002</v>
      </c>
      <c r="J65" s="41">
        <v>2022.1</v>
      </c>
      <c r="K65" s="41">
        <v>2054.15</v>
      </c>
      <c r="L65" s="41">
        <v>2074.75</v>
      </c>
      <c r="M65" s="31">
        <v>2033.55</v>
      </c>
      <c r="N65" s="31">
        <v>1980.9</v>
      </c>
      <c r="O65" s="42">
        <v>435500</v>
      </c>
      <c r="P65" s="43">
        <v>-2.6271660145332588E-2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2169.85</v>
      </c>
      <c r="F66" s="40">
        <v>2160.5166666666664</v>
      </c>
      <c r="G66" s="41">
        <v>2134.083333333333</v>
      </c>
      <c r="H66" s="41">
        <v>2098.3166666666666</v>
      </c>
      <c r="I66" s="41">
        <v>2071.8833333333332</v>
      </c>
      <c r="J66" s="41">
        <v>2196.2833333333328</v>
      </c>
      <c r="K66" s="41">
        <v>2222.7166666666662</v>
      </c>
      <c r="L66" s="41">
        <v>2258.4833333333327</v>
      </c>
      <c r="M66" s="31">
        <v>2186.9499999999998</v>
      </c>
      <c r="N66" s="31">
        <v>2124.75</v>
      </c>
      <c r="O66" s="42">
        <v>2752500</v>
      </c>
      <c r="P66" s="43">
        <v>-4.6753246753246755E-2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44560</v>
      </c>
      <c r="E67" s="40">
        <v>294.7</v>
      </c>
      <c r="F67" s="40">
        <v>291.01666666666665</v>
      </c>
      <c r="G67" s="41">
        <v>285.73333333333329</v>
      </c>
      <c r="H67" s="41">
        <v>276.76666666666665</v>
      </c>
      <c r="I67" s="41">
        <v>271.48333333333329</v>
      </c>
      <c r="J67" s="41">
        <v>299.98333333333329</v>
      </c>
      <c r="K67" s="41">
        <v>305.26666666666659</v>
      </c>
      <c r="L67" s="41">
        <v>314.23333333333329</v>
      </c>
      <c r="M67" s="31">
        <v>296.3</v>
      </c>
      <c r="N67" s="31">
        <v>282.05</v>
      </c>
      <c r="O67" s="42">
        <v>13142200</v>
      </c>
      <c r="P67" s="43">
        <v>-4.7031354236157438E-2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4812.8</v>
      </c>
      <c r="F68" s="40">
        <v>4767.8499999999995</v>
      </c>
      <c r="G68" s="41">
        <v>4705.6999999999989</v>
      </c>
      <c r="H68" s="41">
        <v>4598.5999999999995</v>
      </c>
      <c r="I68" s="41">
        <v>4536.4499999999989</v>
      </c>
      <c r="J68" s="41">
        <v>4874.9499999999989</v>
      </c>
      <c r="K68" s="41">
        <v>4937.0999999999985</v>
      </c>
      <c r="L68" s="41">
        <v>5044.1999999999989</v>
      </c>
      <c r="M68" s="31">
        <v>4830</v>
      </c>
      <c r="N68" s="31">
        <v>4660.75</v>
      </c>
      <c r="O68" s="42">
        <v>2012500</v>
      </c>
      <c r="P68" s="43">
        <v>-4.8957988752894477E-2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5251.8</v>
      </c>
      <c r="F69" s="40">
        <v>5221.3499999999995</v>
      </c>
      <c r="G69" s="41">
        <v>5120.2499999999991</v>
      </c>
      <c r="H69" s="41">
        <v>4988.7</v>
      </c>
      <c r="I69" s="41">
        <v>4887.5999999999995</v>
      </c>
      <c r="J69" s="41">
        <v>5352.8999999999987</v>
      </c>
      <c r="K69" s="41">
        <v>5453.9999999999991</v>
      </c>
      <c r="L69" s="41">
        <v>5585.5499999999984</v>
      </c>
      <c r="M69" s="31">
        <v>5322.45</v>
      </c>
      <c r="N69" s="31">
        <v>5089.8</v>
      </c>
      <c r="O69" s="42">
        <v>414375</v>
      </c>
      <c r="P69" s="43">
        <v>-9.9918544664675535E-2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409.15</v>
      </c>
      <c r="F70" s="40">
        <v>406.7166666666667</v>
      </c>
      <c r="G70" s="41">
        <v>402.83333333333337</v>
      </c>
      <c r="H70" s="41">
        <v>396.51666666666665</v>
      </c>
      <c r="I70" s="41">
        <v>392.63333333333333</v>
      </c>
      <c r="J70" s="41">
        <v>413.03333333333342</v>
      </c>
      <c r="K70" s="41">
        <v>416.91666666666674</v>
      </c>
      <c r="L70" s="41">
        <v>423.23333333333346</v>
      </c>
      <c r="M70" s="31">
        <v>410.6</v>
      </c>
      <c r="N70" s="31">
        <v>400.4</v>
      </c>
      <c r="O70" s="42">
        <v>32244300</v>
      </c>
      <c r="P70" s="43">
        <v>-4.2199676518159097E-2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4615.8999999999996</v>
      </c>
      <c r="F71" s="40">
        <v>4637.8166666666666</v>
      </c>
      <c r="G71" s="41">
        <v>4568.1333333333332</v>
      </c>
      <c r="H71" s="41">
        <v>4520.3666666666668</v>
      </c>
      <c r="I71" s="41">
        <v>4450.6833333333334</v>
      </c>
      <c r="J71" s="41">
        <v>4685.583333333333</v>
      </c>
      <c r="K71" s="41">
        <v>4755.2666666666655</v>
      </c>
      <c r="L71" s="41">
        <v>4803.0333333333328</v>
      </c>
      <c r="M71" s="31">
        <v>4707.5</v>
      </c>
      <c r="N71" s="31">
        <v>4590.05</v>
      </c>
      <c r="O71" s="42">
        <v>2620125</v>
      </c>
      <c r="P71" s="43">
        <v>1.9086701340840769E-4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2530.9499999999998</v>
      </c>
      <c r="F72" s="40">
        <v>2530.3333333333335</v>
      </c>
      <c r="G72" s="41">
        <v>2510.666666666667</v>
      </c>
      <c r="H72" s="41">
        <v>2490.3833333333337</v>
      </c>
      <c r="I72" s="41">
        <v>2470.7166666666672</v>
      </c>
      <c r="J72" s="41">
        <v>2550.6166666666668</v>
      </c>
      <c r="K72" s="41">
        <v>2570.2833333333338</v>
      </c>
      <c r="L72" s="41">
        <v>2590.5666666666666</v>
      </c>
      <c r="M72" s="31">
        <v>2550</v>
      </c>
      <c r="N72" s="31">
        <v>2510.0500000000002</v>
      </c>
      <c r="O72" s="42">
        <v>3697400</v>
      </c>
      <c r="P72" s="43">
        <v>-6.2477813276535323E-2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1826.65</v>
      </c>
      <c r="F73" s="40">
        <v>1827.8833333333332</v>
      </c>
      <c r="G73" s="41">
        <v>1808.7666666666664</v>
      </c>
      <c r="H73" s="41">
        <v>1790.8833333333332</v>
      </c>
      <c r="I73" s="41">
        <v>1771.7666666666664</v>
      </c>
      <c r="J73" s="41">
        <v>1845.7666666666664</v>
      </c>
      <c r="K73" s="41">
        <v>1864.8833333333332</v>
      </c>
      <c r="L73" s="41">
        <v>1882.7666666666664</v>
      </c>
      <c r="M73" s="31">
        <v>1847</v>
      </c>
      <c r="N73" s="31">
        <v>1810</v>
      </c>
      <c r="O73" s="42">
        <v>4624400</v>
      </c>
      <c r="P73" s="43">
        <v>-0.3439450686641698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170.55</v>
      </c>
      <c r="F74" s="40">
        <v>170.48333333333335</v>
      </c>
      <c r="G74" s="41">
        <v>169.16666666666669</v>
      </c>
      <c r="H74" s="41">
        <v>167.78333333333333</v>
      </c>
      <c r="I74" s="41">
        <v>166.46666666666667</v>
      </c>
      <c r="J74" s="41">
        <v>171.8666666666667</v>
      </c>
      <c r="K74" s="41">
        <v>173.18333333333337</v>
      </c>
      <c r="L74" s="41">
        <v>174.56666666666672</v>
      </c>
      <c r="M74" s="31">
        <v>171.8</v>
      </c>
      <c r="N74" s="31">
        <v>169.1</v>
      </c>
      <c r="O74" s="42">
        <v>27270000</v>
      </c>
      <c r="P74" s="43">
        <v>-6.28479524928863E-2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93.05</v>
      </c>
      <c r="F75" s="40">
        <v>93.09999999999998</v>
      </c>
      <c r="G75" s="41">
        <v>92.349999999999966</v>
      </c>
      <c r="H75" s="41">
        <v>91.649999999999991</v>
      </c>
      <c r="I75" s="41">
        <v>90.899999999999977</v>
      </c>
      <c r="J75" s="41">
        <v>93.799999999999955</v>
      </c>
      <c r="K75" s="41">
        <v>94.549999999999983</v>
      </c>
      <c r="L75" s="41">
        <v>95.249999999999943</v>
      </c>
      <c r="M75" s="31">
        <v>93.85</v>
      </c>
      <c r="N75" s="31">
        <v>92.4</v>
      </c>
      <c r="O75" s="42">
        <v>101100000</v>
      </c>
      <c r="P75" s="43">
        <v>-4.7574187470560525E-2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44560</v>
      </c>
      <c r="E76" s="40">
        <v>172.75</v>
      </c>
      <c r="F76" s="40">
        <v>173.35</v>
      </c>
      <c r="G76" s="41">
        <v>169.89999999999998</v>
      </c>
      <c r="H76" s="41">
        <v>167.04999999999998</v>
      </c>
      <c r="I76" s="41">
        <v>163.59999999999997</v>
      </c>
      <c r="J76" s="41">
        <v>176.2</v>
      </c>
      <c r="K76" s="41">
        <v>179.64999999999998</v>
      </c>
      <c r="L76" s="41">
        <v>182.5</v>
      </c>
      <c r="M76" s="31">
        <v>176.8</v>
      </c>
      <c r="N76" s="31">
        <v>170.5</v>
      </c>
      <c r="O76" s="42">
        <v>6227000</v>
      </c>
      <c r="P76" s="43">
        <v>-0.10534180052297348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141</v>
      </c>
      <c r="F77" s="40">
        <v>140.16666666666666</v>
      </c>
      <c r="G77" s="41">
        <v>138.88333333333333</v>
      </c>
      <c r="H77" s="41">
        <v>136.76666666666668</v>
      </c>
      <c r="I77" s="41">
        <v>135.48333333333335</v>
      </c>
      <c r="J77" s="41">
        <v>142.2833333333333</v>
      </c>
      <c r="K77" s="41">
        <v>143.56666666666666</v>
      </c>
      <c r="L77" s="41">
        <v>145.68333333333328</v>
      </c>
      <c r="M77" s="31">
        <v>141.44999999999999</v>
      </c>
      <c r="N77" s="31">
        <v>138.05000000000001</v>
      </c>
      <c r="O77" s="42">
        <v>44713000</v>
      </c>
      <c r="P77" s="43">
        <v>-0.281231614041969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531.35</v>
      </c>
      <c r="F78" s="40">
        <v>529.11666666666667</v>
      </c>
      <c r="G78" s="41">
        <v>521.68333333333339</v>
      </c>
      <c r="H78" s="41">
        <v>512.01666666666677</v>
      </c>
      <c r="I78" s="41">
        <v>504.58333333333348</v>
      </c>
      <c r="J78" s="41">
        <v>538.7833333333333</v>
      </c>
      <c r="K78" s="41">
        <v>546.21666666666647</v>
      </c>
      <c r="L78" s="41">
        <v>555.88333333333321</v>
      </c>
      <c r="M78" s="31">
        <v>536.54999999999995</v>
      </c>
      <c r="N78" s="31">
        <v>519.45000000000005</v>
      </c>
      <c r="O78" s="42">
        <v>9526600</v>
      </c>
      <c r="P78" s="43">
        <v>-8.2816651904340122E-2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39.549999999999997</v>
      </c>
      <c r="F79" s="40">
        <v>39.65</v>
      </c>
      <c r="G79" s="41">
        <v>39.049999999999997</v>
      </c>
      <c r="H79" s="41">
        <v>38.549999999999997</v>
      </c>
      <c r="I79" s="41">
        <v>37.949999999999996</v>
      </c>
      <c r="J79" s="41">
        <v>40.15</v>
      </c>
      <c r="K79" s="41">
        <v>40.750000000000007</v>
      </c>
      <c r="L79" s="41">
        <v>41.25</v>
      </c>
      <c r="M79" s="31">
        <v>40.25</v>
      </c>
      <c r="N79" s="31">
        <v>39.15</v>
      </c>
      <c r="O79" s="42">
        <v>115335000</v>
      </c>
      <c r="P79" s="43">
        <v>-0.16582587469487389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922.45</v>
      </c>
      <c r="F80" s="40">
        <v>917.58333333333337</v>
      </c>
      <c r="G80" s="41">
        <v>906.9666666666667</v>
      </c>
      <c r="H80" s="41">
        <v>891.48333333333335</v>
      </c>
      <c r="I80" s="41">
        <v>880.86666666666667</v>
      </c>
      <c r="J80" s="41">
        <v>933.06666666666672</v>
      </c>
      <c r="K80" s="41">
        <v>943.68333333333328</v>
      </c>
      <c r="L80" s="41">
        <v>959.16666666666674</v>
      </c>
      <c r="M80" s="31">
        <v>928.2</v>
      </c>
      <c r="N80" s="31">
        <v>902.1</v>
      </c>
      <c r="O80" s="42">
        <v>4680500</v>
      </c>
      <c r="P80" s="43">
        <v>-1.9174350377200337E-2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2240.4</v>
      </c>
      <c r="F81" s="40">
        <v>2230.2999999999997</v>
      </c>
      <c r="G81" s="41">
        <v>2191.0999999999995</v>
      </c>
      <c r="H81" s="41">
        <v>2141.7999999999997</v>
      </c>
      <c r="I81" s="41">
        <v>2102.5999999999995</v>
      </c>
      <c r="J81" s="41">
        <v>2279.5999999999995</v>
      </c>
      <c r="K81" s="41">
        <v>2318.7999999999993</v>
      </c>
      <c r="L81" s="41">
        <v>2368.0999999999995</v>
      </c>
      <c r="M81" s="31">
        <v>2269.5</v>
      </c>
      <c r="N81" s="31">
        <v>2181</v>
      </c>
      <c r="O81" s="42">
        <v>1887925</v>
      </c>
      <c r="P81" s="43">
        <v>-0.1594559398061062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316.60000000000002</v>
      </c>
      <c r="F82" s="40">
        <v>316.06666666666666</v>
      </c>
      <c r="G82" s="41">
        <v>312.2833333333333</v>
      </c>
      <c r="H82" s="41">
        <v>307.96666666666664</v>
      </c>
      <c r="I82" s="41">
        <v>304.18333333333328</v>
      </c>
      <c r="J82" s="41">
        <v>320.38333333333333</v>
      </c>
      <c r="K82" s="41">
        <v>324.16666666666674</v>
      </c>
      <c r="L82" s="41">
        <v>328.48333333333335</v>
      </c>
      <c r="M82" s="31">
        <v>319.85000000000002</v>
      </c>
      <c r="N82" s="31">
        <v>311.75</v>
      </c>
      <c r="O82" s="42">
        <v>13680300</v>
      </c>
      <c r="P82" s="43">
        <v>-6.0963932333226938E-2</v>
      </c>
    </row>
    <row r="83" spans="1:16" ht="12.75" customHeight="1">
      <c r="A83" s="31">
        <v>73</v>
      </c>
      <c r="B83" s="32" t="s">
        <v>42</v>
      </c>
      <c r="C83" s="322" t="s">
        <v>111</v>
      </c>
      <c r="D83" s="34">
        <v>44560</v>
      </c>
      <c r="E83" s="40">
        <v>1772.6</v>
      </c>
      <c r="F83" s="40">
        <v>1758.2</v>
      </c>
      <c r="G83" s="41">
        <v>1739.4</v>
      </c>
      <c r="H83" s="41">
        <v>1706.2</v>
      </c>
      <c r="I83" s="41">
        <v>1687.4</v>
      </c>
      <c r="J83" s="41">
        <v>1791.4</v>
      </c>
      <c r="K83" s="41">
        <v>1810.1999999999998</v>
      </c>
      <c r="L83" s="41">
        <v>1843.4</v>
      </c>
      <c r="M83" s="31">
        <v>1777</v>
      </c>
      <c r="N83" s="31">
        <v>1725</v>
      </c>
      <c r="O83" s="42">
        <v>10645700</v>
      </c>
      <c r="P83" s="43">
        <v>-2.944742768058202E-2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313.45</v>
      </c>
      <c r="F84" s="40">
        <v>313.60000000000002</v>
      </c>
      <c r="G84" s="41">
        <v>310.95000000000005</v>
      </c>
      <c r="H84" s="41">
        <v>308.45000000000005</v>
      </c>
      <c r="I84" s="41">
        <v>305.80000000000007</v>
      </c>
      <c r="J84" s="41">
        <v>316.10000000000002</v>
      </c>
      <c r="K84" s="41">
        <v>318.75</v>
      </c>
      <c r="L84" s="41">
        <v>321.25</v>
      </c>
      <c r="M84" s="31">
        <v>316.25</v>
      </c>
      <c r="N84" s="31">
        <v>311.10000000000002</v>
      </c>
      <c r="O84" s="42">
        <v>945200</v>
      </c>
      <c r="P84" s="43">
        <v>-0.18832116788321168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665.65</v>
      </c>
      <c r="F85" s="40">
        <v>662.23333333333323</v>
      </c>
      <c r="G85" s="41">
        <v>656.06666666666649</v>
      </c>
      <c r="H85" s="41">
        <v>646.48333333333323</v>
      </c>
      <c r="I85" s="41">
        <v>640.31666666666649</v>
      </c>
      <c r="J85" s="41">
        <v>671.81666666666649</v>
      </c>
      <c r="K85" s="41">
        <v>677.98333333333323</v>
      </c>
      <c r="L85" s="41">
        <v>687.56666666666649</v>
      </c>
      <c r="M85" s="31">
        <v>668.4</v>
      </c>
      <c r="N85" s="31">
        <v>652.65</v>
      </c>
      <c r="O85" s="42">
        <v>2130000</v>
      </c>
      <c r="P85" s="43">
        <v>-0.14885114885114886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1359.15</v>
      </c>
      <c r="F86" s="40">
        <v>1364.7166666666665</v>
      </c>
      <c r="G86" s="41">
        <v>1349.383333333333</v>
      </c>
      <c r="H86" s="41">
        <v>1339.6166666666666</v>
      </c>
      <c r="I86" s="41">
        <v>1324.2833333333331</v>
      </c>
      <c r="J86" s="41">
        <v>1374.4833333333329</v>
      </c>
      <c r="K86" s="41">
        <v>1389.8166666666664</v>
      </c>
      <c r="L86" s="41">
        <v>1399.5833333333328</v>
      </c>
      <c r="M86" s="31">
        <v>1380.05</v>
      </c>
      <c r="N86" s="31">
        <v>1354.95</v>
      </c>
      <c r="O86" s="42">
        <v>2752150</v>
      </c>
      <c r="P86" s="43">
        <v>-4.4367474847435265E-2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1392.4</v>
      </c>
      <c r="F87" s="40">
        <v>1385.6166666666668</v>
      </c>
      <c r="G87" s="41">
        <v>1372.2333333333336</v>
      </c>
      <c r="H87" s="41">
        <v>1352.0666666666668</v>
      </c>
      <c r="I87" s="41">
        <v>1338.6833333333336</v>
      </c>
      <c r="J87" s="41">
        <v>1405.7833333333335</v>
      </c>
      <c r="K87" s="41">
        <v>1419.1666666666667</v>
      </c>
      <c r="L87" s="41">
        <v>1439.3333333333335</v>
      </c>
      <c r="M87" s="31">
        <v>1399</v>
      </c>
      <c r="N87" s="31">
        <v>1365.45</v>
      </c>
      <c r="O87" s="42">
        <v>2815000</v>
      </c>
      <c r="P87" s="43">
        <v>-4.170212765957447E-2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1129.7</v>
      </c>
      <c r="F88" s="40">
        <v>1126.3166666666666</v>
      </c>
      <c r="G88" s="41">
        <v>1117.6333333333332</v>
      </c>
      <c r="H88" s="41">
        <v>1105.5666666666666</v>
      </c>
      <c r="I88" s="41">
        <v>1096.8833333333332</v>
      </c>
      <c r="J88" s="41">
        <v>1138.3833333333332</v>
      </c>
      <c r="K88" s="41">
        <v>1147.0666666666666</v>
      </c>
      <c r="L88" s="41">
        <v>1159.1333333333332</v>
      </c>
      <c r="M88" s="31">
        <v>1135</v>
      </c>
      <c r="N88" s="31">
        <v>1114.25</v>
      </c>
      <c r="O88" s="42">
        <v>24255700</v>
      </c>
      <c r="P88" s="43">
        <v>-6.2447577044833467E-2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2877.4</v>
      </c>
      <c r="F89" s="40">
        <v>2877.0833333333335</v>
      </c>
      <c r="G89" s="41">
        <v>2856.3666666666668</v>
      </c>
      <c r="H89" s="41">
        <v>2835.3333333333335</v>
      </c>
      <c r="I89" s="41">
        <v>2814.6166666666668</v>
      </c>
      <c r="J89" s="41">
        <v>2898.1166666666668</v>
      </c>
      <c r="K89" s="41">
        <v>2918.833333333333</v>
      </c>
      <c r="L89" s="41">
        <v>2939.8666666666668</v>
      </c>
      <c r="M89" s="31">
        <v>2897.8</v>
      </c>
      <c r="N89" s="31">
        <v>2856.05</v>
      </c>
      <c r="O89" s="42">
        <v>12591300</v>
      </c>
      <c r="P89" s="43">
        <v>-1.4070941977918722E-2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2537.4</v>
      </c>
      <c r="F90" s="40">
        <v>2538.5333333333333</v>
      </c>
      <c r="G90" s="41">
        <v>2527.5666666666666</v>
      </c>
      <c r="H90" s="41">
        <v>2517.7333333333331</v>
      </c>
      <c r="I90" s="41">
        <v>2506.7666666666664</v>
      </c>
      <c r="J90" s="41">
        <v>2548.3666666666668</v>
      </c>
      <c r="K90" s="41">
        <v>2559.333333333333</v>
      </c>
      <c r="L90" s="41">
        <v>2569.166666666667</v>
      </c>
      <c r="M90" s="31">
        <v>2549.5</v>
      </c>
      <c r="N90" s="31">
        <v>2528.6999999999998</v>
      </c>
      <c r="O90" s="42">
        <v>3287600</v>
      </c>
      <c r="P90" s="43">
        <v>-4.6409096182851842E-2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1531.25</v>
      </c>
      <c r="F91" s="40">
        <v>1527.6833333333334</v>
      </c>
      <c r="G91" s="41">
        <v>1516.6166666666668</v>
      </c>
      <c r="H91" s="41">
        <v>1501.9833333333333</v>
      </c>
      <c r="I91" s="41">
        <v>1490.9166666666667</v>
      </c>
      <c r="J91" s="41">
        <v>1542.3166666666668</v>
      </c>
      <c r="K91" s="41">
        <v>1553.3833333333334</v>
      </c>
      <c r="L91" s="41">
        <v>1568.0166666666669</v>
      </c>
      <c r="M91" s="31">
        <v>1538.75</v>
      </c>
      <c r="N91" s="31">
        <v>1513.05</v>
      </c>
      <c r="O91" s="42">
        <v>37400000</v>
      </c>
      <c r="P91" s="43">
        <v>-1.8815652776174537E-2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690.9</v>
      </c>
      <c r="F92" s="40">
        <v>691.30000000000007</v>
      </c>
      <c r="G92" s="41">
        <v>686.60000000000014</v>
      </c>
      <c r="H92" s="41">
        <v>682.30000000000007</v>
      </c>
      <c r="I92" s="41">
        <v>677.60000000000014</v>
      </c>
      <c r="J92" s="41">
        <v>695.60000000000014</v>
      </c>
      <c r="K92" s="41">
        <v>700.30000000000018</v>
      </c>
      <c r="L92" s="41">
        <v>704.60000000000014</v>
      </c>
      <c r="M92" s="31">
        <v>696</v>
      </c>
      <c r="N92" s="31">
        <v>687</v>
      </c>
      <c r="O92" s="42">
        <v>15347200</v>
      </c>
      <c r="P92" s="43">
        <v>-3.8986086237773797E-2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2601.65</v>
      </c>
      <c r="F93" s="40">
        <v>2608.1333333333332</v>
      </c>
      <c r="G93" s="41">
        <v>2581.0166666666664</v>
      </c>
      <c r="H93" s="41">
        <v>2560.3833333333332</v>
      </c>
      <c r="I93" s="41">
        <v>2533.2666666666664</v>
      </c>
      <c r="J93" s="41">
        <v>2628.7666666666664</v>
      </c>
      <c r="K93" s="41">
        <v>2655.8833333333332</v>
      </c>
      <c r="L93" s="41">
        <v>2676.5166666666664</v>
      </c>
      <c r="M93" s="31">
        <v>2635.25</v>
      </c>
      <c r="N93" s="31">
        <v>2587.5</v>
      </c>
      <c r="O93" s="42">
        <v>4552500</v>
      </c>
      <c r="P93" s="43">
        <v>-5.3750701502774834E-2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449.2</v>
      </c>
      <c r="F94" s="40">
        <v>451.89999999999992</v>
      </c>
      <c r="G94" s="41">
        <v>442.89999999999986</v>
      </c>
      <c r="H94" s="41">
        <v>436.59999999999997</v>
      </c>
      <c r="I94" s="41">
        <v>427.59999999999991</v>
      </c>
      <c r="J94" s="41">
        <v>458.19999999999982</v>
      </c>
      <c r="K94" s="41">
        <v>467.19999999999993</v>
      </c>
      <c r="L94" s="41">
        <v>473.49999999999977</v>
      </c>
      <c r="M94" s="31">
        <v>460.9</v>
      </c>
      <c r="N94" s="31">
        <v>445.6</v>
      </c>
      <c r="O94" s="42">
        <v>28593925</v>
      </c>
      <c r="P94" s="43">
        <v>4.5928197868742873E-2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317.7</v>
      </c>
      <c r="F95" s="40">
        <v>320.21666666666664</v>
      </c>
      <c r="G95" s="41">
        <v>313.38333333333327</v>
      </c>
      <c r="H95" s="41">
        <v>309.06666666666661</v>
      </c>
      <c r="I95" s="41">
        <v>302.23333333333323</v>
      </c>
      <c r="J95" s="41">
        <v>324.5333333333333</v>
      </c>
      <c r="K95" s="41">
        <v>331.36666666666667</v>
      </c>
      <c r="L95" s="41">
        <v>335.68333333333334</v>
      </c>
      <c r="M95" s="31">
        <v>327.05</v>
      </c>
      <c r="N95" s="31">
        <v>315.89999999999998</v>
      </c>
      <c r="O95" s="42">
        <v>12719700</v>
      </c>
      <c r="P95" s="43">
        <v>-0.22732491389207807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2360</v>
      </c>
      <c r="F96" s="40">
        <v>2363.6333333333332</v>
      </c>
      <c r="G96" s="41">
        <v>2346.8166666666666</v>
      </c>
      <c r="H96" s="41">
        <v>2333.6333333333332</v>
      </c>
      <c r="I96" s="41">
        <v>2316.8166666666666</v>
      </c>
      <c r="J96" s="41">
        <v>2376.8166666666666</v>
      </c>
      <c r="K96" s="41">
        <v>2393.6333333333332</v>
      </c>
      <c r="L96" s="41">
        <v>2406.8166666666666</v>
      </c>
      <c r="M96" s="31">
        <v>2380.4499999999998</v>
      </c>
      <c r="N96" s="31">
        <v>2350.4499999999998</v>
      </c>
      <c r="O96" s="42">
        <v>10214100</v>
      </c>
      <c r="P96" s="43">
        <v>1.6935483870967744E-2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228.25</v>
      </c>
      <c r="F97" s="40">
        <v>224.15</v>
      </c>
      <c r="G97" s="41">
        <v>216.95000000000002</v>
      </c>
      <c r="H97" s="41">
        <v>205.65</v>
      </c>
      <c r="I97" s="41">
        <v>198.45000000000002</v>
      </c>
      <c r="J97" s="41">
        <v>235.45000000000002</v>
      </c>
      <c r="K97" s="41">
        <v>242.65</v>
      </c>
      <c r="L97" s="41">
        <v>253.95000000000002</v>
      </c>
      <c r="M97" s="31">
        <v>231.35</v>
      </c>
      <c r="N97" s="31">
        <v>212.85</v>
      </c>
      <c r="O97" s="42">
        <v>36514900</v>
      </c>
      <c r="P97" s="43">
        <v>-0.13108586603717912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752.6</v>
      </c>
      <c r="F98" s="40">
        <v>753.9</v>
      </c>
      <c r="G98" s="41">
        <v>745.8</v>
      </c>
      <c r="H98" s="41">
        <v>739</v>
      </c>
      <c r="I98" s="41">
        <v>730.9</v>
      </c>
      <c r="J98" s="41">
        <v>760.69999999999993</v>
      </c>
      <c r="K98" s="41">
        <v>768.80000000000007</v>
      </c>
      <c r="L98" s="41">
        <v>775.59999999999991</v>
      </c>
      <c r="M98" s="31">
        <v>762</v>
      </c>
      <c r="N98" s="31">
        <v>747.1</v>
      </c>
      <c r="O98" s="42">
        <v>96782125</v>
      </c>
      <c r="P98" s="43">
        <v>-9.8331598345665818E-3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1500.05</v>
      </c>
      <c r="F99" s="40">
        <v>1494.1833333333334</v>
      </c>
      <c r="G99" s="41">
        <v>1480.4166666666667</v>
      </c>
      <c r="H99" s="41">
        <v>1460.7833333333333</v>
      </c>
      <c r="I99" s="41">
        <v>1447.0166666666667</v>
      </c>
      <c r="J99" s="41">
        <v>1513.8166666666668</v>
      </c>
      <c r="K99" s="41">
        <v>1527.5833333333333</v>
      </c>
      <c r="L99" s="41">
        <v>1547.2166666666669</v>
      </c>
      <c r="M99" s="31">
        <v>1507.95</v>
      </c>
      <c r="N99" s="31">
        <v>1474.55</v>
      </c>
      <c r="O99" s="42">
        <v>2761225</v>
      </c>
      <c r="P99" s="43">
        <v>-3.5624165058631439E-2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603.15</v>
      </c>
      <c r="F100" s="40">
        <v>603.5333333333333</v>
      </c>
      <c r="G100" s="41">
        <v>598.61666666666656</v>
      </c>
      <c r="H100" s="41">
        <v>594.08333333333326</v>
      </c>
      <c r="I100" s="41">
        <v>589.16666666666652</v>
      </c>
      <c r="J100" s="41">
        <v>608.06666666666661</v>
      </c>
      <c r="K100" s="41">
        <v>612.98333333333335</v>
      </c>
      <c r="L100" s="41">
        <v>617.51666666666665</v>
      </c>
      <c r="M100" s="31">
        <v>608.45000000000005</v>
      </c>
      <c r="N100" s="31">
        <v>599</v>
      </c>
      <c r="O100" s="42">
        <v>4027500</v>
      </c>
      <c r="P100" s="43">
        <v>-4.0728831725616289E-2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11.8</v>
      </c>
      <c r="F101" s="40">
        <v>11.466666666666667</v>
      </c>
      <c r="G101" s="41">
        <v>11.083333333333334</v>
      </c>
      <c r="H101" s="41">
        <v>10.366666666666667</v>
      </c>
      <c r="I101" s="41">
        <v>9.9833333333333343</v>
      </c>
      <c r="J101" s="41">
        <v>12.183333333333334</v>
      </c>
      <c r="K101" s="41">
        <v>12.566666666666666</v>
      </c>
      <c r="L101" s="41">
        <v>13.283333333333333</v>
      </c>
      <c r="M101" s="31">
        <v>11.85</v>
      </c>
      <c r="N101" s="31">
        <v>10.75</v>
      </c>
      <c r="O101" s="42">
        <v>883470000</v>
      </c>
      <c r="P101" s="43">
        <v>5.8808724832214762E-2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48.75</v>
      </c>
      <c r="F102" s="40">
        <v>48.683333333333337</v>
      </c>
      <c r="G102" s="41">
        <v>48.316666666666677</v>
      </c>
      <c r="H102" s="41">
        <v>47.88333333333334</v>
      </c>
      <c r="I102" s="41">
        <v>47.51666666666668</v>
      </c>
      <c r="J102" s="41">
        <v>49.116666666666674</v>
      </c>
      <c r="K102" s="41">
        <v>49.483333333333334</v>
      </c>
      <c r="L102" s="41">
        <v>49.916666666666671</v>
      </c>
      <c r="M102" s="31">
        <v>49.05</v>
      </c>
      <c r="N102" s="31">
        <v>48.25</v>
      </c>
      <c r="O102" s="42">
        <v>161389500</v>
      </c>
      <c r="P102" s="43">
        <v>-0.1197669357715303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44560</v>
      </c>
      <c r="E103" s="40">
        <v>780.45</v>
      </c>
      <c r="F103" s="40">
        <v>776.88333333333333</v>
      </c>
      <c r="G103" s="41">
        <v>770.2166666666667</v>
      </c>
      <c r="H103" s="41">
        <v>759.98333333333335</v>
      </c>
      <c r="I103" s="41">
        <v>753.31666666666672</v>
      </c>
      <c r="J103" s="41">
        <v>787.11666666666667</v>
      </c>
      <c r="K103" s="41">
        <v>793.78333333333342</v>
      </c>
      <c r="L103" s="41">
        <v>804.01666666666665</v>
      </c>
      <c r="M103" s="31">
        <v>783.55</v>
      </c>
      <c r="N103" s="31">
        <v>766.65</v>
      </c>
      <c r="O103" s="42">
        <v>12485000</v>
      </c>
      <c r="P103" s="43">
        <v>-0.15819637589549093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498.95</v>
      </c>
      <c r="F104" s="40">
        <v>495.95</v>
      </c>
      <c r="G104" s="41">
        <v>491.45</v>
      </c>
      <c r="H104" s="41">
        <v>483.95</v>
      </c>
      <c r="I104" s="41">
        <v>479.45</v>
      </c>
      <c r="J104" s="41">
        <v>503.45</v>
      </c>
      <c r="K104" s="41">
        <v>507.95</v>
      </c>
      <c r="L104" s="41">
        <v>515.45000000000005</v>
      </c>
      <c r="M104" s="31">
        <v>500.45</v>
      </c>
      <c r="N104" s="31">
        <v>488.45</v>
      </c>
      <c r="O104" s="42">
        <v>11237875</v>
      </c>
      <c r="P104" s="43">
        <v>-0.11307650569723278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206.2</v>
      </c>
      <c r="F105" s="40">
        <v>206.11666666666667</v>
      </c>
      <c r="G105" s="41">
        <v>204.08333333333334</v>
      </c>
      <c r="H105" s="41">
        <v>201.96666666666667</v>
      </c>
      <c r="I105" s="41">
        <v>199.93333333333334</v>
      </c>
      <c r="J105" s="41">
        <v>208.23333333333335</v>
      </c>
      <c r="K105" s="41">
        <v>210.26666666666665</v>
      </c>
      <c r="L105" s="41">
        <v>212.38333333333335</v>
      </c>
      <c r="M105" s="31">
        <v>208.15</v>
      </c>
      <c r="N105" s="31">
        <v>204</v>
      </c>
      <c r="O105" s="42">
        <v>14909554</v>
      </c>
      <c r="P105" s="43">
        <v>-0.14348428835489835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44560</v>
      </c>
      <c r="E106" s="40">
        <v>195</v>
      </c>
      <c r="F106" s="40">
        <v>195.26666666666665</v>
      </c>
      <c r="G106" s="41">
        <v>193.18333333333331</v>
      </c>
      <c r="H106" s="41">
        <v>191.36666666666665</v>
      </c>
      <c r="I106" s="41">
        <v>189.2833333333333</v>
      </c>
      <c r="J106" s="41">
        <v>197.08333333333331</v>
      </c>
      <c r="K106" s="41">
        <v>199.16666666666669</v>
      </c>
      <c r="L106" s="41">
        <v>200.98333333333332</v>
      </c>
      <c r="M106" s="31">
        <v>197.35</v>
      </c>
      <c r="N106" s="31">
        <v>193.45</v>
      </c>
      <c r="O106" s="42">
        <v>11341900</v>
      </c>
      <c r="P106" s="43">
        <v>-0.10050597976080956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7270.3</v>
      </c>
      <c r="F107" s="40">
        <v>7281.8833333333341</v>
      </c>
      <c r="G107" s="41">
        <v>7191.6666666666679</v>
      </c>
      <c r="H107" s="41">
        <v>7113.0333333333338</v>
      </c>
      <c r="I107" s="41">
        <v>7022.8166666666675</v>
      </c>
      <c r="J107" s="41">
        <v>7360.5166666666682</v>
      </c>
      <c r="K107" s="41">
        <v>7450.7333333333336</v>
      </c>
      <c r="L107" s="41">
        <v>7529.3666666666686</v>
      </c>
      <c r="M107" s="31">
        <v>7372.1</v>
      </c>
      <c r="N107" s="31">
        <v>7203.25</v>
      </c>
      <c r="O107" s="42">
        <v>176550</v>
      </c>
      <c r="P107" s="43">
        <v>-0.19245283018867926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2077.9</v>
      </c>
      <c r="F108" s="40">
        <v>2098.7666666666664</v>
      </c>
      <c r="G108" s="41">
        <v>2045.5333333333328</v>
      </c>
      <c r="H108" s="41">
        <v>2013.1666666666665</v>
      </c>
      <c r="I108" s="41">
        <v>1959.9333333333329</v>
      </c>
      <c r="J108" s="41">
        <v>2131.1333333333328</v>
      </c>
      <c r="K108" s="41">
        <v>2184.3666666666663</v>
      </c>
      <c r="L108" s="41">
        <v>2216.7333333333327</v>
      </c>
      <c r="M108" s="31">
        <v>2152</v>
      </c>
      <c r="N108" s="31">
        <v>2066.4</v>
      </c>
      <c r="O108" s="42">
        <v>3629750</v>
      </c>
      <c r="P108" s="43">
        <v>-3.7329266675507226E-2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964.45</v>
      </c>
      <c r="F109" s="40">
        <v>964.80000000000007</v>
      </c>
      <c r="G109" s="41">
        <v>955.00000000000011</v>
      </c>
      <c r="H109" s="41">
        <v>945.55000000000007</v>
      </c>
      <c r="I109" s="41">
        <v>935.75000000000011</v>
      </c>
      <c r="J109" s="41">
        <v>974.25000000000011</v>
      </c>
      <c r="K109" s="41">
        <v>984.05000000000007</v>
      </c>
      <c r="L109" s="41">
        <v>993.50000000000011</v>
      </c>
      <c r="M109" s="31">
        <v>974.6</v>
      </c>
      <c r="N109" s="31">
        <v>955.35</v>
      </c>
      <c r="O109" s="42">
        <v>23659200</v>
      </c>
      <c r="P109" s="43">
        <v>1.3571869216533004E-2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297.2</v>
      </c>
      <c r="F110" s="40">
        <v>292.7</v>
      </c>
      <c r="G110" s="41">
        <v>286.5</v>
      </c>
      <c r="H110" s="41">
        <v>275.8</v>
      </c>
      <c r="I110" s="41">
        <v>269.60000000000002</v>
      </c>
      <c r="J110" s="41">
        <v>303.39999999999998</v>
      </c>
      <c r="K110" s="41">
        <v>309.59999999999991</v>
      </c>
      <c r="L110" s="41">
        <v>320.29999999999995</v>
      </c>
      <c r="M110" s="31">
        <v>298.89999999999998</v>
      </c>
      <c r="N110" s="31">
        <v>282</v>
      </c>
      <c r="O110" s="42">
        <v>15190000</v>
      </c>
      <c r="P110" s="43">
        <v>-9.4021376085504343E-2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1728.9</v>
      </c>
      <c r="F111" s="40">
        <v>1719.9833333333333</v>
      </c>
      <c r="G111" s="41">
        <v>1708.8666666666668</v>
      </c>
      <c r="H111" s="41">
        <v>1688.8333333333335</v>
      </c>
      <c r="I111" s="41">
        <v>1677.7166666666669</v>
      </c>
      <c r="J111" s="41">
        <v>1740.0166666666667</v>
      </c>
      <c r="K111" s="41">
        <v>1751.133333333333</v>
      </c>
      <c r="L111" s="41">
        <v>1771.1666666666665</v>
      </c>
      <c r="M111" s="31">
        <v>1731.1</v>
      </c>
      <c r="N111" s="31">
        <v>1699.95</v>
      </c>
      <c r="O111" s="42">
        <v>37615800</v>
      </c>
      <c r="P111" s="43">
        <v>-7.7535405554533754E-2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126.3</v>
      </c>
      <c r="F112" s="40">
        <v>126.41666666666667</v>
      </c>
      <c r="G112" s="41">
        <v>124.78333333333333</v>
      </c>
      <c r="H112" s="41">
        <v>123.26666666666667</v>
      </c>
      <c r="I112" s="41">
        <v>121.63333333333333</v>
      </c>
      <c r="J112" s="41">
        <v>127.93333333333334</v>
      </c>
      <c r="K112" s="41">
        <v>129.56666666666669</v>
      </c>
      <c r="L112" s="41">
        <v>131.08333333333334</v>
      </c>
      <c r="M112" s="31">
        <v>128.05000000000001</v>
      </c>
      <c r="N112" s="31">
        <v>124.9</v>
      </c>
      <c r="O112" s="42">
        <v>32480500</v>
      </c>
      <c r="P112" s="43">
        <v>-6.6504763683915558E-2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2008.85</v>
      </c>
      <c r="F113" s="40">
        <v>2013.8833333333332</v>
      </c>
      <c r="G113" s="41">
        <v>1953.0166666666664</v>
      </c>
      <c r="H113" s="41">
        <v>1897.1833333333332</v>
      </c>
      <c r="I113" s="41">
        <v>1836.3166666666664</v>
      </c>
      <c r="J113" s="41">
        <v>2069.7166666666662</v>
      </c>
      <c r="K113" s="41">
        <v>2130.583333333333</v>
      </c>
      <c r="L113" s="41">
        <v>2186.4166666666665</v>
      </c>
      <c r="M113" s="31">
        <v>2074.75</v>
      </c>
      <c r="N113" s="31">
        <v>1958.05</v>
      </c>
      <c r="O113" s="42">
        <v>3659850</v>
      </c>
      <c r="P113" s="43">
        <v>-6.0746044577895834E-2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866.3</v>
      </c>
      <c r="F114" s="40">
        <v>858.7166666666667</v>
      </c>
      <c r="G114" s="41">
        <v>843.58333333333337</v>
      </c>
      <c r="H114" s="41">
        <v>820.86666666666667</v>
      </c>
      <c r="I114" s="41">
        <v>805.73333333333335</v>
      </c>
      <c r="J114" s="41">
        <v>881.43333333333339</v>
      </c>
      <c r="K114" s="41">
        <v>896.56666666666661</v>
      </c>
      <c r="L114" s="41">
        <v>919.28333333333342</v>
      </c>
      <c r="M114" s="31">
        <v>873.85</v>
      </c>
      <c r="N114" s="31">
        <v>836</v>
      </c>
      <c r="O114" s="42">
        <v>10182875</v>
      </c>
      <c r="P114" s="43">
        <v>-7.3768348284840426E-2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232.45</v>
      </c>
      <c r="F115" s="40">
        <v>230.7833333333333</v>
      </c>
      <c r="G115" s="41">
        <v>228.21666666666661</v>
      </c>
      <c r="H115" s="41">
        <v>223.98333333333332</v>
      </c>
      <c r="I115" s="41">
        <v>221.41666666666663</v>
      </c>
      <c r="J115" s="41">
        <v>235.01666666666659</v>
      </c>
      <c r="K115" s="41">
        <v>237.58333333333331</v>
      </c>
      <c r="L115" s="41">
        <v>241.81666666666658</v>
      </c>
      <c r="M115" s="31">
        <v>233.35</v>
      </c>
      <c r="N115" s="31">
        <v>226.55</v>
      </c>
      <c r="O115" s="42">
        <v>234851200</v>
      </c>
      <c r="P115" s="43">
        <v>1.2961143855053483E-3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382.5</v>
      </c>
      <c r="F116" s="40">
        <v>381.83333333333331</v>
      </c>
      <c r="G116" s="41">
        <v>377.66666666666663</v>
      </c>
      <c r="H116" s="41">
        <v>372.83333333333331</v>
      </c>
      <c r="I116" s="41">
        <v>368.66666666666663</v>
      </c>
      <c r="J116" s="41">
        <v>386.66666666666663</v>
      </c>
      <c r="K116" s="41">
        <v>390.83333333333326</v>
      </c>
      <c r="L116" s="41">
        <v>395.66666666666663</v>
      </c>
      <c r="M116" s="31">
        <v>386</v>
      </c>
      <c r="N116" s="31">
        <v>377</v>
      </c>
      <c r="O116" s="42">
        <v>34100000</v>
      </c>
      <c r="P116" s="43">
        <v>-5.5532474726492177E-2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44560</v>
      </c>
      <c r="E117" s="40">
        <v>3361.8</v>
      </c>
      <c r="F117" s="40">
        <v>3362.2000000000003</v>
      </c>
      <c r="G117" s="41">
        <v>3329.7500000000005</v>
      </c>
      <c r="H117" s="41">
        <v>3297.7000000000003</v>
      </c>
      <c r="I117" s="41">
        <v>3265.2500000000005</v>
      </c>
      <c r="J117" s="41">
        <v>3394.2500000000005</v>
      </c>
      <c r="K117" s="41">
        <v>3426.7000000000003</v>
      </c>
      <c r="L117" s="41">
        <v>3458.7500000000005</v>
      </c>
      <c r="M117" s="31">
        <v>3394.65</v>
      </c>
      <c r="N117" s="31">
        <v>3330.15</v>
      </c>
      <c r="O117" s="42">
        <v>156450</v>
      </c>
      <c r="P117" s="43">
        <v>-0.18131868131868131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683.2</v>
      </c>
      <c r="F118" s="40">
        <v>683.15</v>
      </c>
      <c r="G118" s="41">
        <v>676.4</v>
      </c>
      <c r="H118" s="41">
        <v>669.6</v>
      </c>
      <c r="I118" s="41">
        <v>662.85</v>
      </c>
      <c r="J118" s="41">
        <v>689.94999999999993</v>
      </c>
      <c r="K118" s="41">
        <v>696.69999999999993</v>
      </c>
      <c r="L118" s="41">
        <v>703.49999999999989</v>
      </c>
      <c r="M118" s="31">
        <v>689.9</v>
      </c>
      <c r="N118" s="31">
        <v>676.35</v>
      </c>
      <c r="O118" s="42">
        <v>44662050</v>
      </c>
      <c r="P118" s="43">
        <v>-2.0575522529457043E-2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3778.1</v>
      </c>
      <c r="F119" s="40">
        <v>3777.8166666666671</v>
      </c>
      <c r="G119" s="41">
        <v>3750.0833333333339</v>
      </c>
      <c r="H119" s="41">
        <v>3722.0666666666671</v>
      </c>
      <c r="I119" s="41">
        <v>3694.3333333333339</v>
      </c>
      <c r="J119" s="41">
        <v>3805.8333333333339</v>
      </c>
      <c r="K119" s="41">
        <v>3833.5666666666666</v>
      </c>
      <c r="L119" s="41">
        <v>3861.5833333333339</v>
      </c>
      <c r="M119" s="31">
        <v>3805.55</v>
      </c>
      <c r="N119" s="31">
        <v>3749.8</v>
      </c>
      <c r="O119" s="42">
        <v>1445375</v>
      </c>
      <c r="P119" s="43">
        <v>-3.8099991681224521E-2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2035.3</v>
      </c>
      <c r="F120" s="40">
        <v>2033.5166666666664</v>
      </c>
      <c r="G120" s="41">
        <v>2014.9333333333329</v>
      </c>
      <c r="H120" s="41">
        <v>1994.5666666666666</v>
      </c>
      <c r="I120" s="41">
        <v>1975.9833333333331</v>
      </c>
      <c r="J120" s="41">
        <v>2053.8833333333328</v>
      </c>
      <c r="K120" s="41">
        <v>2072.4666666666662</v>
      </c>
      <c r="L120" s="41">
        <v>2092.8333333333326</v>
      </c>
      <c r="M120" s="31">
        <v>2052.1</v>
      </c>
      <c r="N120" s="31">
        <v>2013.15</v>
      </c>
      <c r="O120" s="42">
        <v>12741200</v>
      </c>
      <c r="P120" s="43">
        <v>8.0382290578815789E-3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79.349999999999994</v>
      </c>
      <c r="F121" s="40">
        <v>79.016666666666666</v>
      </c>
      <c r="G121" s="41">
        <v>78.333333333333329</v>
      </c>
      <c r="H121" s="41">
        <v>77.316666666666663</v>
      </c>
      <c r="I121" s="41">
        <v>76.633333333333326</v>
      </c>
      <c r="J121" s="41">
        <v>80.033333333333331</v>
      </c>
      <c r="K121" s="41">
        <v>80.716666666666669</v>
      </c>
      <c r="L121" s="41">
        <v>81.733333333333334</v>
      </c>
      <c r="M121" s="31">
        <v>79.7</v>
      </c>
      <c r="N121" s="31">
        <v>78</v>
      </c>
      <c r="O121" s="42">
        <v>69741060</v>
      </c>
      <c r="P121" s="43">
        <v>-6.2949640287769781E-2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3434.55</v>
      </c>
      <c r="F122" s="40">
        <v>3435.1833333333329</v>
      </c>
      <c r="G122" s="41">
        <v>3407.3666666666659</v>
      </c>
      <c r="H122" s="41">
        <v>3380.1833333333329</v>
      </c>
      <c r="I122" s="41">
        <v>3352.3666666666659</v>
      </c>
      <c r="J122" s="41">
        <v>3462.3666666666659</v>
      </c>
      <c r="K122" s="41">
        <v>3490.1833333333325</v>
      </c>
      <c r="L122" s="41">
        <v>3517.3666666666659</v>
      </c>
      <c r="M122" s="31">
        <v>3463</v>
      </c>
      <c r="N122" s="31">
        <v>3408</v>
      </c>
      <c r="O122" s="42">
        <v>481625</v>
      </c>
      <c r="P122" s="43">
        <v>-9.9766355140186919E-2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534.04999999999995</v>
      </c>
      <c r="F123" s="40">
        <v>521.55000000000007</v>
      </c>
      <c r="G123" s="41">
        <v>506.60000000000014</v>
      </c>
      <c r="H123" s="41">
        <v>479.15000000000009</v>
      </c>
      <c r="I123" s="41">
        <v>464.20000000000016</v>
      </c>
      <c r="J123" s="41">
        <v>549.00000000000011</v>
      </c>
      <c r="K123" s="41">
        <v>563.95000000000016</v>
      </c>
      <c r="L123" s="41">
        <v>591.40000000000009</v>
      </c>
      <c r="M123" s="31">
        <v>536.5</v>
      </c>
      <c r="N123" s="31">
        <v>494.1</v>
      </c>
      <c r="O123" s="42">
        <v>2961900</v>
      </c>
      <c r="P123" s="43">
        <v>-0.25238527941844618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397.1</v>
      </c>
      <c r="F124" s="40">
        <v>398.06666666666666</v>
      </c>
      <c r="G124" s="41">
        <v>393.2833333333333</v>
      </c>
      <c r="H124" s="41">
        <v>389.46666666666664</v>
      </c>
      <c r="I124" s="41">
        <v>384.68333333333328</v>
      </c>
      <c r="J124" s="41">
        <v>401.88333333333333</v>
      </c>
      <c r="K124" s="41">
        <v>406.66666666666674</v>
      </c>
      <c r="L124" s="41">
        <v>410.48333333333335</v>
      </c>
      <c r="M124" s="31">
        <v>402.85</v>
      </c>
      <c r="N124" s="31">
        <v>394.25</v>
      </c>
      <c r="O124" s="42">
        <v>13136000</v>
      </c>
      <c r="P124" s="43">
        <v>-8.625486922648859E-2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1859.35</v>
      </c>
      <c r="F125" s="40">
        <v>1859.8333333333333</v>
      </c>
      <c r="G125" s="41">
        <v>1844.6666666666665</v>
      </c>
      <c r="H125" s="41">
        <v>1829.9833333333333</v>
      </c>
      <c r="I125" s="41">
        <v>1814.8166666666666</v>
      </c>
      <c r="J125" s="41">
        <v>1874.5166666666664</v>
      </c>
      <c r="K125" s="41">
        <v>1889.6833333333329</v>
      </c>
      <c r="L125" s="41">
        <v>1904.3666666666663</v>
      </c>
      <c r="M125" s="31">
        <v>1875</v>
      </c>
      <c r="N125" s="31">
        <v>1845.15</v>
      </c>
      <c r="O125" s="42">
        <v>10884750</v>
      </c>
      <c r="P125" s="43">
        <v>2.3741279541398517E-2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6886.8</v>
      </c>
      <c r="F126" s="40">
        <v>6844.6499999999987</v>
      </c>
      <c r="G126" s="41">
        <v>6779.2999999999975</v>
      </c>
      <c r="H126" s="41">
        <v>6671.7999999999984</v>
      </c>
      <c r="I126" s="41">
        <v>6606.4499999999971</v>
      </c>
      <c r="J126" s="41">
        <v>6952.1499999999978</v>
      </c>
      <c r="K126" s="41">
        <v>7017.4999999999982</v>
      </c>
      <c r="L126" s="41">
        <v>7124.9999999999982</v>
      </c>
      <c r="M126" s="31">
        <v>6910</v>
      </c>
      <c r="N126" s="31">
        <v>6737.15</v>
      </c>
      <c r="O126" s="42">
        <v>532200</v>
      </c>
      <c r="P126" s="43">
        <v>-3.3769063180827889E-2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5365</v>
      </c>
      <c r="F127" s="40">
        <v>5317.6500000000005</v>
      </c>
      <c r="G127" s="41">
        <v>5248.6000000000013</v>
      </c>
      <c r="H127" s="41">
        <v>5132.2000000000007</v>
      </c>
      <c r="I127" s="41">
        <v>5063.1500000000015</v>
      </c>
      <c r="J127" s="41">
        <v>5434.0500000000011</v>
      </c>
      <c r="K127" s="41">
        <v>5503.1</v>
      </c>
      <c r="L127" s="41">
        <v>5619.5000000000009</v>
      </c>
      <c r="M127" s="31">
        <v>5386.7</v>
      </c>
      <c r="N127" s="31">
        <v>5201.25</v>
      </c>
      <c r="O127" s="42">
        <v>550000</v>
      </c>
      <c r="P127" s="43">
        <v>-8.7591240875912413E-2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902.95</v>
      </c>
      <c r="F128" s="40">
        <v>900.06666666666661</v>
      </c>
      <c r="G128" s="41">
        <v>894.18333333333317</v>
      </c>
      <c r="H128" s="41">
        <v>885.41666666666652</v>
      </c>
      <c r="I128" s="41">
        <v>879.53333333333308</v>
      </c>
      <c r="J128" s="41">
        <v>908.83333333333326</v>
      </c>
      <c r="K128" s="41">
        <v>914.7166666666667</v>
      </c>
      <c r="L128" s="41">
        <v>923.48333333333335</v>
      </c>
      <c r="M128" s="31">
        <v>905.95</v>
      </c>
      <c r="N128" s="31">
        <v>891.3</v>
      </c>
      <c r="O128" s="42">
        <v>8229700</v>
      </c>
      <c r="P128" s="43">
        <v>-4.8077868449513325E-2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895.45</v>
      </c>
      <c r="F129" s="40">
        <v>894.95000000000016</v>
      </c>
      <c r="G129" s="41">
        <v>887.95000000000027</v>
      </c>
      <c r="H129" s="41">
        <v>880.45000000000016</v>
      </c>
      <c r="I129" s="41">
        <v>873.45000000000027</v>
      </c>
      <c r="J129" s="41">
        <v>902.45000000000027</v>
      </c>
      <c r="K129" s="41">
        <v>909.45</v>
      </c>
      <c r="L129" s="41">
        <v>916.95000000000027</v>
      </c>
      <c r="M129" s="31">
        <v>901.95</v>
      </c>
      <c r="N129" s="31">
        <v>887.45</v>
      </c>
      <c r="O129" s="42">
        <v>10238900</v>
      </c>
      <c r="P129" s="43">
        <v>-0.12176523566496547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168.55</v>
      </c>
      <c r="F130" s="40">
        <v>168.18333333333334</v>
      </c>
      <c r="G130" s="41">
        <v>166.61666666666667</v>
      </c>
      <c r="H130" s="41">
        <v>164.68333333333334</v>
      </c>
      <c r="I130" s="41">
        <v>163.11666666666667</v>
      </c>
      <c r="J130" s="41">
        <v>170.11666666666667</v>
      </c>
      <c r="K130" s="41">
        <v>171.68333333333334</v>
      </c>
      <c r="L130" s="41">
        <v>173.61666666666667</v>
      </c>
      <c r="M130" s="31">
        <v>169.75</v>
      </c>
      <c r="N130" s="31">
        <v>166.25</v>
      </c>
      <c r="O130" s="42">
        <v>25596000</v>
      </c>
      <c r="P130" s="43">
        <v>-4.5922170866259132E-2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174.55</v>
      </c>
      <c r="F131" s="40">
        <v>174.9</v>
      </c>
      <c r="G131" s="41">
        <v>173</v>
      </c>
      <c r="H131" s="41">
        <v>171.45</v>
      </c>
      <c r="I131" s="41">
        <v>169.54999999999998</v>
      </c>
      <c r="J131" s="41">
        <v>176.45000000000002</v>
      </c>
      <c r="K131" s="41">
        <v>178.35000000000005</v>
      </c>
      <c r="L131" s="41">
        <v>179.90000000000003</v>
      </c>
      <c r="M131" s="31">
        <v>176.8</v>
      </c>
      <c r="N131" s="31">
        <v>173.35</v>
      </c>
      <c r="O131" s="42">
        <v>21600000</v>
      </c>
      <c r="P131" s="43">
        <v>-0.10846953937592868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549.6</v>
      </c>
      <c r="F132" s="40">
        <v>547.65</v>
      </c>
      <c r="G132" s="41">
        <v>544.54999999999995</v>
      </c>
      <c r="H132" s="41">
        <v>539.5</v>
      </c>
      <c r="I132" s="41">
        <v>536.4</v>
      </c>
      <c r="J132" s="41">
        <v>552.69999999999993</v>
      </c>
      <c r="K132" s="41">
        <v>555.80000000000007</v>
      </c>
      <c r="L132" s="41">
        <v>560.84999999999991</v>
      </c>
      <c r="M132" s="31">
        <v>550.75</v>
      </c>
      <c r="N132" s="31">
        <v>542.6</v>
      </c>
      <c r="O132" s="42">
        <v>6938000</v>
      </c>
      <c r="P132" s="43">
        <v>-1.4411298457991066E-4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7608.9</v>
      </c>
      <c r="F133" s="40">
        <v>7631.2333333333336</v>
      </c>
      <c r="G133" s="41">
        <v>7528.666666666667</v>
      </c>
      <c r="H133" s="41">
        <v>7448.4333333333334</v>
      </c>
      <c r="I133" s="41">
        <v>7345.8666666666668</v>
      </c>
      <c r="J133" s="41">
        <v>7711.4666666666672</v>
      </c>
      <c r="K133" s="41">
        <v>7814.0333333333328</v>
      </c>
      <c r="L133" s="41">
        <v>7894.2666666666673</v>
      </c>
      <c r="M133" s="31">
        <v>7733.8</v>
      </c>
      <c r="N133" s="31">
        <v>7551</v>
      </c>
      <c r="O133" s="42">
        <v>2719200</v>
      </c>
      <c r="P133" s="43">
        <v>3.9727755897984933E-2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946.6</v>
      </c>
      <c r="F134" s="40">
        <v>943.18333333333339</v>
      </c>
      <c r="G134" s="41">
        <v>935.36666666666679</v>
      </c>
      <c r="H134" s="41">
        <v>924.13333333333344</v>
      </c>
      <c r="I134" s="41">
        <v>916.31666666666683</v>
      </c>
      <c r="J134" s="41">
        <v>954.41666666666674</v>
      </c>
      <c r="K134" s="41">
        <v>962.23333333333335</v>
      </c>
      <c r="L134" s="41">
        <v>973.4666666666667</v>
      </c>
      <c r="M134" s="31">
        <v>951</v>
      </c>
      <c r="N134" s="31">
        <v>931.95</v>
      </c>
      <c r="O134" s="42">
        <v>16467500</v>
      </c>
      <c r="P134" s="43">
        <v>-7.4209416725228391E-2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44560</v>
      </c>
      <c r="E135" s="40">
        <v>1727.65</v>
      </c>
      <c r="F135" s="40">
        <v>1720.25</v>
      </c>
      <c r="G135" s="41">
        <v>1707.4</v>
      </c>
      <c r="H135" s="41">
        <v>1687.15</v>
      </c>
      <c r="I135" s="41">
        <v>1674.3000000000002</v>
      </c>
      <c r="J135" s="41">
        <v>1740.5</v>
      </c>
      <c r="K135" s="41">
        <v>1753.35</v>
      </c>
      <c r="L135" s="41">
        <v>1773.6</v>
      </c>
      <c r="M135" s="31">
        <v>1733.1</v>
      </c>
      <c r="N135" s="31">
        <v>1700</v>
      </c>
      <c r="O135" s="42">
        <v>1405600</v>
      </c>
      <c r="P135" s="43">
        <v>-6.1024082300678045E-2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2939.35</v>
      </c>
      <c r="F136" s="40">
        <v>2959.7333333333336</v>
      </c>
      <c r="G136" s="41">
        <v>2904.916666666667</v>
      </c>
      <c r="H136" s="41">
        <v>2870.4833333333336</v>
      </c>
      <c r="I136" s="41">
        <v>2815.666666666667</v>
      </c>
      <c r="J136" s="41">
        <v>2994.166666666667</v>
      </c>
      <c r="K136" s="41">
        <v>3048.9833333333336</v>
      </c>
      <c r="L136" s="41">
        <v>3083.416666666667</v>
      </c>
      <c r="M136" s="31">
        <v>3014.55</v>
      </c>
      <c r="N136" s="31">
        <v>2925.3</v>
      </c>
      <c r="O136" s="42">
        <v>624800</v>
      </c>
      <c r="P136" s="43">
        <v>-0.23637252505499878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958.35</v>
      </c>
      <c r="F137" s="40">
        <v>952.9</v>
      </c>
      <c r="G137" s="41">
        <v>943.94999999999993</v>
      </c>
      <c r="H137" s="41">
        <v>929.55</v>
      </c>
      <c r="I137" s="41">
        <v>920.59999999999991</v>
      </c>
      <c r="J137" s="41">
        <v>967.3</v>
      </c>
      <c r="K137" s="41">
        <v>976.25</v>
      </c>
      <c r="L137" s="41">
        <v>990.65</v>
      </c>
      <c r="M137" s="31">
        <v>961.85</v>
      </c>
      <c r="N137" s="31">
        <v>938.5</v>
      </c>
      <c r="O137" s="42">
        <v>1755650</v>
      </c>
      <c r="P137" s="43">
        <v>-0.13290529695024078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937.85</v>
      </c>
      <c r="F138" s="40">
        <v>937.56666666666661</v>
      </c>
      <c r="G138" s="41">
        <v>925.88333333333321</v>
      </c>
      <c r="H138" s="41">
        <v>913.91666666666663</v>
      </c>
      <c r="I138" s="41">
        <v>902.23333333333323</v>
      </c>
      <c r="J138" s="41">
        <v>949.53333333333319</v>
      </c>
      <c r="K138" s="41">
        <v>961.21666666666658</v>
      </c>
      <c r="L138" s="41">
        <v>973.18333333333317</v>
      </c>
      <c r="M138" s="31">
        <v>949.25</v>
      </c>
      <c r="N138" s="31">
        <v>925.6</v>
      </c>
      <c r="O138" s="42">
        <v>3853800</v>
      </c>
      <c r="P138" s="43">
        <v>-5.5996472663139327E-2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4738.95</v>
      </c>
      <c r="F139" s="40">
        <v>4731.9666666666672</v>
      </c>
      <c r="G139" s="41">
        <v>4673.1833333333343</v>
      </c>
      <c r="H139" s="41">
        <v>4607.416666666667</v>
      </c>
      <c r="I139" s="41">
        <v>4548.6333333333341</v>
      </c>
      <c r="J139" s="41">
        <v>4797.7333333333345</v>
      </c>
      <c r="K139" s="41">
        <v>4856.5166666666673</v>
      </c>
      <c r="L139" s="41">
        <v>4922.2833333333347</v>
      </c>
      <c r="M139" s="31">
        <v>4790.75</v>
      </c>
      <c r="N139" s="31">
        <v>4666.2</v>
      </c>
      <c r="O139" s="42">
        <v>1821800</v>
      </c>
      <c r="P139" s="43">
        <v>-9.2096082926343067E-2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232.3</v>
      </c>
      <c r="F140" s="40">
        <v>229.98333333333335</v>
      </c>
      <c r="G140" s="41">
        <v>226.66666666666669</v>
      </c>
      <c r="H140" s="41">
        <v>221.03333333333333</v>
      </c>
      <c r="I140" s="41">
        <v>217.71666666666667</v>
      </c>
      <c r="J140" s="41">
        <v>235.6166666666667</v>
      </c>
      <c r="K140" s="41">
        <v>238.93333333333337</v>
      </c>
      <c r="L140" s="41">
        <v>244.56666666666672</v>
      </c>
      <c r="M140" s="31">
        <v>233.3</v>
      </c>
      <c r="N140" s="31">
        <v>224.35</v>
      </c>
      <c r="O140" s="42">
        <v>28133000</v>
      </c>
      <c r="P140" s="43">
        <v>-8.06359373212856E-2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3268.25</v>
      </c>
      <c r="F141" s="40">
        <v>3257.0833333333335</v>
      </c>
      <c r="G141" s="41">
        <v>3218.0166666666669</v>
      </c>
      <c r="H141" s="41">
        <v>3167.7833333333333</v>
      </c>
      <c r="I141" s="41">
        <v>3128.7166666666667</v>
      </c>
      <c r="J141" s="41">
        <v>3307.3166666666671</v>
      </c>
      <c r="K141" s="41">
        <v>3346.3833333333337</v>
      </c>
      <c r="L141" s="41">
        <v>3396.6166666666672</v>
      </c>
      <c r="M141" s="31">
        <v>3296.15</v>
      </c>
      <c r="N141" s="31">
        <v>3206.85</v>
      </c>
      <c r="O141" s="42">
        <v>1184975</v>
      </c>
      <c r="P141" s="43">
        <v>-0.12789328426862925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76029.7</v>
      </c>
      <c r="F142" s="40">
        <v>76119.566666666666</v>
      </c>
      <c r="G142" s="41">
        <v>75470.183333333334</v>
      </c>
      <c r="H142" s="41">
        <v>74910.666666666672</v>
      </c>
      <c r="I142" s="41">
        <v>74261.28333333334</v>
      </c>
      <c r="J142" s="41">
        <v>76679.083333333328</v>
      </c>
      <c r="K142" s="41">
        <v>77328.46666666666</v>
      </c>
      <c r="L142" s="41">
        <v>77887.983333333323</v>
      </c>
      <c r="M142" s="31">
        <v>76768.95</v>
      </c>
      <c r="N142" s="31">
        <v>75560.05</v>
      </c>
      <c r="O142" s="42">
        <v>63470</v>
      </c>
      <c r="P142" s="43">
        <v>-1.5730690577316344E-3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1488</v>
      </c>
      <c r="F143" s="40">
        <v>1494.8833333333332</v>
      </c>
      <c r="G143" s="41">
        <v>1475.8166666666664</v>
      </c>
      <c r="H143" s="41">
        <v>1463.6333333333332</v>
      </c>
      <c r="I143" s="41">
        <v>1444.5666666666664</v>
      </c>
      <c r="J143" s="41">
        <v>1507.0666666666664</v>
      </c>
      <c r="K143" s="41">
        <v>1526.133333333333</v>
      </c>
      <c r="L143" s="41">
        <v>1538.3166666666664</v>
      </c>
      <c r="M143" s="31">
        <v>1513.95</v>
      </c>
      <c r="N143" s="31">
        <v>1482.7</v>
      </c>
      <c r="O143" s="42">
        <v>3723375</v>
      </c>
      <c r="P143" s="43">
        <v>-4.3080185042405551E-2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390.25</v>
      </c>
      <c r="F144" s="40">
        <v>389.66666666666669</v>
      </c>
      <c r="G144" s="41">
        <v>386.53333333333336</v>
      </c>
      <c r="H144" s="41">
        <v>382.81666666666666</v>
      </c>
      <c r="I144" s="41">
        <v>379.68333333333334</v>
      </c>
      <c r="J144" s="41">
        <v>393.38333333333338</v>
      </c>
      <c r="K144" s="41">
        <v>396.51666666666671</v>
      </c>
      <c r="L144" s="41">
        <v>400.23333333333341</v>
      </c>
      <c r="M144" s="31">
        <v>392.8</v>
      </c>
      <c r="N144" s="31">
        <v>385.95</v>
      </c>
      <c r="O144" s="42">
        <v>2579200</v>
      </c>
      <c r="P144" s="43">
        <v>-8.9779785431959344E-2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97.4</v>
      </c>
      <c r="F145" s="40">
        <v>96.516666666666666</v>
      </c>
      <c r="G145" s="41">
        <v>95.083333333333329</v>
      </c>
      <c r="H145" s="41">
        <v>92.766666666666666</v>
      </c>
      <c r="I145" s="41">
        <v>91.333333333333329</v>
      </c>
      <c r="J145" s="41">
        <v>98.833333333333329</v>
      </c>
      <c r="K145" s="41">
        <v>100.26666666666667</v>
      </c>
      <c r="L145" s="41">
        <v>102.58333333333333</v>
      </c>
      <c r="M145" s="31">
        <v>97.95</v>
      </c>
      <c r="N145" s="31">
        <v>94.2</v>
      </c>
      <c r="O145" s="42">
        <v>91298500</v>
      </c>
      <c r="P145" s="43">
        <v>-4.4650004447211601E-2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5979.15</v>
      </c>
      <c r="F146" s="40">
        <v>5981</v>
      </c>
      <c r="G146" s="41">
        <v>5921.65</v>
      </c>
      <c r="H146" s="41">
        <v>5864.15</v>
      </c>
      <c r="I146" s="41">
        <v>5804.7999999999993</v>
      </c>
      <c r="J146" s="41">
        <v>6038.5</v>
      </c>
      <c r="K146" s="41">
        <v>6097.85</v>
      </c>
      <c r="L146" s="41">
        <v>6155.35</v>
      </c>
      <c r="M146" s="31">
        <v>6040.35</v>
      </c>
      <c r="N146" s="31">
        <v>5923.5</v>
      </c>
      <c r="O146" s="42">
        <v>882625</v>
      </c>
      <c r="P146" s="43">
        <v>-7.7355285508950739E-2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3588.15</v>
      </c>
      <c r="F147" s="40">
        <v>3573.75</v>
      </c>
      <c r="G147" s="41">
        <v>3523.25</v>
      </c>
      <c r="H147" s="41">
        <v>3458.35</v>
      </c>
      <c r="I147" s="41">
        <v>3407.85</v>
      </c>
      <c r="J147" s="41">
        <v>3638.65</v>
      </c>
      <c r="K147" s="41">
        <v>3689.15</v>
      </c>
      <c r="L147" s="41">
        <v>3754.05</v>
      </c>
      <c r="M147" s="31">
        <v>3624.25</v>
      </c>
      <c r="N147" s="31">
        <v>3508.85</v>
      </c>
      <c r="O147" s="42">
        <v>526500</v>
      </c>
      <c r="P147" s="43">
        <v>-0.2134453781512605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19211</v>
      </c>
      <c r="F148" s="40">
        <v>19136.5</v>
      </c>
      <c r="G148" s="41">
        <v>19028.55</v>
      </c>
      <c r="H148" s="41">
        <v>18846.099999999999</v>
      </c>
      <c r="I148" s="41">
        <v>18738.149999999998</v>
      </c>
      <c r="J148" s="41">
        <v>19318.95</v>
      </c>
      <c r="K148" s="41">
        <v>19426.899999999998</v>
      </c>
      <c r="L148" s="41">
        <v>19609.350000000002</v>
      </c>
      <c r="M148" s="31">
        <v>19244.45</v>
      </c>
      <c r="N148" s="31">
        <v>18954.05</v>
      </c>
      <c r="O148" s="42">
        <v>250475</v>
      </c>
      <c r="P148" s="43">
        <v>-6.4458548195160652E-3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142.19999999999999</v>
      </c>
      <c r="F149" s="40">
        <v>141.9</v>
      </c>
      <c r="G149" s="41">
        <v>140.9</v>
      </c>
      <c r="H149" s="41">
        <v>139.6</v>
      </c>
      <c r="I149" s="41">
        <v>138.6</v>
      </c>
      <c r="J149" s="41">
        <v>143.20000000000002</v>
      </c>
      <c r="K149" s="41">
        <v>144.20000000000002</v>
      </c>
      <c r="L149" s="41">
        <v>145.50000000000003</v>
      </c>
      <c r="M149" s="31">
        <v>142.9</v>
      </c>
      <c r="N149" s="31">
        <v>140.6</v>
      </c>
      <c r="O149" s="42">
        <v>85974400</v>
      </c>
      <c r="P149" s="43">
        <v>-0.22656862154179977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135.1</v>
      </c>
      <c r="F150" s="40">
        <v>134.38333333333333</v>
      </c>
      <c r="G150" s="41">
        <v>132.96666666666664</v>
      </c>
      <c r="H150" s="41">
        <v>130.83333333333331</v>
      </c>
      <c r="I150" s="41">
        <v>129.41666666666663</v>
      </c>
      <c r="J150" s="41">
        <v>136.51666666666665</v>
      </c>
      <c r="K150" s="41">
        <v>137.93333333333334</v>
      </c>
      <c r="L150" s="41">
        <v>140.06666666666666</v>
      </c>
      <c r="M150" s="31">
        <v>135.80000000000001</v>
      </c>
      <c r="N150" s="31">
        <v>132.25</v>
      </c>
      <c r="O150" s="42">
        <v>50211300</v>
      </c>
      <c r="P150" s="43">
        <v>-6.0172836871865996E-2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885.1</v>
      </c>
      <c r="F151" s="40">
        <v>883.69999999999993</v>
      </c>
      <c r="G151" s="41">
        <v>872.39999999999986</v>
      </c>
      <c r="H151" s="41">
        <v>859.69999999999993</v>
      </c>
      <c r="I151" s="41">
        <v>848.39999999999986</v>
      </c>
      <c r="J151" s="41">
        <v>896.39999999999986</v>
      </c>
      <c r="K151" s="41">
        <v>907.69999999999982</v>
      </c>
      <c r="L151" s="41">
        <v>920.39999999999986</v>
      </c>
      <c r="M151" s="31">
        <v>895</v>
      </c>
      <c r="N151" s="31">
        <v>871</v>
      </c>
      <c r="O151" s="42">
        <v>3171000</v>
      </c>
      <c r="P151" s="43">
        <v>5.8411214953271028E-2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44560</v>
      </c>
      <c r="E152" s="40">
        <v>4202.05</v>
      </c>
      <c r="F152" s="40">
        <v>4179.1833333333334</v>
      </c>
      <c r="G152" s="41">
        <v>4134.3166666666666</v>
      </c>
      <c r="H152" s="41">
        <v>4066.583333333333</v>
      </c>
      <c r="I152" s="41">
        <v>4021.7166666666662</v>
      </c>
      <c r="J152" s="41">
        <v>4246.916666666667</v>
      </c>
      <c r="K152" s="41">
        <v>4291.7833333333338</v>
      </c>
      <c r="L152" s="41">
        <v>4359.5166666666673</v>
      </c>
      <c r="M152" s="31">
        <v>4224.05</v>
      </c>
      <c r="N152" s="31">
        <v>4111.45</v>
      </c>
      <c r="O152" s="42">
        <v>713750</v>
      </c>
      <c r="P152" s="43">
        <v>-5.0074862751622026E-2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156</v>
      </c>
      <c r="F153" s="40">
        <v>155.21666666666667</v>
      </c>
      <c r="G153" s="41">
        <v>153.78333333333333</v>
      </c>
      <c r="H153" s="41">
        <v>151.56666666666666</v>
      </c>
      <c r="I153" s="41">
        <v>150.13333333333333</v>
      </c>
      <c r="J153" s="41">
        <v>157.43333333333334</v>
      </c>
      <c r="K153" s="41">
        <v>158.86666666666667</v>
      </c>
      <c r="L153" s="41">
        <v>161.08333333333334</v>
      </c>
      <c r="M153" s="31">
        <v>156.65</v>
      </c>
      <c r="N153" s="31">
        <v>153</v>
      </c>
      <c r="O153" s="42">
        <v>37352700</v>
      </c>
      <c r="P153" s="43">
        <v>-0.11218887262079064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40310.949999999997</v>
      </c>
      <c r="F154" s="40">
        <v>40124.683333333327</v>
      </c>
      <c r="G154" s="41">
        <v>39864.266666666656</v>
      </c>
      <c r="H154" s="41">
        <v>39417.583333333328</v>
      </c>
      <c r="I154" s="41">
        <v>39157.166666666657</v>
      </c>
      <c r="J154" s="41">
        <v>40571.366666666654</v>
      </c>
      <c r="K154" s="41">
        <v>40831.783333333326</v>
      </c>
      <c r="L154" s="41">
        <v>41278.466666666653</v>
      </c>
      <c r="M154" s="31">
        <v>40385.1</v>
      </c>
      <c r="N154" s="31">
        <v>39678</v>
      </c>
      <c r="O154" s="42">
        <v>78990</v>
      </c>
      <c r="P154" s="43">
        <v>-4.9458483754512637E-2</v>
      </c>
    </row>
    <row r="155" spans="1:16" ht="12.75" customHeight="1">
      <c r="A155" s="31">
        <v>145</v>
      </c>
      <c r="B155" s="320" t="s">
        <v>47</v>
      </c>
      <c r="C155" s="33" t="s">
        <v>174</v>
      </c>
      <c r="D155" s="34">
        <v>44560</v>
      </c>
      <c r="E155" s="40">
        <v>2663.85</v>
      </c>
      <c r="F155" s="40">
        <v>2644.8666666666668</v>
      </c>
      <c r="G155" s="41">
        <v>2604.9833333333336</v>
      </c>
      <c r="H155" s="41">
        <v>2546.1166666666668</v>
      </c>
      <c r="I155" s="41">
        <v>2506.2333333333336</v>
      </c>
      <c r="J155" s="41">
        <v>2703.7333333333336</v>
      </c>
      <c r="K155" s="41">
        <v>2743.6166666666668</v>
      </c>
      <c r="L155" s="41">
        <v>2802.4833333333336</v>
      </c>
      <c r="M155" s="31">
        <v>2684.75</v>
      </c>
      <c r="N155" s="31">
        <v>2586</v>
      </c>
      <c r="O155" s="42">
        <v>3464175</v>
      </c>
      <c r="P155" s="43">
        <v>-2.303396928804095E-2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44560</v>
      </c>
      <c r="E156" s="40">
        <v>4086.95</v>
      </c>
      <c r="F156" s="40">
        <v>4095.7833333333333</v>
      </c>
      <c r="G156" s="41">
        <v>4041.5666666666666</v>
      </c>
      <c r="H156" s="41">
        <v>3996.1833333333334</v>
      </c>
      <c r="I156" s="41">
        <v>3941.9666666666667</v>
      </c>
      <c r="J156" s="41">
        <v>4141.1666666666661</v>
      </c>
      <c r="K156" s="41">
        <v>4195.3833333333332</v>
      </c>
      <c r="L156" s="41">
        <v>4240.7666666666664</v>
      </c>
      <c r="M156" s="31">
        <v>4150</v>
      </c>
      <c r="N156" s="31">
        <v>4050.4</v>
      </c>
      <c r="O156" s="42">
        <v>254100</v>
      </c>
      <c r="P156" s="43">
        <v>-0.25766871165644173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223.45</v>
      </c>
      <c r="F157" s="40">
        <v>223.71666666666667</v>
      </c>
      <c r="G157" s="41">
        <v>221.98333333333335</v>
      </c>
      <c r="H157" s="41">
        <v>220.51666666666668</v>
      </c>
      <c r="I157" s="41">
        <v>218.78333333333336</v>
      </c>
      <c r="J157" s="41">
        <v>225.18333333333334</v>
      </c>
      <c r="K157" s="41">
        <v>226.91666666666663</v>
      </c>
      <c r="L157" s="41">
        <v>228.38333333333333</v>
      </c>
      <c r="M157" s="31">
        <v>225.45</v>
      </c>
      <c r="N157" s="31">
        <v>222.25</v>
      </c>
      <c r="O157" s="42">
        <v>18561000</v>
      </c>
      <c r="P157" s="43">
        <v>-6.6254150316933297E-2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124.2</v>
      </c>
      <c r="F158" s="40">
        <v>123.86666666666667</v>
      </c>
      <c r="G158" s="41">
        <v>122.93333333333335</v>
      </c>
      <c r="H158" s="41">
        <v>121.66666666666667</v>
      </c>
      <c r="I158" s="41">
        <v>120.73333333333335</v>
      </c>
      <c r="J158" s="41">
        <v>125.13333333333335</v>
      </c>
      <c r="K158" s="41">
        <v>126.06666666666669</v>
      </c>
      <c r="L158" s="41">
        <v>127.33333333333336</v>
      </c>
      <c r="M158" s="31">
        <v>124.8</v>
      </c>
      <c r="N158" s="31">
        <v>122.6</v>
      </c>
      <c r="O158" s="42">
        <v>46475200</v>
      </c>
      <c r="P158" s="43">
        <v>-8.5630641619907299E-2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4910.05</v>
      </c>
      <c r="F159" s="40">
        <v>4928.3666666666659</v>
      </c>
      <c r="G159" s="41">
        <v>4871.7333333333318</v>
      </c>
      <c r="H159" s="41">
        <v>4833.4166666666661</v>
      </c>
      <c r="I159" s="41">
        <v>4776.7833333333319</v>
      </c>
      <c r="J159" s="41">
        <v>4966.6833333333316</v>
      </c>
      <c r="K159" s="41">
        <v>5023.3166666666648</v>
      </c>
      <c r="L159" s="41">
        <v>5061.6333333333314</v>
      </c>
      <c r="M159" s="31">
        <v>4985</v>
      </c>
      <c r="N159" s="31">
        <v>4890.05</v>
      </c>
      <c r="O159" s="42">
        <v>179250</v>
      </c>
      <c r="P159" s="43">
        <v>-0.11207430340557276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2263.5</v>
      </c>
      <c r="F160" s="40">
        <v>2259.8166666666666</v>
      </c>
      <c r="G160" s="41">
        <v>2244.3833333333332</v>
      </c>
      <c r="H160" s="41">
        <v>2225.2666666666664</v>
      </c>
      <c r="I160" s="41">
        <v>2209.833333333333</v>
      </c>
      <c r="J160" s="41">
        <v>2278.9333333333334</v>
      </c>
      <c r="K160" s="41">
        <v>2294.3666666666668</v>
      </c>
      <c r="L160" s="41">
        <v>2313.4833333333336</v>
      </c>
      <c r="M160" s="31">
        <v>2275.25</v>
      </c>
      <c r="N160" s="31">
        <v>2240.6999999999998</v>
      </c>
      <c r="O160" s="42">
        <v>2583250</v>
      </c>
      <c r="P160" s="43">
        <v>7.4095739494979039E-3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3007.95</v>
      </c>
      <c r="F161" s="40">
        <v>2971.9333333333329</v>
      </c>
      <c r="G161" s="41">
        <v>2909.6166666666659</v>
      </c>
      <c r="H161" s="41">
        <v>2811.2833333333328</v>
      </c>
      <c r="I161" s="41">
        <v>2748.9666666666658</v>
      </c>
      <c r="J161" s="41">
        <v>3070.266666666666</v>
      </c>
      <c r="K161" s="41">
        <v>3132.5833333333326</v>
      </c>
      <c r="L161" s="41">
        <v>3230.9166666666661</v>
      </c>
      <c r="M161" s="31">
        <v>3034.25</v>
      </c>
      <c r="N161" s="31">
        <v>2873.6</v>
      </c>
      <c r="O161" s="42">
        <v>1682500</v>
      </c>
      <c r="P161" s="43">
        <v>9.2981403719256152E-3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40.200000000000003</v>
      </c>
      <c r="F162" s="40">
        <v>40.333333333333336</v>
      </c>
      <c r="G162" s="41">
        <v>39.916666666666671</v>
      </c>
      <c r="H162" s="41">
        <v>39.633333333333333</v>
      </c>
      <c r="I162" s="41">
        <v>39.216666666666669</v>
      </c>
      <c r="J162" s="41">
        <v>40.616666666666674</v>
      </c>
      <c r="K162" s="41">
        <v>41.033333333333346</v>
      </c>
      <c r="L162" s="41">
        <v>41.316666666666677</v>
      </c>
      <c r="M162" s="31">
        <v>40.75</v>
      </c>
      <c r="N162" s="31">
        <v>40.049999999999997</v>
      </c>
      <c r="O162" s="42">
        <v>274656000</v>
      </c>
      <c r="P162" s="43">
        <v>-5.3484781649757389E-2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2358.8000000000002</v>
      </c>
      <c r="F163" s="40">
        <v>2347.7999999999997</v>
      </c>
      <c r="G163" s="41">
        <v>2323.6499999999996</v>
      </c>
      <c r="H163" s="41">
        <v>2288.5</v>
      </c>
      <c r="I163" s="41">
        <v>2264.35</v>
      </c>
      <c r="J163" s="41">
        <v>2382.9499999999994</v>
      </c>
      <c r="K163" s="41">
        <v>2407.1</v>
      </c>
      <c r="L163" s="41">
        <v>2442.2499999999991</v>
      </c>
      <c r="M163" s="31">
        <v>2371.9499999999998</v>
      </c>
      <c r="N163" s="31">
        <v>2312.65</v>
      </c>
      <c r="O163" s="42">
        <v>757800</v>
      </c>
      <c r="P163" s="43">
        <v>-8.0451401528940661E-2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200.8</v>
      </c>
      <c r="F164" s="40">
        <v>199.81666666666669</v>
      </c>
      <c r="G164" s="41">
        <v>198.23333333333338</v>
      </c>
      <c r="H164" s="41">
        <v>195.66666666666669</v>
      </c>
      <c r="I164" s="41">
        <v>194.08333333333337</v>
      </c>
      <c r="J164" s="41">
        <v>202.38333333333338</v>
      </c>
      <c r="K164" s="41">
        <v>203.9666666666667</v>
      </c>
      <c r="L164" s="41">
        <v>206.53333333333339</v>
      </c>
      <c r="M164" s="31">
        <v>201.4</v>
      </c>
      <c r="N164" s="31">
        <v>197.25</v>
      </c>
      <c r="O164" s="42">
        <v>17828219</v>
      </c>
      <c r="P164" s="43">
        <v>-0.33762631266098675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1564.65</v>
      </c>
      <c r="F165" s="40">
        <v>1558.1833333333334</v>
      </c>
      <c r="G165" s="41">
        <v>1537.7666666666669</v>
      </c>
      <c r="H165" s="41">
        <v>1510.8833333333334</v>
      </c>
      <c r="I165" s="41">
        <v>1490.4666666666669</v>
      </c>
      <c r="J165" s="41">
        <v>1585.0666666666668</v>
      </c>
      <c r="K165" s="41">
        <v>1605.4833333333333</v>
      </c>
      <c r="L165" s="41">
        <v>1632.3666666666668</v>
      </c>
      <c r="M165" s="31">
        <v>1578.6</v>
      </c>
      <c r="N165" s="31">
        <v>1531.3</v>
      </c>
      <c r="O165" s="42">
        <v>2964181</v>
      </c>
      <c r="P165" s="43">
        <v>-5.5872439719989626E-2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991.8</v>
      </c>
      <c r="F166" s="40">
        <v>991.81666666666661</v>
      </c>
      <c r="G166" s="41">
        <v>985.83333333333326</v>
      </c>
      <c r="H166" s="41">
        <v>979.86666666666667</v>
      </c>
      <c r="I166" s="41">
        <v>973.88333333333333</v>
      </c>
      <c r="J166" s="41">
        <v>997.78333333333319</v>
      </c>
      <c r="K166" s="41">
        <v>1003.7666666666665</v>
      </c>
      <c r="L166" s="41">
        <v>1009.7333333333331</v>
      </c>
      <c r="M166" s="31">
        <v>997.8</v>
      </c>
      <c r="N166" s="31">
        <v>985.85</v>
      </c>
      <c r="O166" s="42">
        <v>2333250</v>
      </c>
      <c r="P166" s="43">
        <v>-9.9409448818897642E-2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201.7</v>
      </c>
      <c r="F167" s="40">
        <v>200.71666666666667</v>
      </c>
      <c r="G167" s="41">
        <v>198.58333333333334</v>
      </c>
      <c r="H167" s="41">
        <v>195.46666666666667</v>
      </c>
      <c r="I167" s="41">
        <v>193.33333333333334</v>
      </c>
      <c r="J167" s="41">
        <v>203.83333333333334</v>
      </c>
      <c r="K167" s="41">
        <v>205.96666666666667</v>
      </c>
      <c r="L167" s="41">
        <v>209.08333333333334</v>
      </c>
      <c r="M167" s="31">
        <v>202.85</v>
      </c>
      <c r="N167" s="31">
        <v>197.6</v>
      </c>
      <c r="O167" s="42">
        <v>26833700</v>
      </c>
      <c r="P167" s="43">
        <v>-7.7927254608868957E-2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134.05000000000001</v>
      </c>
      <c r="F168" s="40">
        <v>133.35</v>
      </c>
      <c r="G168" s="41">
        <v>132.25</v>
      </c>
      <c r="H168" s="41">
        <v>130.45000000000002</v>
      </c>
      <c r="I168" s="41">
        <v>129.35000000000002</v>
      </c>
      <c r="J168" s="41">
        <v>135.14999999999998</v>
      </c>
      <c r="K168" s="41">
        <v>136.24999999999994</v>
      </c>
      <c r="L168" s="41">
        <v>138.04999999999995</v>
      </c>
      <c r="M168" s="31">
        <v>134.44999999999999</v>
      </c>
      <c r="N168" s="31">
        <v>131.55000000000001</v>
      </c>
      <c r="O168" s="42">
        <v>51306000</v>
      </c>
      <c r="P168" s="43">
        <v>-7.356446370530878E-2</v>
      </c>
    </row>
    <row r="169" spans="1:16" ht="12.75" customHeight="1">
      <c r="A169" s="31">
        <v>159</v>
      </c>
      <c r="B169" s="321" t="s">
        <v>79</v>
      </c>
      <c r="C169" s="33" t="s">
        <v>187</v>
      </c>
      <c r="D169" s="34">
        <v>44560</v>
      </c>
      <c r="E169" s="40">
        <v>2498.1999999999998</v>
      </c>
      <c r="F169" s="40">
        <v>2456.4166666666665</v>
      </c>
      <c r="G169" s="41">
        <v>2404.833333333333</v>
      </c>
      <c r="H169" s="41">
        <v>2311.4666666666667</v>
      </c>
      <c r="I169" s="41">
        <v>2259.8833333333332</v>
      </c>
      <c r="J169" s="41">
        <v>2549.7833333333328</v>
      </c>
      <c r="K169" s="41">
        <v>2601.3666666666659</v>
      </c>
      <c r="L169" s="41">
        <v>2694.7333333333327</v>
      </c>
      <c r="M169" s="31">
        <v>2508</v>
      </c>
      <c r="N169" s="31">
        <v>2363.0500000000002</v>
      </c>
      <c r="O169" s="42">
        <v>34601750</v>
      </c>
      <c r="P169" s="43">
        <v>-0.10276805393491507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110.4</v>
      </c>
      <c r="F170" s="40">
        <v>110.45</v>
      </c>
      <c r="G170" s="41">
        <v>108.75</v>
      </c>
      <c r="H170" s="41">
        <v>107.1</v>
      </c>
      <c r="I170" s="41">
        <v>105.39999999999999</v>
      </c>
      <c r="J170" s="41">
        <v>112.10000000000001</v>
      </c>
      <c r="K170" s="41">
        <v>113.80000000000003</v>
      </c>
      <c r="L170" s="41">
        <v>115.45000000000002</v>
      </c>
      <c r="M170" s="31">
        <v>112.15</v>
      </c>
      <c r="N170" s="31">
        <v>108.8</v>
      </c>
      <c r="O170" s="42">
        <v>147843750</v>
      </c>
      <c r="P170" s="43">
        <v>-1.9592402431725834E-2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1007</v>
      </c>
      <c r="F171" s="40">
        <v>1003.35</v>
      </c>
      <c r="G171" s="41">
        <v>995.80000000000007</v>
      </c>
      <c r="H171" s="41">
        <v>984.6</v>
      </c>
      <c r="I171" s="41">
        <v>977.05000000000007</v>
      </c>
      <c r="J171" s="41">
        <v>1014.5500000000001</v>
      </c>
      <c r="K171" s="41">
        <v>1022.1</v>
      </c>
      <c r="L171" s="41">
        <v>1033.3000000000002</v>
      </c>
      <c r="M171" s="31">
        <v>1010.9</v>
      </c>
      <c r="N171" s="31">
        <v>992.15</v>
      </c>
      <c r="O171" s="42">
        <v>2399000</v>
      </c>
      <c r="P171" s="43">
        <v>-3.4801850734258698E-2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1163.45</v>
      </c>
      <c r="F172" s="40">
        <v>1164.7166666666665</v>
      </c>
      <c r="G172" s="41">
        <v>1154.4333333333329</v>
      </c>
      <c r="H172" s="41">
        <v>1145.4166666666665</v>
      </c>
      <c r="I172" s="41">
        <v>1135.133333333333</v>
      </c>
      <c r="J172" s="41">
        <v>1173.7333333333329</v>
      </c>
      <c r="K172" s="41">
        <v>1184.0166666666662</v>
      </c>
      <c r="L172" s="41">
        <v>1193.0333333333328</v>
      </c>
      <c r="M172" s="31">
        <v>1175</v>
      </c>
      <c r="N172" s="31">
        <v>1155.7</v>
      </c>
      <c r="O172" s="42">
        <v>7264500</v>
      </c>
      <c r="P172" s="43">
        <v>-1.4147582697201018E-2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492.85</v>
      </c>
      <c r="F173" s="40">
        <v>492.15000000000003</v>
      </c>
      <c r="G173" s="41">
        <v>488.00000000000006</v>
      </c>
      <c r="H173" s="41">
        <v>483.15000000000003</v>
      </c>
      <c r="I173" s="41">
        <v>479.00000000000006</v>
      </c>
      <c r="J173" s="41">
        <v>497.00000000000006</v>
      </c>
      <c r="K173" s="41">
        <v>501.15000000000003</v>
      </c>
      <c r="L173" s="41">
        <v>506.00000000000006</v>
      </c>
      <c r="M173" s="31">
        <v>496.3</v>
      </c>
      <c r="N173" s="31">
        <v>487.3</v>
      </c>
      <c r="O173" s="42">
        <v>108633000</v>
      </c>
      <c r="P173" s="43">
        <v>-6.2706678192620642E-3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26725.65</v>
      </c>
      <c r="F174" s="40">
        <v>26657.55</v>
      </c>
      <c r="G174" s="41">
        <v>26438.5</v>
      </c>
      <c r="H174" s="41">
        <v>26151.350000000002</v>
      </c>
      <c r="I174" s="41">
        <v>25932.300000000003</v>
      </c>
      <c r="J174" s="41">
        <v>26944.699999999997</v>
      </c>
      <c r="K174" s="41">
        <v>27163.749999999993</v>
      </c>
      <c r="L174" s="41">
        <v>27450.899999999994</v>
      </c>
      <c r="M174" s="31">
        <v>26876.6</v>
      </c>
      <c r="N174" s="31">
        <v>26370.400000000001</v>
      </c>
      <c r="O174" s="42">
        <v>171025</v>
      </c>
      <c r="P174" s="43">
        <v>-3.2527223872153871E-2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2154.1999999999998</v>
      </c>
      <c r="F175" s="40">
        <v>2163.5166666666664</v>
      </c>
      <c r="G175" s="41">
        <v>2090.2833333333328</v>
      </c>
      <c r="H175" s="41">
        <v>2026.3666666666663</v>
      </c>
      <c r="I175" s="41">
        <v>1953.1333333333328</v>
      </c>
      <c r="J175" s="41">
        <v>2227.4333333333329</v>
      </c>
      <c r="K175" s="41">
        <v>2300.6666666666665</v>
      </c>
      <c r="L175" s="41">
        <v>2364.583333333333</v>
      </c>
      <c r="M175" s="31">
        <v>2236.75</v>
      </c>
      <c r="N175" s="31">
        <v>2099.6</v>
      </c>
      <c r="O175" s="42">
        <v>1816375</v>
      </c>
      <c r="P175" s="43">
        <v>4.5922406967537611E-2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2184.35</v>
      </c>
      <c r="F176" s="40">
        <v>2174.4333333333329</v>
      </c>
      <c r="G176" s="41">
        <v>2148.5666666666657</v>
      </c>
      <c r="H176" s="41">
        <v>2112.7833333333328</v>
      </c>
      <c r="I176" s="41">
        <v>2086.9166666666656</v>
      </c>
      <c r="J176" s="41">
        <v>2210.2166666666658</v>
      </c>
      <c r="K176" s="41">
        <v>2236.0833333333335</v>
      </c>
      <c r="L176" s="41">
        <v>2271.8666666666659</v>
      </c>
      <c r="M176" s="31">
        <v>2200.3000000000002</v>
      </c>
      <c r="N176" s="31">
        <v>2138.65</v>
      </c>
      <c r="O176" s="42">
        <v>2775000</v>
      </c>
      <c r="P176" s="43">
        <v>-0.11971132876006185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1575.05</v>
      </c>
      <c r="F177" s="40">
        <v>1563.8500000000001</v>
      </c>
      <c r="G177" s="41">
        <v>1544.2500000000002</v>
      </c>
      <c r="H177" s="41">
        <v>1513.45</v>
      </c>
      <c r="I177" s="41">
        <v>1493.8500000000001</v>
      </c>
      <c r="J177" s="41">
        <v>1594.6500000000003</v>
      </c>
      <c r="K177" s="41">
        <v>1614.2500000000002</v>
      </c>
      <c r="L177" s="41">
        <v>1645.0500000000004</v>
      </c>
      <c r="M177" s="31">
        <v>1583.45</v>
      </c>
      <c r="N177" s="31">
        <v>1533.05</v>
      </c>
      <c r="O177" s="42">
        <v>2703600</v>
      </c>
      <c r="P177" s="43">
        <v>-7.940615636066467E-2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44560</v>
      </c>
      <c r="E178" s="40">
        <v>508</v>
      </c>
      <c r="F178" s="40">
        <v>507.73333333333329</v>
      </c>
      <c r="G178" s="41">
        <v>501.66666666666663</v>
      </c>
      <c r="H178" s="41">
        <v>495.33333333333331</v>
      </c>
      <c r="I178" s="41">
        <v>489.26666666666665</v>
      </c>
      <c r="J178" s="41">
        <v>514.06666666666661</v>
      </c>
      <c r="K178" s="41">
        <v>520.13333333333333</v>
      </c>
      <c r="L178" s="41">
        <v>526.46666666666658</v>
      </c>
      <c r="M178" s="31">
        <v>513.79999999999995</v>
      </c>
      <c r="N178" s="31">
        <v>501.4</v>
      </c>
      <c r="O178" s="42">
        <v>3562200</v>
      </c>
      <c r="P178" s="43">
        <v>-2.6681421369728269E-2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785.7</v>
      </c>
      <c r="F179" s="40">
        <v>783.86666666666679</v>
      </c>
      <c r="G179" s="41">
        <v>778.78333333333353</v>
      </c>
      <c r="H179" s="41">
        <v>771.86666666666679</v>
      </c>
      <c r="I179" s="41">
        <v>766.78333333333353</v>
      </c>
      <c r="J179" s="41">
        <v>790.78333333333353</v>
      </c>
      <c r="K179" s="41">
        <v>795.86666666666679</v>
      </c>
      <c r="L179" s="41">
        <v>802.78333333333353</v>
      </c>
      <c r="M179" s="31">
        <v>788.95</v>
      </c>
      <c r="N179" s="31">
        <v>776.95</v>
      </c>
      <c r="O179" s="42">
        <v>31115000</v>
      </c>
      <c r="P179" s="43">
        <v>-1.6527645640197357E-2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541.4</v>
      </c>
      <c r="F180" s="40">
        <v>540.80000000000007</v>
      </c>
      <c r="G180" s="41">
        <v>532.60000000000014</v>
      </c>
      <c r="H180" s="41">
        <v>523.80000000000007</v>
      </c>
      <c r="I180" s="41">
        <v>515.60000000000014</v>
      </c>
      <c r="J180" s="41">
        <v>549.60000000000014</v>
      </c>
      <c r="K180" s="41">
        <v>557.80000000000018</v>
      </c>
      <c r="L180" s="41">
        <v>566.60000000000014</v>
      </c>
      <c r="M180" s="31">
        <v>549</v>
      </c>
      <c r="N180" s="31">
        <v>532</v>
      </c>
      <c r="O180" s="42">
        <v>11829000</v>
      </c>
      <c r="P180" s="43">
        <v>9.7311139564660691E-3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589.9</v>
      </c>
      <c r="F181" s="40">
        <v>589.08333333333337</v>
      </c>
      <c r="G181" s="41">
        <v>581.26666666666677</v>
      </c>
      <c r="H181" s="41">
        <v>572.63333333333344</v>
      </c>
      <c r="I181" s="41">
        <v>564.81666666666683</v>
      </c>
      <c r="J181" s="41">
        <v>597.7166666666667</v>
      </c>
      <c r="K181" s="41">
        <v>605.5333333333333</v>
      </c>
      <c r="L181" s="41">
        <v>614.16666666666663</v>
      </c>
      <c r="M181" s="31">
        <v>596.9</v>
      </c>
      <c r="N181" s="31">
        <v>580.45000000000005</v>
      </c>
      <c r="O181" s="42">
        <v>1160250</v>
      </c>
      <c r="P181" s="43">
        <v>-0.13607594936708861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904</v>
      </c>
      <c r="F182" s="40">
        <v>903.9666666666667</v>
      </c>
      <c r="G182" s="41">
        <v>894.23333333333335</v>
      </c>
      <c r="H182" s="41">
        <v>884.4666666666667</v>
      </c>
      <c r="I182" s="41">
        <v>874.73333333333335</v>
      </c>
      <c r="J182" s="41">
        <v>913.73333333333335</v>
      </c>
      <c r="K182" s="41">
        <v>923.4666666666667</v>
      </c>
      <c r="L182" s="41">
        <v>933.23333333333335</v>
      </c>
      <c r="M182" s="31">
        <v>913.7</v>
      </c>
      <c r="N182" s="31">
        <v>894.2</v>
      </c>
      <c r="O182" s="42">
        <v>7973000</v>
      </c>
      <c r="P182" s="43">
        <v>-5.2412645590682198E-2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809.75</v>
      </c>
      <c r="F183" s="40">
        <v>806.98333333333323</v>
      </c>
      <c r="G183" s="41">
        <v>800.96666666666647</v>
      </c>
      <c r="H183" s="41">
        <v>792.18333333333328</v>
      </c>
      <c r="I183" s="41">
        <v>786.16666666666652</v>
      </c>
      <c r="J183" s="41">
        <v>815.76666666666642</v>
      </c>
      <c r="K183" s="41">
        <v>821.78333333333308</v>
      </c>
      <c r="L183" s="41">
        <v>830.56666666666638</v>
      </c>
      <c r="M183" s="31">
        <v>813</v>
      </c>
      <c r="N183" s="31">
        <v>798.2</v>
      </c>
      <c r="O183" s="42">
        <v>8852625</v>
      </c>
      <c r="P183" s="43">
        <v>-4.8948513415518494E-2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494.55</v>
      </c>
      <c r="F184" s="40">
        <v>493.01666666666671</v>
      </c>
      <c r="G184" s="41">
        <v>489.13333333333344</v>
      </c>
      <c r="H184" s="41">
        <v>483.71666666666675</v>
      </c>
      <c r="I184" s="41">
        <v>479.83333333333348</v>
      </c>
      <c r="J184" s="41">
        <v>498.43333333333339</v>
      </c>
      <c r="K184" s="41">
        <v>502.31666666666672</v>
      </c>
      <c r="L184" s="41">
        <v>507.73333333333335</v>
      </c>
      <c r="M184" s="31">
        <v>496.9</v>
      </c>
      <c r="N184" s="31">
        <v>487.6</v>
      </c>
      <c r="O184" s="42">
        <v>88939950</v>
      </c>
      <c r="P184" s="43">
        <v>-9.2503198790275673E-2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243.7</v>
      </c>
      <c r="F185" s="40">
        <v>240.98333333333335</v>
      </c>
      <c r="G185" s="41">
        <v>237.01666666666671</v>
      </c>
      <c r="H185" s="41">
        <v>230.33333333333337</v>
      </c>
      <c r="I185" s="41">
        <v>226.36666666666673</v>
      </c>
      <c r="J185" s="41">
        <v>247.66666666666669</v>
      </c>
      <c r="K185" s="41">
        <v>251.63333333333333</v>
      </c>
      <c r="L185" s="41">
        <v>258.31666666666666</v>
      </c>
      <c r="M185" s="31">
        <v>244.95</v>
      </c>
      <c r="N185" s="31">
        <v>234.3</v>
      </c>
      <c r="O185" s="42">
        <v>90686250</v>
      </c>
      <c r="P185" s="43">
        <v>-0.12338509722040976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1179.4000000000001</v>
      </c>
      <c r="F186" s="40">
        <v>1180.8166666666666</v>
      </c>
      <c r="G186" s="41">
        <v>1169.6333333333332</v>
      </c>
      <c r="H186" s="41">
        <v>1159.8666666666666</v>
      </c>
      <c r="I186" s="41">
        <v>1148.6833333333332</v>
      </c>
      <c r="J186" s="41">
        <v>1190.5833333333333</v>
      </c>
      <c r="K186" s="41">
        <v>1201.7666666666667</v>
      </c>
      <c r="L186" s="41">
        <v>1211.5333333333333</v>
      </c>
      <c r="M186" s="31">
        <v>1192</v>
      </c>
      <c r="N186" s="31">
        <v>1171.05</v>
      </c>
      <c r="O186" s="42">
        <v>47948500</v>
      </c>
      <c r="P186" s="43">
        <v>-3.8315645910582619E-2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3458.05</v>
      </c>
      <c r="F187" s="40">
        <v>3457.9166666666665</v>
      </c>
      <c r="G187" s="41">
        <v>3441.9333333333329</v>
      </c>
      <c r="H187" s="41">
        <v>3425.8166666666666</v>
      </c>
      <c r="I187" s="41">
        <v>3409.833333333333</v>
      </c>
      <c r="J187" s="41">
        <v>3474.0333333333328</v>
      </c>
      <c r="K187" s="41">
        <v>3490.0166666666664</v>
      </c>
      <c r="L187" s="41">
        <v>3506.1333333333328</v>
      </c>
      <c r="M187" s="31">
        <v>3473.9</v>
      </c>
      <c r="N187" s="31">
        <v>3441.8</v>
      </c>
      <c r="O187" s="42">
        <v>12924900</v>
      </c>
      <c r="P187" s="43">
        <v>-8.3223390220028087E-2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1562.4</v>
      </c>
      <c r="F188" s="40">
        <v>1555.6833333333334</v>
      </c>
      <c r="G188" s="41">
        <v>1543.7166666666667</v>
      </c>
      <c r="H188" s="41">
        <v>1525.0333333333333</v>
      </c>
      <c r="I188" s="41">
        <v>1513.0666666666666</v>
      </c>
      <c r="J188" s="41">
        <v>1574.3666666666668</v>
      </c>
      <c r="K188" s="41">
        <v>1586.3333333333335</v>
      </c>
      <c r="L188" s="41">
        <v>1605.0166666666669</v>
      </c>
      <c r="M188" s="31">
        <v>1567.65</v>
      </c>
      <c r="N188" s="31">
        <v>1537</v>
      </c>
      <c r="O188" s="42">
        <v>9360000</v>
      </c>
      <c r="P188" s="43">
        <v>4.766198634548499E-3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2406.35</v>
      </c>
      <c r="F189" s="40">
        <v>2392.6166666666668</v>
      </c>
      <c r="G189" s="41">
        <v>2374.5833333333335</v>
      </c>
      <c r="H189" s="41">
        <v>2342.8166666666666</v>
      </c>
      <c r="I189" s="41">
        <v>2324.7833333333333</v>
      </c>
      <c r="J189" s="41">
        <v>2424.3833333333337</v>
      </c>
      <c r="K189" s="41">
        <v>2442.4166666666665</v>
      </c>
      <c r="L189" s="41">
        <v>2474.1833333333338</v>
      </c>
      <c r="M189" s="31">
        <v>2410.65</v>
      </c>
      <c r="N189" s="31">
        <v>2360.85</v>
      </c>
      <c r="O189" s="42">
        <v>4321500</v>
      </c>
      <c r="P189" s="43">
        <v>-0.17248312508976016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2997.7</v>
      </c>
      <c r="F190" s="40">
        <v>2948.7999999999997</v>
      </c>
      <c r="G190" s="41">
        <v>2877.5999999999995</v>
      </c>
      <c r="H190" s="41">
        <v>2757.4999999999995</v>
      </c>
      <c r="I190" s="41">
        <v>2686.2999999999993</v>
      </c>
      <c r="J190" s="41">
        <v>3068.8999999999996</v>
      </c>
      <c r="K190" s="41">
        <v>3140.0999999999995</v>
      </c>
      <c r="L190" s="41">
        <v>3260.2</v>
      </c>
      <c r="M190" s="31">
        <v>3020</v>
      </c>
      <c r="N190" s="31">
        <v>2828.7</v>
      </c>
      <c r="O190" s="42">
        <v>775750</v>
      </c>
      <c r="P190" s="43">
        <v>-7.9774614472123376E-2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553.85</v>
      </c>
      <c r="F191" s="40">
        <v>551.1</v>
      </c>
      <c r="G191" s="41">
        <v>541.85</v>
      </c>
      <c r="H191" s="41">
        <v>529.85</v>
      </c>
      <c r="I191" s="41">
        <v>520.6</v>
      </c>
      <c r="J191" s="41">
        <v>563.1</v>
      </c>
      <c r="K191" s="41">
        <v>572.35</v>
      </c>
      <c r="L191" s="41">
        <v>584.35</v>
      </c>
      <c r="M191" s="31">
        <v>560.35</v>
      </c>
      <c r="N191" s="31">
        <v>539.1</v>
      </c>
      <c r="O191" s="42">
        <v>3003000</v>
      </c>
      <c r="P191" s="43">
        <v>-2.8626880155264434E-2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1096.5</v>
      </c>
      <c r="F192" s="40">
        <v>1092.4333333333334</v>
      </c>
      <c r="G192" s="41">
        <v>1082.3166666666668</v>
      </c>
      <c r="H192" s="41">
        <v>1068.1333333333334</v>
      </c>
      <c r="I192" s="41">
        <v>1058.0166666666669</v>
      </c>
      <c r="J192" s="41">
        <v>1106.6166666666668</v>
      </c>
      <c r="K192" s="41">
        <v>1116.7333333333336</v>
      </c>
      <c r="L192" s="41">
        <v>1130.9166666666667</v>
      </c>
      <c r="M192" s="31">
        <v>1102.55</v>
      </c>
      <c r="N192" s="31">
        <v>1078.25</v>
      </c>
      <c r="O192" s="42">
        <v>2080750</v>
      </c>
      <c r="P192" s="43">
        <v>-0.10814170292106899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705.6</v>
      </c>
      <c r="F193" s="40">
        <v>706.5333333333333</v>
      </c>
      <c r="G193" s="41">
        <v>700.56666666666661</v>
      </c>
      <c r="H193" s="41">
        <v>695.5333333333333</v>
      </c>
      <c r="I193" s="41">
        <v>689.56666666666661</v>
      </c>
      <c r="J193" s="41">
        <v>711.56666666666661</v>
      </c>
      <c r="K193" s="41">
        <v>717.5333333333333</v>
      </c>
      <c r="L193" s="41">
        <v>722.56666666666661</v>
      </c>
      <c r="M193" s="31">
        <v>712.5</v>
      </c>
      <c r="N193" s="31">
        <v>701.5</v>
      </c>
      <c r="O193" s="42">
        <v>5640600</v>
      </c>
      <c r="P193" s="43">
        <v>-7.3580133363991718E-2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1574.25</v>
      </c>
      <c r="F194" s="40">
        <v>1572.6333333333332</v>
      </c>
      <c r="G194" s="41">
        <v>1564.6166666666663</v>
      </c>
      <c r="H194" s="41">
        <v>1554.9833333333331</v>
      </c>
      <c r="I194" s="41">
        <v>1546.9666666666662</v>
      </c>
      <c r="J194" s="41">
        <v>1582.2666666666664</v>
      </c>
      <c r="K194" s="41">
        <v>1590.2833333333333</v>
      </c>
      <c r="L194" s="41">
        <v>1599.9166666666665</v>
      </c>
      <c r="M194" s="31">
        <v>1580.65</v>
      </c>
      <c r="N194" s="31">
        <v>1563</v>
      </c>
      <c r="O194" s="42">
        <v>1192450</v>
      </c>
      <c r="P194" s="43">
        <v>-0.21569981583793738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7622.1</v>
      </c>
      <c r="F195" s="40">
        <v>7602.9833333333336</v>
      </c>
      <c r="G195" s="41">
        <v>7558.1166666666668</v>
      </c>
      <c r="H195" s="41">
        <v>7494.1333333333332</v>
      </c>
      <c r="I195" s="41">
        <v>7449.2666666666664</v>
      </c>
      <c r="J195" s="41">
        <v>7666.9666666666672</v>
      </c>
      <c r="K195" s="41">
        <v>7711.8333333333339</v>
      </c>
      <c r="L195" s="41">
        <v>7775.8166666666675</v>
      </c>
      <c r="M195" s="31">
        <v>7647.85</v>
      </c>
      <c r="N195" s="31">
        <v>7539</v>
      </c>
      <c r="O195" s="42">
        <v>1724900</v>
      </c>
      <c r="P195" s="43">
        <v>-3.771269177126918E-2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731</v>
      </c>
      <c r="F196" s="40">
        <v>731.58333333333337</v>
      </c>
      <c r="G196" s="41">
        <v>723.06666666666672</v>
      </c>
      <c r="H196" s="41">
        <v>715.13333333333333</v>
      </c>
      <c r="I196" s="41">
        <v>706.61666666666667</v>
      </c>
      <c r="J196" s="41">
        <v>739.51666666666677</v>
      </c>
      <c r="K196" s="41">
        <v>748.03333333333342</v>
      </c>
      <c r="L196" s="41">
        <v>755.96666666666681</v>
      </c>
      <c r="M196" s="31">
        <v>740.1</v>
      </c>
      <c r="N196" s="31">
        <v>723.65</v>
      </c>
      <c r="O196" s="42">
        <v>25343500</v>
      </c>
      <c r="P196" s="43">
        <v>1.1728683377445637E-2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366.8</v>
      </c>
      <c r="F197" s="40">
        <v>361.03333333333336</v>
      </c>
      <c r="G197" s="41">
        <v>349.4666666666667</v>
      </c>
      <c r="H197" s="41">
        <v>332.13333333333333</v>
      </c>
      <c r="I197" s="41">
        <v>320.56666666666666</v>
      </c>
      <c r="J197" s="41">
        <v>378.36666666666673</v>
      </c>
      <c r="K197" s="41">
        <v>389.93333333333345</v>
      </c>
      <c r="L197" s="41">
        <v>407.26666666666677</v>
      </c>
      <c r="M197" s="31">
        <v>372.6</v>
      </c>
      <c r="N197" s="31">
        <v>343.7</v>
      </c>
      <c r="O197" s="42">
        <v>47975600</v>
      </c>
      <c r="P197" s="43">
        <v>-0.30313400576368876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1204.9000000000001</v>
      </c>
      <c r="F198" s="40">
        <v>1200.4666666666667</v>
      </c>
      <c r="G198" s="41">
        <v>1192.9333333333334</v>
      </c>
      <c r="H198" s="41">
        <v>1180.9666666666667</v>
      </c>
      <c r="I198" s="41">
        <v>1173.4333333333334</v>
      </c>
      <c r="J198" s="41">
        <v>1212.4333333333334</v>
      </c>
      <c r="K198" s="41">
        <v>1219.9666666666667</v>
      </c>
      <c r="L198" s="41">
        <v>1231.9333333333334</v>
      </c>
      <c r="M198" s="31">
        <v>1208</v>
      </c>
      <c r="N198" s="31">
        <v>1188.5</v>
      </c>
      <c r="O198" s="42">
        <v>1616000</v>
      </c>
      <c r="P198" s="43">
        <v>-0.16786817713697219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2222.4499999999998</v>
      </c>
      <c r="F199" s="40">
        <v>2223.85</v>
      </c>
      <c r="G199" s="41">
        <v>2202.6999999999998</v>
      </c>
      <c r="H199" s="41">
        <v>2182.9499999999998</v>
      </c>
      <c r="I199" s="41">
        <v>2161.7999999999997</v>
      </c>
      <c r="J199" s="41">
        <v>2243.6</v>
      </c>
      <c r="K199" s="41">
        <v>2264.7500000000005</v>
      </c>
      <c r="L199" s="41">
        <v>2284.5</v>
      </c>
      <c r="M199" s="31">
        <v>2245</v>
      </c>
      <c r="N199" s="31">
        <v>2204.1</v>
      </c>
      <c r="O199" s="42">
        <v>346750</v>
      </c>
      <c r="P199" s="43">
        <v>-7.4716477651767851E-2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639.5</v>
      </c>
      <c r="F200" s="40">
        <v>639.0333333333333</v>
      </c>
      <c r="G200" s="41">
        <v>635.06666666666661</v>
      </c>
      <c r="H200" s="41">
        <v>630.63333333333333</v>
      </c>
      <c r="I200" s="41">
        <v>626.66666666666663</v>
      </c>
      <c r="J200" s="41">
        <v>643.46666666666658</v>
      </c>
      <c r="K200" s="41">
        <v>647.43333333333328</v>
      </c>
      <c r="L200" s="41">
        <v>651.86666666666656</v>
      </c>
      <c r="M200" s="31">
        <v>643</v>
      </c>
      <c r="N200" s="31">
        <v>634.6</v>
      </c>
      <c r="O200" s="42">
        <v>28812000</v>
      </c>
      <c r="P200" s="43">
        <v>-3.4165571616294348E-2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342.35</v>
      </c>
      <c r="F201" s="40">
        <v>339.95</v>
      </c>
      <c r="G201" s="41">
        <v>334.5</v>
      </c>
      <c r="H201" s="41">
        <v>326.65000000000003</v>
      </c>
      <c r="I201" s="41">
        <v>321.20000000000005</v>
      </c>
      <c r="J201" s="41">
        <v>347.79999999999995</v>
      </c>
      <c r="K201" s="41">
        <v>353.24999999999989</v>
      </c>
      <c r="L201" s="41">
        <v>361.09999999999991</v>
      </c>
      <c r="M201" s="31">
        <v>345.4</v>
      </c>
      <c r="N201" s="31">
        <v>332.1</v>
      </c>
      <c r="O201" s="42">
        <v>76821000</v>
      </c>
      <c r="P201" s="43">
        <v>1.0696242500789391E-2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56" t="s">
        <v>16</v>
      </c>
      <c r="B8" s="558"/>
      <c r="C8" s="562" t="s">
        <v>20</v>
      </c>
      <c r="D8" s="562" t="s">
        <v>21</v>
      </c>
      <c r="E8" s="553" t="s">
        <v>22</v>
      </c>
      <c r="F8" s="554"/>
      <c r="G8" s="555"/>
      <c r="H8" s="553" t="s">
        <v>23</v>
      </c>
      <c r="I8" s="554"/>
      <c r="J8" s="555"/>
      <c r="K8" s="26"/>
      <c r="L8" s="53"/>
      <c r="M8" s="53"/>
      <c r="N8" s="1"/>
      <c r="O8" s="1"/>
    </row>
    <row r="9" spans="1:15" ht="36" customHeight="1">
      <c r="A9" s="560"/>
      <c r="B9" s="561"/>
      <c r="C9" s="561"/>
      <c r="D9" s="5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17536.25</v>
      </c>
      <c r="D10" s="35">
        <v>17484.100000000002</v>
      </c>
      <c r="E10" s="35">
        <v>17403.850000000006</v>
      </c>
      <c r="F10" s="35">
        <v>17271.450000000004</v>
      </c>
      <c r="G10" s="35">
        <v>17191.200000000008</v>
      </c>
      <c r="H10" s="35">
        <v>17616.500000000004</v>
      </c>
      <c r="I10" s="35">
        <v>17696.749999999996</v>
      </c>
      <c r="J10" s="35">
        <v>17829.150000000001</v>
      </c>
      <c r="K10" s="37">
        <v>17564.349999999999</v>
      </c>
      <c r="L10" s="37">
        <v>17351.7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37364.75</v>
      </c>
      <c r="D11" s="40">
        <v>37330.366666666669</v>
      </c>
      <c r="E11" s="40">
        <v>37152.78333333334</v>
      </c>
      <c r="F11" s="40">
        <v>36940.816666666673</v>
      </c>
      <c r="G11" s="40">
        <v>36763.233333333344</v>
      </c>
      <c r="H11" s="40">
        <v>37542.333333333336</v>
      </c>
      <c r="I11" s="40">
        <v>37719.916666666664</v>
      </c>
      <c r="J11" s="40">
        <v>37931.883333333331</v>
      </c>
      <c r="K11" s="31">
        <v>37507.949999999997</v>
      </c>
      <c r="L11" s="31">
        <v>37118.400000000001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2350</v>
      </c>
      <c r="D12" s="40">
        <v>2342.0166666666669</v>
      </c>
      <c r="E12" s="40">
        <v>2325.7833333333338</v>
      </c>
      <c r="F12" s="40">
        <v>2301.5666666666671</v>
      </c>
      <c r="G12" s="40">
        <v>2285.3333333333339</v>
      </c>
      <c r="H12" s="40">
        <v>2366.2333333333336</v>
      </c>
      <c r="I12" s="40">
        <v>2382.4666666666662</v>
      </c>
      <c r="J12" s="40">
        <v>2406.6833333333334</v>
      </c>
      <c r="K12" s="31">
        <v>2358.25</v>
      </c>
      <c r="L12" s="31">
        <v>2317.8000000000002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5200.1000000000004</v>
      </c>
      <c r="D13" s="40">
        <v>5174.1833333333334</v>
      </c>
      <c r="E13" s="40">
        <v>5137.4666666666672</v>
      </c>
      <c r="F13" s="40">
        <v>5074.8333333333339</v>
      </c>
      <c r="G13" s="40">
        <v>5038.1166666666677</v>
      </c>
      <c r="H13" s="40">
        <v>5236.8166666666666</v>
      </c>
      <c r="I13" s="40">
        <v>5273.5333333333319</v>
      </c>
      <c r="J13" s="40">
        <v>5336.1666666666661</v>
      </c>
      <c r="K13" s="31">
        <v>5210.8999999999996</v>
      </c>
      <c r="L13" s="31">
        <v>5111.55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35300.25</v>
      </c>
      <c r="D14" s="40">
        <v>35200.183333333334</v>
      </c>
      <c r="E14" s="40">
        <v>35034.616666666669</v>
      </c>
      <c r="F14" s="40">
        <v>34768.983333333337</v>
      </c>
      <c r="G14" s="40">
        <v>34603.416666666672</v>
      </c>
      <c r="H14" s="40">
        <v>35465.816666666666</v>
      </c>
      <c r="I14" s="40">
        <v>35631.383333333331</v>
      </c>
      <c r="J14" s="40">
        <v>35897.016666666663</v>
      </c>
      <c r="K14" s="31">
        <v>35365.75</v>
      </c>
      <c r="L14" s="31">
        <v>34934.550000000003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4017.4</v>
      </c>
      <c r="D15" s="40">
        <v>4009.0833333333335</v>
      </c>
      <c r="E15" s="40">
        <v>3978.8166666666671</v>
      </c>
      <c r="F15" s="40">
        <v>3940.2333333333336</v>
      </c>
      <c r="G15" s="40">
        <v>3909.9666666666672</v>
      </c>
      <c r="H15" s="40">
        <v>4047.666666666667</v>
      </c>
      <c r="I15" s="40">
        <v>4077.9333333333334</v>
      </c>
      <c r="J15" s="40">
        <v>4116.5166666666664</v>
      </c>
      <c r="K15" s="31">
        <v>4039.35</v>
      </c>
      <c r="L15" s="31">
        <v>3970.5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8630.5</v>
      </c>
      <c r="D16" s="40">
        <v>8603.3833333333332</v>
      </c>
      <c r="E16" s="40">
        <v>8562.5666666666657</v>
      </c>
      <c r="F16" s="40">
        <v>8494.6333333333332</v>
      </c>
      <c r="G16" s="40">
        <v>8453.8166666666657</v>
      </c>
      <c r="H16" s="40">
        <v>8671.3166666666657</v>
      </c>
      <c r="I16" s="40">
        <v>8712.133333333335</v>
      </c>
      <c r="J16" s="40">
        <v>8780.0666666666657</v>
      </c>
      <c r="K16" s="31">
        <v>8644.2000000000007</v>
      </c>
      <c r="L16" s="31">
        <v>8535.4500000000007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2385.4499999999998</v>
      </c>
      <c r="D17" s="40">
        <v>2393</v>
      </c>
      <c r="E17" s="40">
        <v>2372.4499999999998</v>
      </c>
      <c r="F17" s="40">
        <v>2359.4499999999998</v>
      </c>
      <c r="G17" s="40">
        <v>2338.8999999999996</v>
      </c>
      <c r="H17" s="40">
        <v>2406</v>
      </c>
      <c r="I17" s="40">
        <v>2426.5500000000002</v>
      </c>
      <c r="J17" s="40">
        <v>2439.5500000000002</v>
      </c>
      <c r="K17" s="31">
        <v>2413.5500000000002</v>
      </c>
      <c r="L17" s="31">
        <v>2380</v>
      </c>
      <c r="M17" s="31">
        <v>2.0139399999999998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1190.95</v>
      </c>
      <c r="D18" s="40">
        <v>1205.3999999999999</v>
      </c>
      <c r="E18" s="40">
        <v>1167.5499999999997</v>
      </c>
      <c r="F18" s="40">
        <v>1144.1499999999999</v>
      </c>
      <c r="G18" s="40">
        <v>1106.2999999999997</v>
      </c>
      <c r="H18" s="40">
        <v>1228.7999999999997</v>
      </c>
      <c r="I18" s="40">
        <v>1266.6499999999996</v>
      </c>
      <c r="J18" s="40">
        <v>1290.0499999999997</v>
      </c>
      <c r="K18" s="31">
        <v>1243.25</v>
      </c>
      <c r="L18" s="31">
        <v>1182</v>
      </c>
      <c r="M18" s="31">
        <v>9.4725199999999994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948.5</v>
      </c>
      <c r="D19" s="40">
        <v>946.16666666666663</v>
      </c>
      <c r="E19" s="40">
        <v>937.33333333333326</v>
      </c>
      <c r="F19" s="40">
        <v>926.16666666666663</v>
      </c>
      <c r="G19" s="40">
        <v>917.33333333333326</v>
      </c>
      <c r="H19" s="40">
        <v>957.33333333333326</v>
      </c>
      <c r="I19" s="40">
        <v>966.16666666666652</v>
      </c>
      <c r="J19" s="40">
        <v>977.33333333333326</v>
      </c>
      <c r="K19" s="31">
        <v>955</v>
      </c>
      <c r="L19" s="31">
        <v>935</v>
      </c>
      <c r="M19" s="31">
        <v>6.4826699999999997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1763.05</v>
      </c>
      <c r="D20" s="40">
        <v>1757.4333333333334</v>
      </c>
      <c r="E20" s="40">
        <v>1741.1666666666667</v>
      </c>
      <c r="F20" s="40">
        <v>1719.2833333333333</v>
      </c>
      <c r="G20" s="40">
        <v>1703.0166666666667</v>
      </c>
      <c r="H20" s="40">
        <v>1779.3166666666668</v>
      </c>
      <c r="I20" s="40">
        <v>1795.5833333333333</v>
      </c>
      <c r="J20" s="40">
        <v>1817.4666666666669</v>
      </c>
      <c r="K20" s="31">
        <v>1773.7</v>
      </c>
      <c r="L20" s="31">
        <v>1735.55</v>
      </c>
      <c r="M20" s="31">
        <v>23.418620000000001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1405.05</v>
      </c>
      <c r="D21" s="40">
        <v>1397.9166666666667</v>
      </c>
      <c r="E21" s="40">
        <v>1377.1333333333334</v>
      </c>
      <c r="F21" s="40">
        <v>1349.2166666666667</v>
      </c>
      <c r="G21" s="40">
        <v>1328.4333333333334</v>
      </c>
      <c r="H21" s="40">
        <v>1425.8333333333335</v>
      </c>
      <c r="I21" s="40">
        <v>1446.6166666666668</v>
      </c>
      <c r="J21" s="40">
        <v>1474.5333333333335</v>
      </c>
      <c r="K21" s="31">
        <v>1418.7</v>
      </c>
      <c r="L21" s="31">
        <v>1370</v>
      </c>
      <c r="M21" s="31">
        <v>14.304550000000001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762.45</v>
      </c>
      <c r="D22" s="40">
        <v>764.08333333333337</v>
      </c>
      <c r="E22" s="40">
        <v>753.86666666666679</v>
      </c>
      <c r="F22" s="40">
        <v>745.28333333333342</v>
      </c>
      <c r="G22" s="40">
        <v>735.06666666666683</v>
      </c>
      <c r="H22" s="40">
        <v>772.66666666666674</v>
      </c>
      <c r="I22" s="40">
        <v>782.88333333333321</v>
      </c>
      <c r="J22" s="40">
        <v>791.4666666666667</v>
      </c>
      <c r="K22" s="31">
        <v>774.3</v>
      </c>
      <c r="L22" s="31">
        <v>755.5</v>
      </c>
      <c r="M22" s="31">
        <v>61.409410000000001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1670.7</v>
      </c>
      <c r="D23" s="40">
        <v>1662.9166666666667</v>
      </c>
      <c r="E23" s="40">
        <v>1650.8333333333335</v>
      </c>
      <c r="F23" s="40">
        <v>1630.9666666666667</v>
      </c>
      <c r="G23" s="40">
        <v>1618.8833333333334</v>
      </c>
      <c r="H23" s="40">
        <v>1682.7833333333335</v>
      </c>
      <c r="I23" s="40">
        <v>1694.866666666667</v>
      </c>
      <c r="J23" s="40">
        <v>1714.7333333333336</v>
      </c>
      <c r="K23" s="31">
        <v>1675</v>
      </c>
      <c r="L23" s="31">
        <v>1643.05</v>
      </c>
      <c r="M23" s="31">
        <v>0.78132999999999997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2029.6</v>
      </c>
      <c r="D24" s="40">
        <v>1991.2666666666664</v>
      </c>
      <c r="E24" s="40">
        <v>1948.6833333333329</v>
      </c>
      <c r="F24" s="40">
        <v>1867.7666666666664</v>
      </c>
      <c r="G24" s="40">
        <v>1825.1833333333329</v>
      </c>
      <c r="H24" s="40">
        <v>2072.1833333333329</v>
      </c>
      <c r="I24" s="40">
        <v>2114.7666666666664</v>
      </c>
      <c r="J24" s="40">
        <v>2195.6833333333329</v>
      </c>
      <c r="K24" s="31">
        <v>2033.85</v>
      </c>
      <c r="L24" s="31">
        <v>1910.35</v>
      </c>
      <c r="M24" s="31">
        <v>1.39622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105.95</v>
      </c>
      <c r="D25" s="40">
        <v>104.66666666666667</v>
      </c>
      <c r="E25" s="40">
        <v>102.83333333333334</v>
      </c>
      <c r="F25" s="40">
        <v>99.716666666666669</v>
      </c>
      <c r="G25" s="40">
        <v>97.88333333333334</v>
      </c>
      <c r="H25" s="40">
        <v>107.78333333333335</v>
      </c>
      <c r="I25" s="40">
        <v>109.61666666666669</v>
      </c>
      <c r="J25" s="40">
        <v>112.73333333333335</v>
      </c>
      <c r="K25" s="31">
        <v>106.5</v>
      </c>
      <c r="L25" s="31">
        <v>101.55</v>
      </c>
      <c r="M25" s="31">
        <v>29.179849999999998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276.55</v>
      </c>
      <c r="D26" s="40">
        <v>274.38333333333333</v>
      </c>
      <c r="E26" s="40">
        <v>270.76666666666665</v>
      </c>
      <c r="F26" s="40">
        <v>264.98333333333335</v>
      </c>
      <c r="G26" s="40">
        <v>261.36666666666667</v>
      </c>
      <c r="H26" s="40">
        <v>280.16666666666663</v>
      </c>
      <c r="I26" s="40">
        <v>283.7833333333333</v>
      </c>
      <c r="J26" s="40">
        <v>289.56666666666661</v>
      </c>
      <c r="K26" s="31">
        <v>278</v>
      </c>
      <c r="L26" s="31">
        <v>268.60000000000002</v>
      </c>
      <c r="M26" s="31">
        <v>51.20073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2088</v>
      </c>
      <c r="D27" s="40">
        <v>2065.6666666666665</v>
      </c>
      <c r="E27" s="40">
        <v>2041.333333333333</v>
      </c>
      <c r="F27" s="40">
        <v>1994.6666666666665</v>
      </c>
      <c r="G27" s="40">
        <v>1970.333333333333</v>
      </c>
      <c r="H27" s="40">
        <v>2112.333333333333</v>
      </c>
      <c r="I27" s="40">
        <v>2136.6666666666661</v>
      </c>
      <c r="J27" s="40">
        <v>2183.333333333333</v>
      </c>
      <c r="K27" s="31">
        <v>2090</v>
      </c>
      <c r="L27" s="31">
        <v>2019</v>
      </c>
      <c r="M27" s="31">
        <v>0.30917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789.3</v>
      </c>
      <c r="D28" s="40">
        <v>785.51666666666677</v>
      </c>
      <c r="E28" s="40">
        <v>778.03333333333353</v>
      </c>
      <c r="F28" s="40">
        <v>766.76666666666677</v>
      </c>
      <c r="G28" s="40">
        <v>759.28333333333353</v>
      </c>
      <c r="H28" s="40">
        <v>796.78333333333353</v>
      </c>
      <c r="I28" s="40">
        <v>804.26666666666688</v>
      </c>
      <c r="J28" s="40">
        <v>815.53333333333353</v>
      </c>
      <c r="K28" s="31">
        <v>793</v>
      </c>
      <c r="L28" s="31">
        <v>774.25</v>
      </c>
      <c r="M28" s="31">
        <v>4.4106800000000002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3334.9</v>
      </c>
      <c r="D29" s="40">
        <v>3333.0499999999997</v>
      </c>
      <c r="E29" s="40">
        <v>3309.8499999999995</v>
      </c>
      <c r="F29" s="40">
        <v>3284.7999999999997</v>
      </c>
      <c r="G29" s="40">
        <v>3261.5999999999995</v>
      </c>
      <c r="H29" s="40">
        <v>3358.0999999999995</v>
      </c>
      <c r="I29" s="40">
        <v>3381.2999999999993</v>
      </c>
      <c r="J29" s="40">
        <v>3406.3499999999995</v>
      </c>
      <c r="K29" s="31">
        <v>3356.25</v>
      </c>
      <c r="L29" s="31">
        <v>3308</v>
      </c>
      <c r="M29" s="31">
        <v>0.44144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624.20000000000005</v>
      </c>
      <c r="D30" s="40">
        <v>628.26666666666677</v>
      </c>
      <c r="E30" s="40">
        <v>618.08333333333348</v>
      </c>
      <c r="F30" s="40">
        <v>611.9666666666667</v>
      </c>
      <c r="G30" s="40">
        <v>601.78333333333342</v>
      </c>
      <c r="H30" s="40">
        <v>634.38333333333355</v>
      </c>
      <c r="I30" s="40">
        <v>644.56666666666672</v>
      </c>
      <c r="J30" s="40">
        <v>650.68333333333362</v>
      </c>
      <c r="K30" s="31">
        <v>638.45000000000005</v>
      </c>
      <c r="L30" s="31">
        <v>622.15</v>
      </c>
      <c r="M30" s="31">
        <v>8.8193999999999999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390.6</v>
      </c>
      <c r="D31" s="40">
        <v>391.0333333333333</v>
      </c>
      <c r="E31" s="40">
        <v>388.56666666666661</v>
      </c>
      <c r="F31" s="40">
        <v>386.5333333333333</v>
      </c>
      <c r="G31" s="40">
        <v>384.06666666666661</v>
      </c>
      <c r="H31" s="40">
        <v>393.06666666666661</v>
      </c>
      <c r="I31" s="40">
        <v>395.5333333333333</v>
      </c>
      <c r="J31" s="40">
        <v>397.56666666666661</v>
      </c>
      <c r="K31" s="31">
        <v>393.5</v>
      </c>
      <c r="L31" s="31">
        <v>389</v>
      </c>
      <c r="M31" s="31">
        <v>9.9706700000000001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5701.05</v>
      </c>
      <c r="D32" s="40">
        <v>5592.0333333333328</v>
      </c>
      <c r="E32" s="40">
        <v>5434.0666666666657</v>
      </c>
      <c r="F32" s="40">
        <v>5167.083333333333</v>
      </c>
      <c r="G32" s="40">
        <v>5009.1166666666659</v>
      </c>
      <c r="H32" s="40">
        <v>5859.0166666666655</v>
      </c>
      <c r="I32" s="40">
        <v>6016.9833333333327</v>
      </c>
      <c r="J32" s="40">
        <v>6283.9666666666653</v>
      </c>
      <c r="K32" s="31">
        <v>5750</v>
      </c>
      <c r="L32" s="31">
        <v>5325.05</v>
      </c>
      <c r="M32" s="31">
        <v>15.757379999999999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222.5</v>
      </c>
      <c r="D33" s="40">
        <v>222.96666666666667</v>
      </c>
      <c r="E33" s="40">
        <v>220.43333333333334</v>
      </c>
      <c r="F33" s="40">
        <v>218.36666666666667</v>
      </c>
      <c r="G33" s="40">
        <v>215.83333333333334</v>
      </c>
      <c r="H33" s="40">
        <v>225.03333333333333</v>
      </c>
      <c r="I33" s="40">
        <v>227.56666666666669</v>
      </c>
      <c r="J33" s="40">
        <v>229.63333333333333</v>
      </c>
      <c r="K33" s="31">
        <v>225.5</v>
      </c>
      <c r="L33" s="31">
        <v>220.9</v>
      </c>
      <c r="M33" s="31">
        <v>32.792459999999998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133.75</v>
      </c>
      <c r="D34" s="40">
        <v>134.21666666666667</v>
      </c>
      <c r="E34" s="40">
        <v>132.53333333333333</v>
      </c>
      <c r="F34" s="40">
        <v>131.31666666666666</v>
      </c>
      <c r="G34" s="40">
        <v>129.63333333333333</v>
      </c>
      <c r="H34" s="40">
        <v>135.43333333333334</v>
      </c>
      <c r="I34" s="40">
        <v>137.11666666666667</v>
      </c>
      <c r="J34" s="40">
        <v>138.33333333333334</v>
      </c>
      <c r="K34" s="31">
        <v>135.9</v>
      </c>
      <c r="L34" s="31">
        <v>133</v>
      </c>
      <c r="M34" s="31">
        <v>90.907309999999995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3144.25</v>
      </c>
      <c r="D35" s="40">
        <v>3143.5333333333333</v>
      </c>
      <c r="E35" s="40">
        <v>3113.7166666666667</v>
      </c>
      <c r="F35" s="40">
        <v>3083.1833333333334</v>
      </c>
      <c r="G35" s="40">
        <v>3053.3666666666668</v>
      </c>
      <c r="H35" s="40">
        <v>3174.0666666666666</v>
      </c>
      <c r="I35" s="40">
        <v>3203.8833333333332</v>
      </c>
      <c r="J35" s="40">
        <v>3234.4166666666665</v>
      </c>
      <c r="K35" s="31">
        <v>3173.35</v>
      </c>
      <c r="L35" s="31">
        <v>3113</v>
      </c>
      <c r="M35" s="31">
        <v>7.2882499999999997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2198.5500000000002</v>
      </c>
      <c r="D36" s="40">
        <v>2186.1833333333334</v>
      </c>
      <c r="E36" s="40">
        <v>2162.3666666666668</v>
      </c>
      <c r="F36" s="40">
        <v>2126.1833333333334</v>
      </c>
      <c r="G36" s="40">
        <v>2102.3666666666668</v>
      </c>
      <c r="H36" s="40">
        <v>2222.3666666666668</v>
      </c>
      <c r="I36" s="40">
        <v>2246.1833333333334</v>
      </c>
      <c r="J36" s="40">
        <v>2282.3666666666668</v>
      </c>
      <c r="K36" s="31">
        <v>2210</v>
      </c>
      <c r="L36" s="31">
        <v>2150</v>
      </c>
      <c r="M36" s="31">
        <v>2.4283800000000002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668.9</v>
      </c>
      <c r="D37" s="40">
        <v>666.31666666666672</v>
      </c>
      <c r="E37" s="40">
        <v>657.63333333333344</v>
      </c>
      <c r="F37" s="40">
        <v>646.36666666666667</v>
      </c>
      <c r="G37" s="40">
        <v>637.68333333333339</v>
      </c>
      <c r="H37" s="40">
        <v>677.58333333333348</v>
      </c>
      <c r="I37" s="40">
        <v>686.26666666666665</v>
      </c>
      <c r="J37" s="40">
        <v>697.53333333333353</v>
      </c>
      <c r="K37" s="31">
        <v>675</v>
      </c>
      <c r="L37" s="31">
        <v>655.04999999999995</v>
      </c>
      <c r="M37" s="31">
        <v>29.55059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4894.5</v>
      </c>
      <c r="D38" s="40">
        <v>4893.05</v>
      </c>
      <c r="E38" s="40">
        <v>4856.1000000000004</v>
      </c>
      <c r="F38" s="40">
        <v>4817.7</v>
      </c>
      <c r="G38" s="40">
        <v>4780.75</v>
      </c>
      <c r="H38" s="40">
        <v>4931.4500000000007</v>
      </c>
      <c r="I38" s="40">
        <v>4968.3999999999996</v>
      </c>
      <c r="J38" s="40">
        <v>5006.8000000000011</v>
      </c>
      <c r="K38" s="31">
        <v>4930</v>
      </c>
      <c r="L38" s="31">
        <v>4854.6499999999996</v>
      </c>
      <c r="M38" s="31">
        <v>3.64378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679.9</v>
      </c>
      <c r="D39" s="40">
        <v>681.15</v>
      </c>
      <c r="E39" s="40">
        <v>675.3</v>
      </c>
      <c r="F39" s="40">
        <v>670.69999999999993</v>
      </c>
      <c r="G39" s="40">
        <v>664.84999999999991</v>
      </c>
      <c r="H39" s="40">
        <v>685.75</v>
      </c>
      <c r="I39" s="40">
        <v>691.60000000000014</v>
      </c>
      <c r="J39" s="40">
        <v>696.2</v>
      </c>
      <c r="K39" s="31">
        <v>687</v>
      </c>
      <c r="L39" s="31">
        <v>676.55</v>
      </c>
      <c r="M39" s="31">
        <v>97.604860000000002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3391.7</v>
      </c>
      <c r="D40" s="40">
        <v>3394.2166666666672</v>
      </c>
      <c r="E40" s="40">
        <v>3374.5333333333342</v>
      </c>
      <c r="F40" s="40">
        <v>3357.3666666666672</v>
      </c>
      <c r="G40" s="40">
        <v>3337.6833333333343</v>
      </c>
      <c r="H40" s="40">
        <v>3411.3833333333341</v>
      </c>
      <c r="I40" s="40">
        <v>3431.0666666666666</v>
      </c>
      <c r="J40" s="40">
        <v>3448.233333333334</v>
      </c>
      <c r="K40" s="31">
        <v>3413.9</v>
      </c>
      <c r="L40" s="31">
        <v>3377.05</v>
      </c>
      <c r="M40" s="31">
        <v>2.6422599999999998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7125.8</v>
      </c>
      <c r="D41" s="40">
        <v>7139.2</v>
      </c>
      <c r="E41" s="40">
        <v>7073.4</v>
      </c>
      <c r="F41" s="40">
        <v>7021</v>
      </c>
      <c r="G41" s="40">
        <v>6955.2</v>
      </c>
      <c r="H41" s="40">
        <v>7191.5999999999995</v>
      </c>
      <c r="I41" s="40">
        <v>7257.4000000000005</v>
      </c>
      <c r="J41" s="40">
        <v>7309.7999999999993</v>
      </c>
      <c r="K41" s="31">
        <v>7205</v>
      </c>
      <c r="L41" s="31">
        <v>7086.8</v>
      </c>
      <c r="M41" s="31">
        <v>6.1548600000000002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17368.849999999999</v>
      </c>
      <c r="D42" s="40">
        <v>17372.033333333333</v>
      </c>
      <c r="E42" s="40">
        <v>17222.066666666666</v>
      </c>
      <c r="F42" s="40">
        <v>17075.283333333333</v>
      </c>
      <c r="G42" s="40">
        <v>16925.316666666666</v>
      </c>
      <c r="H42" s="40">
        <v>17518.816666666666</v>
      </c>
      <c r="I42" s="40">
        <v>17668.783333333333</v>
      </c>
      <c r="J42" s="40">
        <v>17815.566666666666</v>
      </c>
      <c r="K42" s="31">
        <v>17522</v>
      </c>
      <c r="L42" s="31">
        <v>17225.25</v>
      </c>
      <c r="M42" s="31">
        <v>1.6162000000000001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4935.55</v>
      </c>
      <c r="D43" s="40">
        <v>4911.6499999999996</v>
      </c>
      <c r="E43" s="40">
        <v>4849.2999999999993</v>
      </c>
      <c r="F43" s="40">
        <v>4763.0499999999993</v>
      </c>
      <c r="G43" s="40">
        <v>4700.6999999999989</v>
      </c>
      <c r="H43" s="40">
        <v>4997.8999999999996</v>
      </c>
      <c r="I43" s="40">
        <v>5060.25</v>
      </c>
      <c r="J43" s="40">
        <v>5146.5</v>
      </c>
      <c r="K43" s="31">
        <v>4974</v>
      </c>
      <c r="L43" s="31">
        <v>4825.3999999999996</v>
      </c>
      <c r="M43" s="31">
        <v>0.13120999999999999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2241</v>
      </c>
      <c r="D44" s="40">
        <v>2245.7333333333336</v>
      </c>
      <c r="E44" s="40">
        <v>2222.166666666667</v>
      </c>
      <c r="F44" s="40">
        <v>2203.3333333333335</v>
      </c>
      <c r="G44" s="40">
        <v>2179.7666666666669</v>
      </c>
      <c r="H44" s="40">
        <v>2264.5666666666671</v>
      </c>
      <c r="I44" s="40">
        <v>2288.1333333333337</v>
      </c>
      <c r="J44" s="40">
        <v>2306.9666666666672</v>
      </c>
      <c r="K44" s="31">
        <v>2269.3000000000002</v>
      </c>
      <c r="L44" s="31">
        <v>2226.9</v>
      </c>
      <c r="M44" s="31">
        <v>2.06643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315.05</v>
      </c>
      <c r="D45" s="40">
        <v>312.05</v>
      </c>
      <c r="E45" s="40">
        <v>307.40000000000003</v>
      </c>
      <c r="F45" s="40">
        <v>299.75</v>
      </c>
      <c r="G45" s="40">
        <v>295.10000000000002</v>
      </c>
      <c r="H45" s="40">
        <v>319.70000000000005</v>
      </c>
      <c r="I45" s="40">
        <v>324.35000000000002</v>
      </c>
      <c r="J45" s="40">
        <v>332.00000000000006</v>
      </c>
      <c r="K45" s="31">
        <v>316.7</v>
      </c>
      <c r="L45" s="31">
        <v>304.39999999999998</v>
      </c>
      <c r="M45" s="31">
        <v>64.999650000000003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93.05</v>
      </c>
      <c r="D46" s="40">
        <v>92.899999999999991</v>
      </c>
      <c r="E46" s="40">
        <v>92.199999999999989</v>
      </c>
      <c r="F46" s="40">
        <v>91.35</v>
      </c>
      <c r="G46" s="40">
        <v>90.649999999999991</v>
      </c>
      <c r="H46" s="40">
        <v>93.749999999999986</v>
      </c>
      <c r="I46" s="40">
        <v>94.45</v>
      </c>
      <c r="J46" s="40">
        <v>95.299999999999983</v>
      </c>
      <c r="K46" s="31">
        <v>93.6</v>
      </c>
      <c r="L46" s="31">
        <v>92.05</v>
      </c>
      <c r="M46" s="31">
        <v>311.71967999999998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57.7</v>
      </c>
      <c r="D47" s="40">
        <v>58.06666666666667</v>
      </c>
      <c r="E47" s="40">
        <v>57.033333333333339</v>
      </c>
      <c r="F47" s="40">
        <v>56.366666666666667</v>
      </c>
      <c r="G47" s="40">
        <v>55.333333333333336</v>
      </c>
      <c r="H47" s="40">
        <v>58.733333333333341</v>
      </c>
      <c r="I47" s="40">
        <v>59.766666666666673</v>
      </c>
      <c r="J47" s="40">
        <v>60.433333333333344</v>
      </c>
      <c r="K47" s="31">
        <v>59.1</v>
      </c>
      <c r="L47" s="31">
        <v>57.4</v>
      </c>
      <c r="M47" s="31">
        <v>51.579520000000002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2037.85</v>
      </c>
      <c r="D48" s="40">
        <v>2036.2833333333335</v>
      </c>
      <c r="E48" s="40">
        <v>2022.166666666667</v>
      </c>
      <c r="F48" s="40">
        <v>2006.4833333333333</v>
      </c>
      <c r="G48" s="40">
        <v>1992.3666666666668</v>
      </c>
      <c r="H48" s="40">
        <v>2051.9666666666672</v>
      </c>
      <c r="I48" s="40">
        <v>2066.0833333333335</v>
      </c>
      <c r="J48" s="40">
        <v>2081.7666666666673</v>
      </c>
      <c r="K48" s="31">
        <v>2050.4</v>
      </c>
      <c r="L48" s="31">
        <v>2020.6</v>
      </c>
      <c r="M48" s="31">
        <v>1.93919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757.5</v>
      </c>
      <c r="D49" s="40">
        <v>760.25</v>
      </c>
      <c r="E49" s="40">
        <v>750.55</v>
      </c>
      <c r="F49" s="40">
        <v>743.59999999999991</v>
      </c>
      <c r="G49" s="40">
        <v>733.89999999999986</v>
      </c>
      <c r="H49" s="40">
        <v>767.2</v>
      </c>
      <c r="I49" s="40">
        <v>776.90000000000009</v>
      </c>
      <c r="J49" s="40">
        <v>783.85000000000014</v>
      </c>
      <c r="K49" s="31">
        <v>769.95</v>
      </c>
      <c r="L49" s="31">
        <v>753.3</v>
      </c>
      <c r="M49" s="31">
        <v>10.231479999999999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211.65</v>
      </c>
      <c r="D50" s="40">
        <v>209.96666666666667</v>
      </c>
      <c r="E50" s="40">
        <v>207.33333333333334</v>
      </c>
      <c r="F50" s="40">
        <v>203.01666666666668</v>
      </c>
      <c r="G50" s="40">
        <v>200.38333333333335</v>
      </c>
      <c r="H50" s="40">
        <v>214.28333333333333</v>
      </c>
      <c r="I50" s="40">
        <v>216.91666666666666</v>
      </c>
      <c r="J50" s="40">
        <v>221.23333333333332</v>
      </c>
      <c r="K50" s="31">
        <v>212.6</v>
      </c>
      <c r="L50" s="31">
        <v>205.65</v>
      </c>
      <c r="M50" s="31">
        <v>32.918230000000001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735</v>
      </c>
      <c r="D51" s="40">
        <v>735.68333333333339</v>
      </c>
      <c r="E51" s="40">
        <v>726.46666666666681</v>
      </c>
      <c r="F51" s="40">
        <v>717.93333333333339</v>
      </c>
      <c r="G51" s="40">
        <v>708.71666666666681</v>
      </c>
      <c r="H51" s="40">
        <v>744.21666666666681</v>
      </c>
      <c r="I51" s="40">
        <v>753.43333333333351</v>
      </c>
      <c r="J51" s="40">
        <v>761.96666666666681</v>
      </c>
      <c r="K51" s="31">
        <v>744.9</v>
      </c>
      <c r="L51" s="31">
        <v>727.15</v>
      </c>
      <c r="M51" s="31">
        <v>18.87358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62.75</v>
      </c>
      <c r="D52" s="40">
        <v>62.633333333333333</v>
      </c>
      <c r="E52" s="40">
        <v>61.816666666666663</v>
      </c>
      <c r="F52" s="40">
        <v>60.883333333333333</v>
      </c>
      <c r="G52" s="40">
        <v>60.066666666666663</v>
      </c>
      <c r="H52" s="40">
        <v>63.566666666666663</v>
      </c>
      <c r="I52" s="40">
        <v>64.38333333333334</v>
      </c>
      <c r="J52" s="40">
        <v>65.316666666666663</v>
      </c>
      <c r="K52" s="31">
        <v>63.45</v>
      </c>
      <c r="L52" s="31">
        <v>61.7</v>
      </c>
      <c r="M52" s="31">
        <v>283.17021999999997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400.1</v>
      </c>
      <c r="D53" s="40">
        <v>400.83333333333331</v>
      </c>
      <c r="E53" s="40">
        <v>397.26666666666665</v>
      </c>
      <c r="F53" s="40">
        <v>394.43333333333334</v>
      </c>
      <c r="G53" s="40">
        <v>390.86666666666667</v>
      </c>
      <c r="H53" s="40">
        <v>403.66666666666663</v>
      </c>
      <c r="I53" s="40">
        <v>407.23333333333335</v>
      </c>
      <c r="J53" s="40">
        <v>410.06666666666661</v>
      </c>
      <c r="K53" s="31">
        <v>404.4</v>
      </c>
      <c r="L53" s="31">
        <v>398</v>
      </c>
      <c r="M53" s="31">
        <v>31.61909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765.15</v>
      </c>
      <c r="D54" s="40">
        <v>762.15</v>
      </c>
      <c r="E54" s="40">
        <v>755.8</v>
      </c>
      <c r="F54" s="40">
        <v>746.44999999999993</v>
      </c>
      <c r="G54" s="40">
        <v>740.09999999999991</v>
      </c>
      <c r="H54" s="40">
        <v>771.5</v>
      </c>
      <c r="I54" s="40">
        <v>777.85000000000014</v>
      </c>
      <c r="J54" s="40">
        <v>787.2</v>
      </c>
      <c r="K54" s="31">
        <v>768.5</v>
      </c>
      <c r="L54" s="31">
        <v>752.8</v>
      </c>
      <c r="M54" s="31">
        <v>84.836529999999996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362.5</v>
      </c>
      <c r="D55" s="40">
        <v>361.26666666666665</v>
      </c>
      <c r="E55" s="40">
        <v>357.5333333333333</v>
      </c>
      <c r="F55" s="40">
        <v>352.56666666666666</v>
      </c>
      <c r="G55" s="40">
        <v>348.83333333333331</v>
      </c>
      <c r="H55" s="40">
        <v>366.23333333333329</v>
      </c>
      <c r="I55" s="40">
        <v>369.96666666666664</v>
      </c>
      <c r="J55" s="40">
        <v>374.93333333333328</v>
      </c>
      <c r="K55" s="31">
        <v>365</v>
      </c>
      <c r="L55" s="31">
        <v>356.3</v>
      </c>
      <c r="M55" s="31">
        <v>12.90274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16870.2</v>
      </c>
      <c r="D56" s="40">
        <v>16886.216666666667</v>
      </c>
      <c r="E56" s="40">
        <v>16714.133333333335</v>
      </c>
      <c r="F56" s="40">
        <v>16558.066666666669</v>
      </c>
      <c r="G56" s="40">
        <v>16385.983333333337</v>
      </c>
      <c r="H56" s="40">
        <v>17042.283333333333</v>
      </c>
      <c r="I56" s="40">
        <v>17214.366666666661</v>
      </c>
      <c r="J56" s="40">
        <v>17370.433333333331</v>
      </c>
      <c r="K56" s="31">
        <v>17058.3</v>
      </c>
      <c r="L56" s="31">
        <v>16730.150000000001</v>
      </c>
      <c r="M56" s="31">
        <v>0.29631999999999997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3573.4</v>
      </c>
      <c r="D57" s="40">
        <v>3591.0666666666671</v>
      </c>
      <c r="E57" s="40">
        <v>3548.3333333333339</v>
      </c>
      <c r="F57" s="40">
        <v>3523.2666666666669</v>
      </c>
      <c r="G57" s="40">
        <v>3480.5333333333338</v>
      </c>
      <c r="H57" s="40">
        <v>3616.1333333333341</v>
      </c>
      <c r="I57" s="40">
        <v>3658.8666666666668</v>
      </c>
      <c r="J57" s="40">
        <v>3683.9333333333343</v>
      </c>
      <c r="K57" s="31">
        <v>3633.8</v>
      </c>
      <c r="L57" s="31">
        <v>3566</v>
      </c>
      <c r="M57" s="31">
        <v>2.3278400000000001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462.1</v>
      </c>
      <c r="D58" s="40">
        <v>461.2166666666667</v>
      </c>
      <c r="E58" s="40">
        <v>457.63333333333338</v>
      </c>
      <c r="F58" s="40">
        <v>453.16666666666669</v>
      </c>
      <c r="G58" s="40">
        <v>449.58333333333337</v>
      </c>
      <c r="H58" s="40">
        <v>465.68333333333339</v>
      </c>
      <c r="I58" s="40">
        <v>469.26666666666665</v>
      </c>
      <c r="J58" s="40">
        <v>473.73333333333341</v>
      </c>
      <c r="K58" s="31">
        <v>464.8</v>
      </c>
      <c r="L58" s="31">
        <v>456.75</v>
      </c>
      <c r="M58" s="31">
        <v>12.91879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215.05</v>
      </c>
      <c r="D59" s="40">
        <v>214.36666666666667</v>
      </c>
      <c r="E59" s="40">
        <v>212.73333333333335</v>
      </c>
      <c r="F59" s="40">
        <v>210.41666666666669</v>
      </c>
      <c r="G59" s="40">
        <v>208.78333333333336</v>
      </c>
      <c r="H59" s="40">
        <v>216.68333333333334</v>
      </c>
      <c r="I59" s="40">
        <v>218.31666666666666</v>
      </c>
      <c r="J59" s="40">
        <v>220.63333333333333</v>
      </c>
      <c r="K59" s="31">
        <v>216</v>
      </c>
      <c r="L59" s="31">
        <v>212.05</v>
      </c>
      <c r="M59" s="31">
        <v>65.456649999999996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129.35</v>
      </c>
      <c r="D60" s="40">
        <v>129.28333333333333</v>
      </c>
      <c r="E60" s="40">
        <v>128.56666666666666</v>
      </c>
      <c r="F60" s="40">
        <v>127.78333333333333</v>
      </c>
      <c r="G60" s="40">
        <v>127.06666666666666</v>
      </c>
      <c r="H60" s="40">
        <v>130.06666666666666</v>
      </c>
      <c r="I60" s="40">
        <v>130.7833333333333</v>
      </c>
      <c r="J60" s="40">
        <v>131.56666666666666</v>
      </c>
      <c r="K60" s="31">
        <v>130</v>
      </c>
      <c r="L60" s="31">
        <v>128.5</v>
      </c>
      <c r="M60" s="31">
        <v>3.5298400000000001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584.35</v>
      </c>
      <c r="D61" s="40">
        <v>586.0333333333333</v>
      </c>
      <c r="E61" s="40">
        <v>576.56666666666661</v>
      </c>
      <c r="F61" s="40">
        <v>568.7833333333333</v>
      </c>
      <c r="G61" s="40">
        <v>559.31666666666661</v>
      </c>
      <c r="H61" s="40">
        <v>593.81666666666661</v>
      </c>
      <c r="I61" s="40">
        <v>603.2833333333333</v>
      </c>
      <c r="J61" s="40">
        <v>611.06666666666661</v>
      </c>
      <c r="K61" s="31">
        <v>595.5</v>
      </c>
      <c r="L61" s="31">
        <v>578.25</v>
      </c>
      <c r="M61" s="31">
        <v>13.99436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899.95</v>
      </c>
      <c r="D62" s="40">
        <v>895.4666666666667</v>
      </c>
      <c r="E62" s="40">
        <v>888.48333333333335</v>
      </c>
      <c r="F62" s="40">
        <v>877.01666666666665</v>
      </c>
      <c r="G62" s="40">
        <v>870.0333333333333</v>
      </c>
      <c r="H62" s="40">
        <v>906.93333333333339</v>
      </c>
      <c r="I62" s="40">
        <v>913.91666666666674</v>
      </c>
      <c r="J62" s="40">
        <v>925.38333333333344</v>
      </c>
      <c r="K62" s="31">
        <v>902.45</v>
      </c>
      <c r="L62" s="31">
        <v>884</v>
      </c>
      <c r="M62" s="31">
        <v>13.25422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152.55000000000001</v>
      </c>
      <c r="D63" s="40">
        <v>153.06666666666666</v>
      </c>
      <c r="E63" s="40">
        <v>151.43333333333334</v>
      </c>
      <c r="F63" s="40">
        <v>150.31666666666666</v>
      </c>
      <c r="G63" s="40">
        <v>148.68333333333334</v>
      </c>
      <c r="H63" s="40">
        <v>154.18333333333334</v>
      </c>
      <c r="I63" s="40">
        <v>155.81666666666666</v>
      </c>
      <c r="J63" s="40">
        <v>156.93333333333334</v>
      </c>
      <c r="K63" s="31">
        <v>154.69999999999999</v>
      </c>
      <c r="L63" s="31">
        <v>151.94999999999999</v>
      </c>
      <c r="M63" s="31">
        <v>8.6925000000000008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158.55000000000001</v>
      </c>
      <c r="D64" s="40">
        <v>159.11666666666667</v>
      </c>
      <c r="E64" s="40">
        <v>155.43333333333334</v>
      </c>
      <c r="F64" s="40">
        <v>152.31666666666666</v>
      </c>
      <c r="G64" s="40">
        <v>148.63333333333333</v>
      </c>
      <c r="H64" s="40">
        <v>162.23333333333335</v>
      </c>
      <c r="I64" s="40">
        <v>165.91666666666669</v>
      </c>
      <c r="J64" s="40">
        <v>169.03333333333336</v>
      </c>
      <c r="K64" s="31">
        <v>162.80000000000001</v>
      </c>
      <c r="L64" s="31">
        <v>156</v>
      </c>
      <c r="M64" s="31">
        <v>224.02592000000001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5502.8</v>
      </c>
      <c r="D65" s="40">
        <v>5462.9333333333334</v>
      </c>
      <c r="E65" s="40">
        <v>5390.8666666666668</v>
      </c>
      <c r="F65" s="40">
        <v>5278.9333333333334</v>
      </c>
      <c r="G65" s="40">
        <v>5206.8666666666668</v>
      </c>
      <c r="H65" s="40">
        <v>5574.8666666666668</v>
      </c>
      <c r="I65" s="40">
        <v>5646.9333333333343</v>
      </c>
      <c r="J65" s="40">
        <v>5758.8666666666668</v>
      </c>
      <c r="K65" s="31">
        <v>5535</v>
      </c>
      <c r="L65" s="31">
        <v>5351</v>
      </c>
      <c r="M65" s="31">
        <v>2.0820599999999998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1457.2</v>
      </c>
      <c r="D66" s="40">
        <v>1460.0666666666666</v>
      </c>
      <c r="E66" s="40">
        <v>1443.1333333333332</v>
      </c>
      <c r="F66" s="40">
        <v>1429.0666666666666</v>
      </c>
      <c r="G66" s="40">
        <v>1412.1333333333332</v>
      </c>
      <c r="H66" s="40">
        <v>1474.1333333333332</v>
      </c>
      <c r="I66" s="40">
        <v>1491.0666666666666</v>
      </c>
      <c r="J66" s="40">
        <v>1505.1333333333332</v>
      </c>
      <c r="K66" s="31">
        <v>1477</v>
      </c>
      <c r="L66" s="31">
        <v>1446</v>
      </c>
      <c r="M66" s="31">
        <v>5.4707400000000002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622.15</v>
      </c>
      <c r="D67" s="40">
        <v>623.88333333333333</v>
      </c>
      <c r="E67" s="40">
        <v>616.76666666666665</v>
      </c>
      <c r="F67" s="40">
        <v>611.38333333333333</v>
      </c>
      <c r="G67" s="40">
        <v>604.26666666666665</v>
      </c>
      <c r="H67" s="40">
        <v>629.26666666666665</v>
      </c>
      <c r="I67" s="40">
        <v>636.38333333333321</v>
      </c>
      <c r="J67" s="40">
        <v>641.76666666666665</v>
      </c>
      <c r="K67" s="31">
        <v>631</v>
      </c>
      <c r="L67" s="31">
        <v>618.5</v>
      </c>
      <c r="M67" s="31">
        <v>14.450240000000001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756.85</v>
      </c>
      <c r="D68" s="40">
        <v>756.35</v>
      </c>
      <c r="E68" s="40">
        <v>748.7</v>
      </c>
      <c r="F68" s="40">
        <v>740.55000000000007</v>
      </c>
      <c r="G68" s="40">
        <v>732.90000000000009</v>
      </c>
      <c r="H68" s="40">
        <v>764.5</v>
      </c>
      <c r="I68" s="40">
        <v>772.14999999999986</v>
      </c>
      <c r="J68" s="40">
        <v>780.3</v>
      </c>
      <c r="K68" s="31">
        <v>764</v>
      </c>
      <c r="L68" s="31">
        <v>748.2</v>
      </c>
      <c r="M68" s="31">
        <v>3.1275400000000002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446.5</v>
      </c>
      <c r="D69" s="40">
        <v>444.2</v>
      </c>
      <c r="E69" s="40">
        <v>439.45</v>
      </c>
      <c r="F69" s="40">
        <v>432.4</v>
      </c>
      <c r="G69" s="40">
        <v>427.65</v>
      </c>
      <c r="H69" s="40">
        <v>451.25</v>
      </c>
      <c r="I69" s="40">
        <v>456</v>
      </c>
      <c r="J69" s="40">
        <v>463.05</v>
      </c>
      <c r="K69" s="31">
        <v>448.95</v>
      </c>
      <c r="L69" s="31">
        <v>437.15</v>
      </c>
      <c r="M69" s="31">
        <v>9.9892599999999998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895.25</v>
      </c>
      <c r="D70" s="40">
        <v>893.25</v>
      </c>
      <c r="E70" s="40">
        <v>881.5</v>
      </c>
      <c r="F70" s="40">
        <v>867.75</v>
      </c>
      <c r="G70" s="40">
        <v>856</v>
      </c>
      <c r="H70" s="40">
        <v>907</v>
      </c>
      <c r="I70" s="40">
        <v>918.75</v>
      </c>
      <c r="J70" s="40">
        <v>932.5</v>
      </c>
      <c r="K70" s="31">
        <v>905</v>
      </c>
      <c r="L70" s="31">
        <v>879.5</v>
      </c>
      <c r="M70" s="31">
        <v>5.8215700000000004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407.25</v>
      </c>
      <c r="D71" s="40">
        <v>404.95</v>
      </c>
      <c r="E71" s="40">
        <v>401.29999999999995</v>
      </c>
      <c r="F71" s="40">
        <v>395.34999999999997</v>
      </c>
      <c r="G71" s="40">
        <v>391.69999999999993</v>
      </c>
      <c r="H71" s="40">
        <v>410.9</v>
      </c>
      <c r="I71" s="40">
        <v>414.54999999999995</v>
      </c>
      <c r="J71" s="40">
        <v>420.5</v>
      </c>
      <c r="K71" s="31">
        <v>408.6</v>
      </c>
      <c r="L71" s="31">
        <v>399</v>
      </c>
      <c r="M71" s="31">
        <v>45.85718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606.4</v>
      </c>
      <c r="D72" s="40">
        <v>602.46666666666658</v>
      </c>
      <c r="E72" s="40">
        <v>597.98333333333312</v>
      </c>
      <c r="F72" s="40">
        <v>589.56666666666649</v>
      </c>
      <c r="G72" s="40">
        <v>585.08333333333303</v>
      </c>
      <c r="H72" s="40">
        <v>610.88333333333321</v>
      </c>
      <c r="I72" s="40">
        <v>615.36666666666656</v>
      </c>
      <c r="J72" s="40">
        <v>623.7833333333333</v>
      </c>
      <c r="K72" s="31">
        <v>606.95000000000005</v>
      </c>
      <c r="L72" s="31">
        <v>594.04999999999995</v>
      </c>
      <c r="M72" s="31">
        <v>15.187099999999999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1978.3</v>
      </c>
      <c r="D73" s="40">
        <v>1986.8500000000001</v>
      </c>
      <c r="E73" s="40">
        <v>1944.7000000000003</v>
      </c>
      <c r="F73" s="40">
        <v>1911.1000000000001</v>
      </c>
      <c r="G73" s="40">
        <v>1868.9500000000003</v>
      </c>
      <c r="H73" s="40">
        <v>2020.4500000000003</v>
      </c>
      <c r="I73" s="40">
        <v>2062.6000000000004</v>
      </c>
      <c r="J73" s="40">
        <v>2096.2000000000003</v>
      </c>
      <c r="K73" s="31">
        <v>2029</v>
      </c>
      <c r="L73" s="31">
        <v>1953.25</v>
      </c>
      <c r="M73" s="31">
        <v>4.1456600000000003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2159.5</v>
      </c>
      <c r="D74" s="40">
        <v>2150.5166666666664</v>
      </c>
      <c r="E74" s="40">
        <v>2124.083333333333</v>
      </c>
      <c r="F74" s="40">
        <v>2088.6666666666665</v>
      </c>
      <c r="G74" s="40">
        <v>2062.2333333333331</v>
      </c>
      <c r="H74" s="40">
        <v>2185.9333333333329</v>
      </c>
      <c r="I74" s="40">
        <v>2212.3666666666663</v>
      </c>
      <c r="J74" s="40">
        <v>2247.7833333333328</v>
      </c>
      <c r="K74" s="31">
        <v>2176.9499999999998</v>
      </c>
      <c r="L74" s="31">
        <v>2115.1</v>
      </c>
      <c r="M74" s="31">
        <v>6.9942000000000002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171.9</v>
      </c>
      <c r="D75" s="40">
        <v>172.56666666666669</v>
      </c>
      <c r="E75" s="40">
        <v>169.93333333333339</v>
      </c>
      <c r="F75" s="40">
        <v>167.9666666666667</v>
      </c>
      <c r="G75" s="40">
        <v>165.3333333333334</v>
      </c>
      <c r="H75" s="40">
        <v>174.53333333333339</v>
      </c>
      <c r="I75" s="40">
        <v>177.16666666666666</v>
      </c>
      <c r="J75" s="40">
        <v>179.13333333333338</v>
      </c>
      <c r="K75" s="31">
        <v>175.2</v>
      </c>
      <c r="L75" s="31">
        <v>170.6</v>
      </c>
      <c r="M75" s="31">
        <v>7.4341200000000001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4799.8</v>
      </c>
      <c r="D76" s="40">
        <v>4757.1166666666668</v>
      </c>
      <c r="E76" s="40">
        <v>4698.2833333333338</v>
      </c>
      <c r="F76" s="40">
        <v>4596.7666666666673</v>
      </c>
      <c r="G76" s="40">
        <v>4537.9333333333343</v>
      </c>
      <c r="H76" s="40">
        <v>4858.6333333333332</v>
      </c>
      <c r="I76" s="40">
        <v>4917.4666666666653</v>
      </c>
      <c r="J76" s="40">
        <v>5018.9833333333327</v>
      </c>
      <c r="K76" s="31">
        <v>4815.95</v>
      </c>
      <c r="L76" s="31">
        <v>4655.6000000000004</v>
      </c>
      <c r="M76" s="31">
        <v>3.1101299999999998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5222.25</v>
      </c>
      <c r="D77" s="40">
        <v>5201.4333333333334</v>
      </c>
      <c r="E77" s="40">
        <v>5102.8666666666668</v>
      </c>
      <c r="F77" s="40">
        <v>4983.4833333333336</v>
      </c>
      <c r="G77" s="40">
        <v>4884.916666666667</v>
      </c>
      <c r="H77" s="40">
        <v>5320.8166666666666</v>
      </c>
      <c r="I77" s="40">
        <v>5419.3833333333341</v>
      </c>
      <c r="J77" s="40">
        <v>5538.7666666666664</v>
      </c>
      <c r="K77" s="31">
        <v>5300</v>
      </c>
      <c r="L77" s="31">
        <v>5082.05</v>
      </c>
      <c r="M77" s="31">
        <v>5.4916700000000001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3423.7</v>
      </c>
      <c r="D78" s="40">
        <v>3424.2166666666667</v>
      </c>
      <c r="E78" s="40">
        <v>3393.4333333333334</v>
      </c>
      <c r="F78" s="40">
        <v>3363.1666666666665</v>
      </c>
      <c r="G78" s="40">
        <v>3332.3833333333332</v>
      </c>
      <c r="H78" s="40">
        <v>3454.4833333333336</v>
      </c>
      <c r="I78" s="40">
        <v>3485.2666666666673</v>
      </c>
      <c r="J78" s="40">
        <v>3515.5333333333338</v>
      </c>
      <c r="K78" s="31">
        <v>3455</v>
      </c>
      <c r="L78" s="31">
        <v>3393.95</v>
      </c>
      <c r="M78" s="31">
        <v>0.90605999999999998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4591.6000000000004</v>
      </c>
      <c r="D79" s="40">
        <v>4624.2</v>
      </c>
      <c r="E79" s="40">
        <v>4552.3999999999996</v>
      </c>
      <c r="F79" s="40">
        <v>4513.2</v>
      </c>
      <c r="G79" s="40">
        <v>4441.3999999999996</v>
      </c>
      <c r="H79" s="40">
        <v>4663.3999999999996</v>
      </c>
      <c r="I79" s="40">
        <v>4735.2000000000007</v>
      </c>
      <c r="J79" s="40">
        <v>4774.3999999999996</v>
      </c>
      <c r="K79" s="31">
        <v>4696</v>
      </c>
      <c r="L79" s="31">
        <v>4585</v>
      </c>
      <c r="M79" s="31">
        <v>5.4537399999999998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2520.4</v>
      </c>
      <c r="D80" s="40">
        <v>2520.8166666666666</v>
      </c>
      <c r="E80" s="40">
        <v>2496.6333333333332</v>
      </c>
      <c r="F80" s="40">
        <v>2472.8666666666668</v>
      </c>
      <c r="G80" s="40">
        <v>2448.6833333333334</v>
      </c>
      <c r="H80" s="40">
        <v>2544.583333333333</v>
      </c>
      <c r="I80" s="40">
        <v>2568.7666666666664</v>
      </c>
      <c r="J80" s="40">
        <v>2592.5333333333328</v>
      </c>
      <c r="K80" s="31">
        <v>2545</v>
      </c>
      <c r="L80" s="31">
        <v>2497.0500000000002</v>
      </c>
      <c r="M80" s="31">
        <v>5.2553900000000002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525.54999999999995</v>
      </c>
      <c r="D81" s="40">
        <v>523.86666666666667</v>
      </c>
      <c r="E81" s="40">
        <v>519.83333333333337</v>
      </c>
      <c r="F81" s="40">
        <v>514.11666666666667</v>
      </c>
      <c r="G81" s="40">
        <v>510.08333333333337</v>
      </c>
      <c r="H81" s="40">
        <v>529.58333333333337</v>
      </c>
      <c r="I81" s="40">
        <v>533.61666666666667</v>
      </c>
      <c r="J81" s="40">
        <v>539.33333333333337</v>
      </c>
      <c r="K81" s="31">
        <v>527.9</v>
      </c>
      <c r="L81" s="31">
        <v>518.15</v>
      </c>
      <c r="M81" s="31">
        <v>1.8415600000000001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1730.25</v>
      </c>
      <c r="D82" s="40">
        <v>1725.3999999999999</v>
      </c>
      <c r="E82" s="40">
        <v>1709.8499999999997</v>
      </c>
      <c r="F82" s="40">
        <v>1689.4499999999998</v>
      </c>
      <c r="G82" s="40">
        <v>1673.8999999999996</v>
      </c>
      <c r="H82" s="40">
        <v>1745.7999999999997</v>
      </c>
      <c r="I82" s="40">
        <v>1761.35</v>
      </c>
      <c r="J82" s="40">
        <v>1781.7499999999998</v>
      </c>
      <c r="K82" s="31">
        <v>1740.95</v>
      </c>
      <c r="L82" s="31">
        <v>1705</v>
      </c>
      <c r="M82" s="31">
        <v>1.2011400000000001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1813.85</v>
      </c>
      <c r="D83" s="40">
        <v>1816.8333333333333</v>
      </c>
      <c r="E83" s="40">
        <v>1799.0166666666664</v>
      </c>
      <c r="F83" s="40">
        <v>1784.1833333333332</v>
      </c>
      <c r="G83" s="40">
        <v>1766.3666666666663</v>
      </c>
      <c r="H83" s="40">
        <v>1831.6666666666665</v>
      </c>
      <c r="I83" s="40">
        <v>1849.4833333333336</v>
      </c>
      <c r="J83" s="40">
        <v>1864.3166666666666</v>
      </c>
      <c r="K83" s="31">
        <v>1834.65</v>
      </c>
      <c r="L83" s="31">
        <v>1802</v>
      </c>
      <c r="M83" s="31">
        <v>31.17728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170.1</v>
      </c>
      <c r="D84" s="40">
        <v>170.15</v>
      </c>
      <c r="E84" s="40">
        <v>168.55</v>
      </c>
      <c r="F84" s="40">
        <v>167</v>
      </c>
      <c r="G84" s="40">
        <v>165.4</v>
      </c>
      <c r="H84" s="40">
        <v>171.70000000000002</v>
      </c>
      <c r="I84" s="40">
        <v>173.29999999999998</v>
      </c>
      <c r="J84" s="40">
        <v>174.85000000000002</v>
      </c>
      <c r="K84" s="31">
        <v>171.75</v>
      </c>
      <c r="L84" s="31">
        <v>168.6</v>
      </c>
      <c r="M84" s="31">
        <v>17.54515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92.9</v>
      </c>
      <c r="D85" s="40">
        <v>93.116666666666674</v>
      </c>
      <c r="E85" s="40">
        <v>91.833333333333343</v>
      </c>
      <c r="F85" s="40">
        <v>90.766666666666666</v>
      </c>
      <c r="G85" s="40">
        <v>89.483333333333334</v>
      </c>
      <c r="H85" s="40">
        <v>94.183333333333351</v>
      </c>
      <c r="I85" s="40">
        <v>95.466666666666683</v>
      </c>
      <c r="J85" s="40">
        <v>96.53333333333336</v>
      </c>
      <c r="K85" s="31">
        <v>94.4</v>
      </c>
      <c r="L85" s="31">
        <v>92.05</v>
      </c>
      <c r="M85" s="31">
        <v>108.26969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288.64999999999998</v>
      </c>
      <c r="D86" s="40">
        <v>287.15000000000003</v>
      </c>
      <c r="E86" s="40">
        <v>280.80000000000007</v>
      </c>
      <c r="F86" s="40">
        <v>272.95000000000005</v>
      </c>
      <c r="G86" s="40">
        <v>266.60000000000008</v>
      </c>
      <c r="H86" s="40">
        <v>295.00000000000006</v>
      </c>
      <c r="I86" s="40">
        <v>301.35000000000008</v>
      </c>
      <c r="J86" s="40">
        <v>309.20000000000005</v>
      </c>
      <c r="K86" s="31">
        <v>293.5</v>
      </c>
      <c r="L86" s="31">
        <v>279.3</v>
      </c>
      <c r="M86" s="31">
        <v>46.684640000000002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141.55000000000001</v>
      </c>
      <c r="D87" s="40">
        <v>140.68333333333334</v>
      </c>
      <c r="E87" s="40">
        <v>139.16666666666669</v>
      </c>
      <c r="F87" s="40">
        <v>136.78333333333336</v>
      </c>
      <c r="G87" s="40">
        <v>135.26666666666671</v>
      </c>
      <c r="H87" s="40">
        <v>143.06666666666666</v>
      </c>
      <c r="I87" s="40">
        <v>144.58333333333331</v>
      </c>
      <c r="J87" s="40">
        <v>146.96666666666664</v>
      </c>
      <c r="K87" s="31">
        <v>142.19999999999999</v>
      </c>
      <c r="L87" s="31">
        <v>138.30000000000001</v>
      </c>
      <c r="M87" s="31">
        <v>100.64655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39.4</v>
      </c>
      <c r="D88" s="40">
        <v>39.483333333333327</v>
      </c>
      <c r="E88" s="40">
        <v>38.816666666666656</v>
      </c>
      <c r="F88" s="40">
        <v>38.233333333333327</v>
      </c>
      <c r="G88" s="40">
        <v>37.566666666666656</v>
      </c>
      <c r="H88" s="40">
        <v>40.066666666666656</v>
      </c>
      <c r="I88" s="40">
        <v>40.733333333333327</v>
      </c>
      <c r="J88" s="40">
        <v>41.316666666666656</v>
      </c>
      <c r="K88" s="31">
        <v>40.15</v>
      </c>
      <c r="L88" s="31">
        <v>38.9</v>
      </c>
      <c r="M88" s="31">
        <v>221.08682999999999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3548.55</v>
      </c>
      <c r="D89" s="40">
        <v>3535.35</v>
      </c>
      <c r="E89" s="40">
        <v>3514.7</v>
      </c>
      <c r="F89" s="40">
        <v>3480.85</v>
      </c>
      <c r="G89" s="40">
        <v>3460.2</v>
      </c>
      <c r="H89" s="40">
        <v>3569.2</v>
      </c>
      <c r="I89" s="40">
        <v>3589.8500000000004</v>
      </c>
      <c r="J89" s="40">
        <v>3623.7</v>
      </c>
      <c r="K89" s="31">
        <v>3556</v>
      </c>
      <c r="L89" s="31">
        <v>3501.5</v>
      </c>
      <c r="M89" s="31">
        <v>1.30067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529.29999999999995</v>
      </c>
      <c r="D90" s="40">
        <v>526.1</v>
      </c>
      <c r="E90" s="40">
        <v>518.20000000000005</v>
      </c>
      <c r="F90" s="40">
        <v>507.1</v>
      </c>
      <c r="G90" s="40">
        <v>499.20000000000005</v>
      </c>
      <c r="H90" s="40">
        <v>537.20000000000005</v>
      </c>
      <c r="I90" s="40">
        <v>545.09999999999991</v>
      </c>
      <c r="J90" s="40">
        <v>556.20000000000005</v>
      </c>
      <c r="K90" s="31">
        <v>534</v>
      </c>
      <c r="L90" s="31">
        <v>515</v>
      </c>
      <c r="M90" s="31">
        <v>23.326609999999999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918</v>
      </c>
      <c r="D91" s="40">
        <v>912.83333333333337</v>
      </c>
      <c r="E91" s="40">
        <v>902.66666666666674</v>
      </c>
      <c r="F91" s="40">
        <v>887.33333333333337</v>
      </c>
      <c r="G91" s="40">
        <v>877.16666666666674</v>
      </c>
      <c r="H91" s="40">
        <v>928.16666666666674</v>
      </c>
      <c r="I91" s="40">
        <v>938.33333333333348</v>
      </c>
      <c r="J91" s="40">
        <v>953.66666666666674</v>
      </c>
      <c r="K91" s="31">
        <v>923</v>
      </c>
      <c r="L91" s="31">
        <v>897.5</v>
      </c>
      <c r="M91" s="31">
        <v>6.1223299999999998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618.15</v>
      </c>
      <c r="D92" s="40">
        <v>617.1</v>
      </c>
      <c r="E92" s="40">
        <v>610.45000000000005</v>
      </c>
      <c r="F92" s="40">
        <v>602.75</v>
      </c>
      <c r="G92" s="40">
        <v>596.1</v>
      </c>
      <c r="H92" s="40">
        <v>624.80000000000007</v>
      </c>
      <c r="I92" s="40">
        <v>631.44999999999993</v>
      </c>
      <c r="J92" s="40">
        <v>639.15000000000009</v>
      </c>
      <c r="K92" s="31">
        <v>623.75</v>
      </c>
      <c r="L92" s="31">
        <v>609.4</v>
      </c>
      <c r="M92" s="31">
        <v>0.90895000000000004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2239.35</v>
      </c>
      <c r="D93" s="40">
        <v>2231.4333333333329</v>
      </c>
      <c r="E93" s="40">
        <v>2192.9166666666661</v>
      </c>
      <c r="F93" s="40">
        <v>2146.4833333333331</v>
      </c>
      <c r="G93" s="40">
        <v>2107.9666666666662</v>
      </c>
      <c r="H93" s="40">
        <v>2277.8666666666659</v>
      </c>
      <c r="I93" s="40">
        <v>2316.3833333333332</v>
      </c>
      <c r="J93" s="40">
        <v>2362.8166666666657</v>
      </c>
      <c r="K93" s="31">
        <v>2269.9499999999998</v>
      </c>
      <c r="L93" s="31">
        <v>2185</v>
      </c>
      <c r="M93" s="31">
        <v>23.50517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1766.75</v>
      </c>
      <c r="D94" s="40">
        <v>1751.9166666666667</v>
      </c>
      <c r="E94" s="40">
        <v>1730.8333333333335</v>
      </c>
      <c r="F94" s="40">
        <v>1694.9166666666667</v>
      </c>
      <c r="G94" s="40">
        <v>1673.8333333333335</v>
      </c>
      <c r="H94" s="40">
        <v>1787.8333333333335</v>
      </c>
      <c r="I94" s="40">
        <v>1808.916666666667</v>
      </c>
      <c r="J94" s="40">
        <v>1844.8333333333335</v>
      </c>
      <c r="K94" s="31">
        <v>1773</v>
      </c>
      <c r="L94" s="31">
        <v>1716</v>
      </c>
      <c r="M94" s="31">
        <v>7.0577100000000002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662.95</v>
      </c>
      <c r="D95" s="40">
        <v>659.5</v>
      </c>
      <c r="E95" s="40">
        <v>654</v>
      </c>
      <c r="F95" s="40">
        <v>645.04999999999995</v>
      </c>
      <c r="G95" s="40">
        <v>639.54999999999995</v>
      </c>
      <c r="H95" s="40">
        <v>668.45</v>
      </c>
      <c r="I95" s="40">
        <v>673.95</v>
      </c>
      <c r="J95" s="40">
        <v>682.90000000000009</v>
      </c>
      <c r="K95" s="31">
        <v>665</v>
      </c>
      <c r="L95" s="31">
        <v>650.54999999999995</v>
      </c>
      <c r="M95" s="31">
        <v>5.6062700000000003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312.55</v>
      </c>
      <c r="D96" s="40">
        <v>312.65000000000003</v>
      </c>
      <c r="E96" s="40">
        <v>309.90000000000009</v>
      </c>
      <c r="F96" s="40">
        <v>307.25000000000006</v>
      </c>
      <c r="G96" s="40">
        <v>304.50000000000011</v>
      </c>
      <c r="H96" s="40">
        <v>315.30000000000007</v>
      </c>
      <c r="I96" s="40">
        <v>318.04999999999995</v>
      </c>
      <c r="J96" s="40">
        <v>320.70000000000005</v>
      </c>
      <c r="K96" s="31">
        <v>315.39999999999998</v>
      </c>
      <c r="L96" s="31">
        <v>310</v>
      </c>
      <c r="M96" s="31">
        <v>4.3181599999999998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1124.8</v>
      </c>
      <c r="D97" s="40">
        <v>1122.2666666666667</v>
      </c>
      <c r="E97" s="40">
        <v>1113.5333333333333</v>
      </c>
      <c r="F97" s="40">
        <v>1102.2666666666667</v>
      </c>
      <c r="G97" s="40">
        <v>1093.5333333333333</v>
      </c>
      <c r="H97" s="40">
        <v>1133.5333333333333</v>
      </c>
      <c r="I97" s="40">
        <v>1142.2666666666664</v>
      </c>
      <c r="J97" s="40">
        <v>1153.5333333333333</v>
      </c>
      <c r="K97" s="31">
        <v>1131</v>
      </c>
      <c r="L97" s="31">
        <v>1111</v>
      </c>
      <c r="M97" s="31">
        <v>31.064540000000001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2533</v>
      </c>
      <c r="D98" s="40">
        <v>2534.35</v>
      </c>
      <c r="E98" s="40">
        <v>2520.6999999999998</v>
      </c>
      <c r="F98" s="40">
        <v>2508.4</v>
      </c>
      <c r="G98" s="40">
        <v>2494.75</v>
      </c>
      <c r="H98" s="40">
        <v>2546.6499999999996</v>
      </c>
      <c r="I98" s="40">
        <v>2560.3000000000002</v>
      </c>
      <c r="J98" s="40">
        <v>2572.5999999999995</v>
      </c>
      <c r="K98" s="31">
        <v>2548</v>
      </c>
      <c r="L98" s="31">
        <v>2522.0500000000002</v>
      </c>
      <c r="M98" s="31">
        <v>3.6063399999999999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1525.95</v>
      </c>
      <c r="D99" s="40">
        <v>1522.0833333333333</v>
      </c>
      <c r="E99" s="40">
        <v>1510.8666666666666</v>
      </c>
      <c r="F99" s="40">
        <v>1495.7833333333333</v>
      </c>
      <c r="G99" s="40">
        <v>1484.5666666666666</v>
      </c>
      <c r="H99" s="40">
        <v>1537.1666666666665</v>
      </c>
      <c r="I99" s="40">
        <v>1548.3833333333332</v>
      </c>
      <c r="J99" s="40">
        <v>1563.4666666666665</v>
      </c>
      <c r="K99" s="31">
        <v>1533.3</v>
      </c>
      <c r="L99" s="31">
        <v>1507</v>
      </c>
      <c r="M99" s="31">
        <v>51.25826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688.8</v>
      </c>
      <c r="D100" s="40">
        <v>689.6</v>
      </c>
      <c r="E100" s="40">
        <v>684.7</v>
      </c>
      <c r="F100" s="40">
        <v>680.6</v>
      </c>
      <c r="G100" s="40">
        <v>675.7</v>
      </c>
      <c r="H100" s="40">
        <v>693.7</v>
      </c>
      <c r="I100" s="40">
        <v>698.59999999999991</v>
      </c>
      <c r="J100" s="40">
        <v>702.7</v>
      </c>
      <c r="K100" s="31">
        <v>694.5</v>
      </c>
      <c r="L100" s="31">
        <v>685.5</v>
      </c>
      <c r="M100" s="31">
        <v>19.43112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1389.45</v>
      </c>
      <c r="D101" s="40">
        <v>1382.3666666666668</v>
      </c>
      <c r="E101" s="40">
        <v>1368.8833333333337</v>
      </c>
      <c r="F101" s="40">
        <v>1348.3166666666668</v>
      </c>
      <c r="G101" s="40">
        <v>1334.8333333333337</v>
      </c>
      <c r="H101" s="40">
        <v>1402.9333333333336</v>
      </c>
      <c r="I101" s="40">
        <v>1416.4166666666667</v>
      </c>
      <c r="J101" s="40">
        <v>1436.9833333333336</v>
      </c>
      <c r="K101" s="31">
        <v>1395.85</v>
      </c>
      <c r="L101" s="31">
        <v>1361.8</v>
      </c>
      <c r="M101" s="31">
        <v>11.100989999999999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2594.6999999999998</v>
      </c>
      <c r="D102" s="40">
        <v>2605.2666666666664</v>
      </c>
      <c r="E102" s="40">
        <v>2570.5333333333328</v>
      </c>
      <c r="F102" s="40">
        <v>2546.3666666666663</v>
      </c>
      <c r="G102" s="40">
        <v>2511.6333333333328</v>
      </c>
      <c r="H102" s="40">
        <v>2629.4333333333329</v>
      </c>
      <c r="I102" s="40">
        <v>2664.1666666666665</v>
      </c>
      <c r="J102" s="40">
        <v>2688.333333333333</v>
      </c>
      <c r="K102" s="31">
        <v>2640</v>
      </c>
      <c r="L102" s="31">
        <v>2581.1</v>
      </c>
      <c r="M102" s="31">
        <v>6.2513399999999999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447.05</v>
      </c>
      <c r="D103" s="40">
        <v>449.83333333333331</v>
      </c>
      <c r="E103" s="40">
        <v>440.86666666666662</v>
      </c>
      <c r="F103" s="40">
        <v>434.68333333333328</v>
      </c>
      <c r="G103" s="40">
        <v>425.71666666666658</v>
      </c>
      <c r="H103" s="40">
        <v>456.01666666666665</v>
      </c>
      <c r="I103" s="40">
        <v>464.98333333333335</v>
      </c>
      <c r="J103" s="40">
        <v>471.16666666666669</v>
      </c>
      <c r="K103" s="31">
        <v>458.8</v>
      </c>
      <c r="L103" s="31">
        <v>443.65</v>
      </c>
      <c r="M103" s="31">
        <v>86.334239999999994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1352.55</v>
      </c>
      <c r="D104" s="40">
        <v>1359.95</v>
      </c>
      <c r="E104" s="40">
        <v>1342.6000000000001</v>
      </c>
      <c r="F104" s="40">
        <v>1332.65</v>
      </c>
      <c r="G104" s="40">
        <v>1315.3000000000002</v>
      </c>
      <c r="H104" s="40">
        <v>1369.9</v>
      </c>
      <c r="I104" s="40">
        <v>1387.25</v>
      </c>
      <c r="J104" s="40">
        <v>1397.2</v>
      </c>
      <c r="K104" s="31">
        <v>1377.3</v>
      </c>
      <c r="L104" s="31">
        <v>1350</v>
      </c>
      <c r="M104" s="31">
        <v>7.1373899999999999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120.75</v>
      </c>
      <c r="D105" s="40">
        <v>120.01666666666667</v>
      </c>
      <c r="E105" s="40">
        <v>118.53333333333333</v>
      </c>
      <c r="F105" s="40">
        <v>116.31666666666666</v>
      </c>
      <c r="G105" s="40">
        <v>114.83333333333333</v>
      </c>
      <c r="H105" s="40">
        <v>122.23333333333333</v>
      </c>
      <c r="I105" s="40">
        <v>123.71666666666665</v>
      </c>
      <c r="J105" s="40">
        <v>125.93333333333334</v>
      </c>
      <c r="K105" s="31">
        <v>121.5</v>
      </c>
      <c r="L105" s="31">
        <v>117.8</v>
      </c>
      <c r="M105" s="31">
        <v>17.071459999999998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316.10000000000002</v>
      </c>
      <c r="D106" s="40">
        <v>318.90000000000003</v>
      </c>
      <c r="E106" s="40">
        <v>311.65000000000009</v>
      </c>
      <c r="F106" s="40">
        <v>307.20000000000005</v>
      </c>
      <c r="G106" s="40">
        <v>299.9500000000001</v>
      </c>
      <c r="H106" s="40">
        <v>323.35000000000008</v>
      </c>
      <c r="I106" s="40">
        <v>330.59999999999997</v>
      </c>
      <c r="J106" s="40">
        <v>335.05000000000007</v>
      </c>
      <c r="K106" s="31">
        <v>326.14999999999998</v>
      </c>
      <c r="L106" s="31">
        <v>314.45</v>
      </c>
      <c r="M106" s="31">
        <v>41.102699999999999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2349.0500000000002</v>
      </c>
      <c r="D107" s="40">
        <v>2359.0166666666669</v>
      </c>
      <c r="E107" s="40">
        <v>2331.0333333333338</v>
      </c>
      <c r="F107" s="40">
        <v>2313.0166666666669</v>
      </c>
      <c r="G107" s="40">
        <v>2285.0333333333338</v>
      </c>
      <c r="H107" s="40">
        <v>2377.0333333333338</v>
      </c>
      <c r="I107" s="40">
        <v>2405.0166666666664</v>
      </c>
      <c r="J107" s="40">
        <v>2423.0333333333338</v>
      </c>
      <c r="K107" s="31">
        <v>2387</v>
      </c>
      <c r="L107" s="31">
        <v>2341</v>
      </c>
      <c r="M107" s="31">
        <v>13.632720000000001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331.65</v>
      </c>
      <c r="D108" s="40">
        <v>330.88333333333333</v>
      </c>
      <c r="E108" s="40">
        <v>326.76666666666665</v>
      </c>
      <c r="F108" s="40">
        <v>321.88333333333333</v>
      </c>
      <c r="G108" s="40">
        <v>317.76666666666665</v>
      </c>
      <c r="H108" s="40">
        <v>335.76666666666665</v>
      </c>
      <c r="I108" s="40">
        <v>339.88333333333333</v>
      </c>
      <c r="J108" s="40">
        <v>344.76666666666665</v>
      </c>
      <c r="K108" s="31">
        <v>335</v>
      </c>
      <c r="L108" s="31">
        <v>326</v>
      </c>
      <c r="M108" s="31">
        <v>7.5505699999999996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2867.75</v>
      </c>
      <c r="D109" s="40">
        <v>2868.4</v>
      </c>
      <c r="E109" s="40">
        <v>2846.3500000000004</v>
      </c>
      <c r="F109" s="40">
        <v>2824.9500000000003</v>
      </c>
      <c r="G109" s="40">
        <v>2802.9000000000005</v>
      </c>
      <c r="H109" s="40">
        <v>2889.8</v>
      </c>
      <c r="I109" s="40">
        <v>2911.8500000000004</v>
      </c>
      <c r="J109" s="40">
        <v>2933.25</v>
      </c>
      <c r="K109" s="31">
        <v>2890.45</v>
      </c>
      <c r="L109" s="31">
        <v>2847</v>
      </c>
      <c r="M109" s="31">
        <v>22.210889999999999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751.05</v>
      </c>
      <c r="D110" s="40">
        <v>750.43333333333339</v>
      </c>
      <c r="E110" s="40">
        <v>745.91666666666674</v>
      </c>
      <c r="F110" s="40">
        <v>740.7833333333333</v>
      </c>
      <c r="G110" s="40">
        <v>736.26666666666665</v>
      </c>
      <c r="H110" s="40">
        <v>755.56666666666683</v>
      </c>
      <c r="I110" s="40">
        <v>760.08333333333348</v>
      </c>
      <c r="J110" s="40">
        <v>765.21666666666692</v>
      </c>
      <c r="K110" s="31">
        <v>754.95</v>
      </c>
      <c r="L110" s="31">
        <v>745.3</v>
      </c>
      <c r="M110" s="31">
        <v>177.49726000000001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1492.95</v>
      </c>
      <c r="D111" s="40">
        <v>1490.9666666666665</v>
      </c>
      <c r="E111" s="40">
        <v>1472.833333333333</v>
      </c>
      <c r="F111" s="40">
        <v>1452.7166666666665</v>
      </c>
      <c r="G111" s="40">
        <v>1434.583333333333</v>
      </c>
      <c r="H111" s="40">
        <v>1511.083333333333</v>
      </c>
      <c r="I111" s="40">
        <v>1529.2166666666667</v>
      </c>
      <c r="J111" s="40">
        <v>1549.333333333333</v>
      </c>
      <c r="K111" s="31">
        <v>1509.1</v>
      </c>
      <c r="L111" s="31">
        <v>1470.85</v>
      </c>
      <c r="M111" s="31">
        <v>9.2645599999999995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599.54999999999995</v>
      </c>
      <c r="D112" s="40">
        <v>601.04999999999995</v>
      </c>
      <c r="E112" s="40">
        <v>594.54999999999995</v>
      </c>
      <c r="F112" s="40">
        <v>589.54999999999995</v>
      </c>
      <c r="G112" s="40">
        <v>583.04999999999995</v>
      </c>
      <c r="H112" s="40">
        <v>606.04999999999995</v>
      </c>
      <c r="I112" s="40">
        <v>612.54999999999995</v>
      </c>
      <c r="J112" s="40">
        <v>617.54999999999995</v>
      </c>
      <c r="K112" s="31">
        <v>607.54999999999995</v>
      </c>
      <c r="L112" s="31">
        <v>596.04999999999995</v>
      </c>
      <c r="M112" s="31">
        <v>10.303369999999999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775.4</v>
      </c>
      <c r="D113" s="40">
        <v>778.48333333333323</v>
      </c>
      <c r="E113" s="40">
        <v>766.96666666666647</v>
      </c>
      <c r="F113" s="40">
        <v>758.53333333333319</v>
      </c>
      <c r="G113" s="40">
        <v>747.01666666666642</v>
      </c>
      <c r="H113" s="40">
        <v>786.91666666666652</v>
      </c>
      <c r="I113" s="40">
        <v>798.43333333333317</v>
      </c>
      <c r="J113" s="40">
        <v>806.86666666666656</v>
      </c>
      <c r="K113" s="31">
        <v>790</v>
      </c>
      <c r="L113" s="31">
        <v>770.05</v>
      </c>
      <c r="M113" s="31">
        <v>3.1220599999999998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48.55</v>
      </c>
      <c r="D114" s="40">
        <v>48.5</v>
      </c>
      <c r="E114" s="40">
        <v>48.1</v>
      </c>
      <c r="F114" s="40">
        <v>47.65</v>
      </c>
      <c r="G114" s="40">
        <v>47.25</v>
      </c>
      <c r="H114" s="40">
        <v>48.95</v>
      </c>
      <c r="I114" s="40">
        <v>49.350000000000009</v>
      </c>
      <c r="J114" s="40">
        <v>49.800000000000004</v>
      </c>
      <c r="K114" s="31">
        <v>48.9</v>
      </c>
      <c r="L114" s="31">
        <v>48.05</v>
      </c>
      <c r="M114" s="31">
        <v>180.19952000000001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231.3</v>
      </c>
      <c r="D115" s="40">
        <v>229.75</v>
      </c>
      <c r="E115" s="40">
        <v>227.3</v>
      </c>
      <c r="F115" s="40">
        <v>223.3</v>
      </c>
      <c r="G115" s="40">
        <v>220.85000000000002</v>
      </c>
      <c r="H115" s="40">
        <v>233.75</v>
      </c>
      <c r="I115" s="40">
        <v>236.2</v>
      </c>
      <c r="J115" s="40">
        <v>240.2</v>
      </c>
      <c r="K115" s="31">
        <v>232.2</v>
      </c>
      <c r="L115" s="31">
        <v>225.75</v>
      </c>
      <c r="M115" s="31">
        <v>239.04846000000001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7258.05</v>
      </c>
      <c r="D116" s="40">
        <v>7280.3499999999995</v>
      </c>
      <c r="E116" s="40">
        <v>7179.7499999999991</v>
      </c>
      <c r="F116" s="40">
        <v>7101.45</v>
      </c>
      <c r="G116" s="40">
        <v>7000.8499999999995</v>
      </c>
      <c r="H116" s="40">
        <v>7358.6499999999987</v>
      </c>
      <c r="I116" s="40">
        <v>7459.2499999999991</v>
      </c>
      <c r="J116" s="40">
        <v>7537.5499999999984</v>
      </c>
      <c r="K116" s="31">
        <v>7380.95</v>
      </c>
      <c r="L116" s="31">
        <v>7202.05</v>
      </c>
      <c r="M116" s="31">
        <v>0.87421000000000004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153.1</v>
      </c>
      <c r="D117" s="40">
        <v>154.13333333333333</v>
      </c>
      <c r="E117" s="40">
        <v>151.46666666666664</v>
      </c>
      <c r="F117" s="40">
        <v>149.83333333333331</v>
      </c>
      <c r="G117" s="40">
        <v>147.16666666666663</v>
      </c>
      <c r="H117" s="40">
        <v>155.76666666666665</v>
      </c>
      <c r="I117" s="40">
        <v>158.43333333333334</v>
      </c>
      <c r="J117" s="40">
        <v>160.06666666666666</v>
      </c>
      <c r="K117" s="31">
        <v>156.80000000000001</v>
      </c>
      <c r="L117" s="31">
        <v>152.5</v>
      </c>
      <c r="M117" s="31">
        <v>28.864509999999999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205.55</v>
      </c>
      <c r="D118" s="40">
        <v>205.43333333333331</v>
      </c>
      <c r="E118" s="40">
        <v>203.61666666666662</v>
      </c>
      <c r="F118" s="40">
        <v>201.68333333333331</v>
      </c>
      <c r="G118" s="40">
        <v>199.86666666666662</v>
      </c>
      <c r="H118" s="40">
        <v>207.36666666666662</v>
      </c>
      <c r="I118" s="40">
        <v>209.18333333333328</v>
      </c>
      <c r="J118" s="40">
        <v>211.11666666666662</v>
      </c>
      <c r="K118" s="31">
        <v>207.25</v>
      </c>
      <c r="L118" s="31">
        <v>203.5</v>
      </c>
      <c r="M118" s="31">
        <v>32.703989999999997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125.65</v>
      </c>
      <c r="D119" s="40">
        <v>126.05</v>
      </c>
      <c r="E119" s="40">
        <v>124.1</v>
      </c>
      <c r="F119" s="40">
        <v>122.55</v>
      </c>
      <c r="G119" s="40">
        <v>120.6</v>
      </c>
      <c r="H119" s="40">
        <v>127.6</v>
      </c>
      <c r="I119" s="40">
        <v>129.55000000000001</v>
      </c>
      <c r="J119" s="40">
        <v>131.1</v>
      </c>
      <c r="K119" s="31">
        <v>128</v>
      </c>
      <c r="L119" s="31">
        <v>124.5</v>
      </c>
      <c r="M119" s="31">
        <v>63.879620000000003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865.55</v>
      </c>
      <c r="D120" s="40">
        <v>858.56666666666661</v>
      </c>
      <c r="E120" s="40">
        <v>842.63333333333321</v>
      </c>
      <c r="F120" s="40">
        <v>819.71666666666658</v>
      </c>
      <c r="G120" s="40">
        <v>803.78333333333319</v>
      </c>
      <c r="H120" s="40">
        <v>881.48333333333323</v>
      </c>
      <c r="I120" s="40">
        <v>897.41666666666663</v>
      </c>
      <c r="J120" s="40">
        <v>920.33333333333326</v>
      </c>
      <c r="K120" s="31">
        <v>874.5</v>
      </c>
      <c r="L120" s="31">
        <v>835.65</v>
      </c>
      <c r="M120" s="31">
        <v>91.696690000000004</v>
      </c>
      <c r="N120" s="1"/>
      <c r="O120" s="1"/>
    </row>
    <row r="121" spans="1:15" ht="12.75" customHeight="1">
      <c r="A121" s="56">
        <v>112</v>
      </c>
      <c r="B121" s="31" t="s">
        <v>852</v>
      </c>
      <c r="C121" s="31">
        <v>23.7</v>
      </c>
      <c r="D121" s="40">
        <v>23.683333333333334</v>
      </c>
      <c r="E121" s="40">
        <v>23.566666666666666</v>
      </c>
      <c r="F121" s="40">
        <v>23.433333333333334</v>
      </c>
      <c r="G121" s="40">
        <v>23.316666666666666</v>
      </c>
      <c r="H121" s="40">
        <v>23.816666666666666</v>
      </c>
      <c r="I121" s="40">
        <v>23.933333333333334</v>
      </c>
      <c r="J121" s="40">
        <v>24.066666666666666</v>
      </c>
      <c r="K121" s="31">
        <v>23.8</v>
      </c>
      <c r="L121" s="31">
        <v>23.55</v>
      </c>
      <c r="M121" s="31">
        <v>51.258369999999999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497.6</v>
      </c>
      <c r="D122" s="40">
        <v>494.55</v>
      </c>
      <c r="E122" s="40">
        <v>490.65000000000003</v>
      </c>
      <c r="F122" s="40">
        <v>483.70000000000005</v>
      </c>
      <c r="G122" s="40">
        <v>479.80000000000007</v>
      </c>
      <c r="H122" s="40">
        <v>501.5</v>
      </c>
      <c r="I122" s="40">
        <v>505.4</v>
      </c>
      <c r="J122" s="40">
        <v>512.34999999999991</v>
      </c>
      <c r="K122" s="31">
        <v>498.45</v>
      </c>
      <c r="L122" s="31">
        <v>487.6</v>
      </c>
      <c r="M122" s="31">
        <v>18.292649999999998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296.8</v>
      </c>
      <c r="D123" s="40">
        <v>291.88333333333333</v>
      </c>
      <c r="E123" s="40">
        <v>285.81666666666666</v>
      </c>
      <c r="F123" s="40">
        <v>274.83333333333331</v>
      </c>
      <c r="G123" s="40">
        <v>268.76666666666665</v>
      </c>
      <c r="H123" s="40">
        <v>302.86666666666667</v>
      </c>
      <c r="I123" s="40">
        <v>308.93333333333328</v>
      </c>
      <c r="J123" s="40">
        <v>319.91666666666669</v>
      </c>
      <c r="K123" s="31">
        <v>297.95</v>
      </c>
      <c r="L123" s="31">
        <v>280.89999999999998</v>
      </c>
      <c r="M123" s="31">
        <v>54.146230000000003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959.3</v>
      </c>
      <c r="D124" s="40">
        <v>960.2166666666667</v>
      </c>
      <c r="E124" s="40">
        <v>950.43333333333339</v>
      </c>
      <c r="F124" s="40">
        <v>941.56666666666672</v>
      </c>
      <c r="G124" s="40">
        <v>931.78333333333342</v>
      </c>
      <c r="H124" s="40">
        <v>969.08333333333337</v>
      </c>
      <c r="I124" s="40">
        <v>978.86666666666667</v>
      </c>
      <c r="J124" s="40">
        <v>987.73333333333335</v>
      </c>
      <c r="K124" s="31">
        <v>970</v>
      </c>
      <c r="L124" s="31">
        <v>951.35</v>
      </c>
      <c r="M124" s="31">
        <v>57.115369999999999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5952.85</v>
      </c>
      <c r="D125" s="40">
        <v>5961.25</v>
      </c>
      <c r="E125" s="40">
        <v>5901.6</v>
      </c>
      <c r="F125" s="40">
        <v>5850.35</v>
      </c>
      <c r="G125" s="40">
        <v>5790.7000000000007</v>
      </c>
      <c r="H125" s="40">
        <v>6012.5</v>
      </c>
      <c r="I125" s="40">
        <v>6072.15</v>
      </c>
      <c r="J125" s="40">
        <v>6123.4</v>
      </c>
      <c r="K125" s="31">
        <v>6020.9</v>
      </c>
      <c r="L125" s="31">
        <v>5910</v>
      </c>
      <c r="M125" s="31">
        <v>2.4308100000000001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1722.4</v>
      </c>
      <c r="D126" s="40">
        <v>1715.1833333333334</v>
      </c>
      <c r="E126" s="40">
        <v>1704.1666666666667</v>
      </c>
      <c r="F126" s="40">
        <v>1685.9333333333334</v>
      </c>
      <c r="G126" s="40">
        <v>1674.9166666666667</v>
      </c>
      <c r="H126" s="40">
        <v>1733.4166666666667</v>
      </c>
      <c r="I126" s="40">
        <v>1744.4333333333332</v>
      </c>
      <c r="J126" s="40">
        <v>1762.6666666666667</v>
      </c>
      <c r="K126" s="31">
        <v>1726.2</v>
      </c>
      <c r="L126" s="31">
        <v>1696.95</v>
      </c>
      <c r="M126" s="31">
        <v>44.762599999999999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2071.6</v>
      </c>
      <c r="D127" s="40">
        <v>2090.5333333333333</v>
      </c>
      <c r="E127" s="40">
        <v>2041.0666666666666</v>
      </c>
      <c r="F127" s="40">
        <v>2010.5333333333333</v>
      </c>
      <c r="G127" s="40">
        <v>1961.0666666666666</v>
      </c>
      <c r="H127" s="40">
        <v>2121.0666666666666</v>
      </c>
      <c r="I127" s="40">
        <v>2170.5333333333328</v>
      </c>
      <c r="J127" s="40">
        <v>2201.0666666666666</v>
      </c>
      <c r="K127" s="31">
        <v>2140</v>
      </c>
      <c r="L127" s="31">
        <v>2060</v>
      </c>
      <c r="M127" s="31">
        <v>9.4351099999999999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2024.45</v>
      </c>
      <c r="D128" s="40">
        <v>2058.9499999999998</v>
      </c>
      <c r="E128" s="40">
        <v>1977.4499999999998</v>
      </c>
      <c r="F128" s="40">
        <v>1930.45</v>
      </c>
      <c r="G128" s="40">
        <v>1848.95</v>
      </c>
      <c r="H128" s="40">
        <v>2105.9499999999998</v>
      </c>
      <c r="I128" s="40">
        <v>2187.4499999999998</v>
      </c>
      <c r="J128" s="40">
        <v>2234.4499999999994</v>
      </c>
      <c r="K128" s="31">
        <v>2140.4499999999998</v>
      </c>
      <c r="L128" s="31">
        <v>2011.95</v>
      </c>
      <c r="M128" s="31">
        <v>11.62078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317</v>
      </c>
      <c r="D129" s="40">
        <v>313.34999999999997</v>
      </c>
      <c r="E129" s="40">
        <v>303.54999999999995</v>
      </c>
      <c r="F129" s="40">
        <v>290.09999999999997</v>
      </c>
      <c r="G129" s="40">
        <v>280.29999999999995</v>
      </c>
      <c r="H129" s="40">
        <v>326.79999999999995</v>
      </c>
      <c r="I129" s="40">
        <v>336.6</v>
      </c>
      <c r="J129" s="40">
        <v>350.04999999999995</v>
      </c>
      <c r="K129" s="31">
        <v>323.14999999999998</v>
      </c>
      <c r="L129" s="31">
        <v>299.89999999999998</v>
      </c>
      <c r="M129" s="31">
        <v>15.49457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680.9</v>
      </c>
      <c r="D130" s="40">
        <v>680.96666666666658</v>
      </c>
      <c r="E130" s="40">
        <v>674.13333333333321</v>
      </c>
      <c r="F130" s="40">
        <v>667.36666666666667</v>
      </c>
      <c r="G130" s="40">
        <v>660.5333333333333</v>
      </c>
      <c r="H130" s="40">
        <v>687.73333333333312</v>
      </c>
      <c r="I130" s="40">
        <v>694.56666666666638</v>
      </c>
      <c r="J130" s="40">
        <v>701.33333333333303</v>
      </c>
      <c r="K130" s="31">
        <v>687.8</v>
      </c>
      <c r="L130" s="31">
        <v>674.2</v>
      </c>
      <c r="M130" s="31">
        <v>28.500080000000001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381.55</v>
      </c>
      <c r="D131" s="40">
        <v>380.75</v>
      </c>
      <c r="E131" s="40">
        <v>376.8</v>
      </c>
      <c r="F131" s="40">
        <v>372.05</v>
      </c>
      <c r="G131" s="40">
        <v>368.1</v>
      </c>
      <c r="H131" s="40">
        <v>385.5</v>
      </c>
      <c r="I131" s="40">
        <v>389.45000000000005</v>
      </c>
      <c r="J131" s="40">
        <v>394.2</v>
      </c>
      <c r="K131" s="31">
        <v>384.7</v>
      </c>
      <c r="L131" s="31">
        <v>376</v>
      </c>
      <c r="M131" s="31">
        <v>51.490209999999998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3758.05</v>
      </c>
      <c r="D132" s="40">
        <v>3764.3333333333335</v>
      </c>
      <c r="E132" s="40">
        <v>3729.7166666666672</v>
      </c>
      <c r="F132" s="40">
        <v>3701.3833333333337</v>
      </c>
      <c r="G132" s="40">
        <v>3666.7666666666673</v>
      </c>
      <c r="H132" s="40">
        <v>3792.666666666667</v>
      </c>
      <c r="I132" s="40">
        <v>3827.2833333333328</v>
      </c>
      <c r="J132" s="40">
        <v>3855.6166666666668</v>
      </c>
      <c r="K132" s="31">
        <v>3798.95</v>
      </c>
      <c r="L132" s="31">
        <v>3736</v>
      </c>
      <c r="M132" s="31">
        <v>1.8622099999999999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2035.1</v>
      </c>
      <c r="D133" s="40">
        <v>2032.05</v>
      </c>
      <c r="E133" s="40">
        <v>2016.1</v>
      </c>
      <c r="F133" s="40">
        <v>1997.1</v>
      </c>
      <c r="G133" s="40">
        <v>1981.1499999999999</v>
      </c>
      <c r="H133" s="40">
        <v>2051.0500000000002</v>
      </c>
      <c r="I133" s="40">
        <v>2067</v>
      </c>
      <c r="J133" s="40">
        <v>2086</v>
      </c>
      <c r="K133" s="31">
        <v>2048</v>
      </c>
      <c r="L133" s="31">
        <v>2013.05</v>
      </c>
      <c r="M133" s="31">
        <v>31.644279999999998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</v>
      </c>
      <c r="D134" s="40">
        <v>78.733333333333334</v>
      </c>
      <c r="E134" s="40">
        <v>78.066666666666663</v>
      </c>
      <c r="F134" s="40">
        <v>77.133333333333326</v>
      </c>
      <c r="G134" s="40">
        <v>76.466666666666654</v>
      </c>
      <c r="H134" s="40">
        <v>79.666666666666671</v>
      </c>
      <c r="I134" s="40">
        <v>80.333333333333329</v>
      </c>
      <c r="J134" s="40">
        <v>81.26666666666668</v>
      </c>
      <c r="K134" s="31">
        <v>79.400000000000006</v>
      </c>
      <c r="L134" s="31">
        <v>77.8</v>
      </c>
      <c r="M134" s="31">
        <v>57.868450000000003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5344.75</v>
      </c>
      <c r="D135" s="40">
        <v>5305.25</v>
      </c>
      <c r="E135" s="40">
        <v>5221.5</v>
      </c>
      <c r="F135" s="40">
        <v>5098.25</v>
      </c>
      <c r="G135" s="40">
        <v>5014.5</v>
      </c>
      <c r="H135" s="40">
        <v>5428.5</v>
      </c>
      <c r="I135" s="40">
        <v>5512.25</v>
      </c>
      <c r="J135" s="40">
        <v>5635.5</v>
      </c>
      <c r="K135" s="31">
        <v>5389</v>
      </c>
      <c r="L135" s="31">
        <v>5182</v>
      </c>
      <c r="M135" s="31">
        <v>2.3072300000000001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396.25</v>
      </c>
      <c r="D136" s="40">
        <v>397.05</v>
      </c>
      <c r="E136" s="40">
        <v>392.20000000000005</v>
      </c>
      <c r="F136" s="40">
        <v>388.15000000000003</v>
      </c>
      <c r="G136" s="40">
        <v>383.30000000000007</v>
      </c>
      <c r="H136" s="40">
        <v>401.1</v>
      </c>
      <c r="I136" s="40">
        <v>405.95000000000005</v>
      </c>
      <c r="J136" s="40">
        <v>410</v>
      </c>
      <c r="K136" s="31">
        <v>401.9</v>
      </c>
      <c r="L136" s="31">
        <v>393</v>
      </c>
      <c r="M136" s="31">
        <v>20.025690000000001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6849.8</v>
      </c>
      <c r="D137" s="40">
        <v>6814.0666666666657</v>
      </c>
      <c r="E137" s="40">
        <v>6748.1333333333314</v>
      </c>
      <c r="F137" s="40">
        <v>6646.4666666666653</v>
      </c>
      <c r="G137" s="40">
        <v>6580.533333333331</v>
      </c>
      <c r="H137" s="40">
        <v>6915.7333333333318</v>
      </c>
      <c r="I137" s="40">
        <v>6981.6666666666661</v>
      </c>
      <c r="J137" s="40">
        <v>7083.3333333333321</v>
      </c>
      <c r="K137" s="31">
        <v>6880</v>
      </c>
      <c r="L137" s="31">
        <v>6712.4</v>
      </c>
      <c r="M137" s="31">
        <v>1.58382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1849.9</v>
      </c>
      <c r="D138" s="40">
        <v>1851.6499999999999</v>
      </c>
      <c r="E138" s="40">
        <v>1836.4499999999998</v>
      </c>
      <c r="F138" s="40">
        <v>1823</v>
      </c>
      <c r="G138" s="40">
        <v>1807.8</v>
      </c>
      <c r="H138" s="40">
        <v>1865.0999999999997</v>
      </c>
      <c r="I138" s="40">
        <v>1880.3</v>
      </c>
      <c r="J138" s="40">
        <v>1893.7499999999995</v>
      </c>
      <c r="K138" s="31">
        <v>1866.85</v>
      </c>
      <c r="L138" s="31">
        <v>1838.2</v>
      </c>
      <c r="M138" s="31">
        <v>19.30012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535.04999999999995</v>
      </c>
      <c r="D139" s="40">
        <v>525.5</v>
      </c>
      <c r="E139" s="40">
        <v>512.25</v>
      </c>
      <c r="F139" s="40">
        <v>489.45</v>
      </c>
      <c r="G139" s="40">
        <v>476.2</v>
      </c>
      <c r="H139" s="40">
        <v>548.29999999999995</v>
      </c>
      <c r="I139" s="40">
        <v>561.54999999999995</v>
      </c>
      <c r="J139" s="40">
        <v>584.35</v>
      </c>
      <c r="K139" s="31">
        <v>538.75</v>
      </c>
      <c r="L139" s="31">
        <v>502.7</v>
      </c>
      <c r="M139" s="31">
        <v>72.588520000000003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899.25</v>
      </c>
      <c r="D140" s="40">
        <v>896.15</v>
      </c>
      <c r="E140" s="40">
        <v>890.3</v>
      </c>
      <c r="F140" s="40">
        <v>881.35</v>
      </c>
      <c r="G140" s="40">
        <v>875.5</v>
      </c>
      <c r="H140" s="40">
        <v>905.09999999999991</v>
      </c>
      <c r="I140" s="40">
        <v>910.95</v>
      </c>
      <c r="J140" s="40">
        <v>919.89999999999986</v>
      </c>
      <c r="K140" s="31">
        <v>902</v>
      </c>
      <c r="L140" s="31">
        <v>887.2</v>
      </c>
      <c r="M140" s="31">
        <v>6.9777899999999997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75663.399999999994</v>
      </c>
      <c r="D141" s="40">
        <v>75880.666666666672</v>
      </c>
      <c r="E141" s="40">
        <v>75063.333333333343</v>
      </c>
      <c r="F141" s="40">
        <v>74463.266666666677</v>
      </c>
      <c r="G141" s="40">
        <v>73645.933333333349</v>
      </c>
      <c r="H141" s="40">
        <v>76480.733333333337</v>
      </c>
      <c r="I141" s="40">
        <v>77298.06666666668</v>
      </c>
      <c r="J141" s="40">
        <v>77898.133333333331</v>
      </c>
      <c r="K141" s="31">
        <v>76698</v>
      </c>
      <c r="L141" s="31">
        <v>75280.600000000006</v>
      </c>
      <c r="M141" s="31">
        <v>0.1028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932.8</v>
      </c>
      <c r="D142" s="40">
        <v>932.43333333333339</v>
      </c>
      <c r="E142" s="40">
        <v>923.01666666666677</v>
      </c>
      <c r="F142" s="40">
        <v>913.23333333333335</v>
      </c>
      <c r="G142" s="40">
        <v>903.81666666666672</v>
      </c>
      <c r="H142" s="40">
        <v>942.21666666666681</v>
      </c>
      <c r="I142" s="40">
        <v>951.63333333333333</v>
      </c>
      <c r="J142" s="40">
        <v>961.41666666666686</v>
      </c>
      <c r="K142" s="31">
        <v>941.85</v>
      </c>
      <c r="L142" s="31">
        <v>922.65</v>
      </c>
      <c r="M142" s="31">
        <v>2.44224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167.55</v>
      </c>
      <c r="D143" s="40">
        <v>167.68333333333334</v>
      </c>
      <c r="E143" s="40">
        <v>165.36666666666667</v>
      </c>
      <c r="F143" s="40">
        <v>163.18333333333334</v>
      </c>
      <c r="G143" s="40">
        <v>160.86666666666667</v>
      </c>
      <c r="H143" s="40">
        <v>169.86666666666667</v>
      </c>
      <c r="I143" s="40">
        <v>172.18333333333334</v>
      </c>
      <c r="J143" s="40">
        <v>174.36666666666667</v>
      </c>
      <c r="K143" s="31">
        <v>170</v>
      </c>
      <c r="L143" s="31">
        <v>165.5</v>
      </c>
      <c r="M143" s="31">
        <v>33.314480000000003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891.2</v>
      </c>
      <c r="D144" s="40">
        <v>891.19999999999993</v>
      </c>
      <c r="E144" s="40">
        <v>883.49999999999989</v>
      </c>
      <c r="F144" s="40">
        <v>875.8</v>
      </c>
      <c r="G144" s="40">
        <v>868.09999999999991</v>
      </c>
      <c r="H144" s="40">
        <v>898.89999999999986</v>
      </c>
      <c r="I144" s="40">
        <v>906.59999999999991</v>
      </c>
      <c r="J144" s="40">
        <v>914.29999999999984</v>
      </c>
      <c r="K144" s="31">
        <v>898.9</v>
      </c>
      <c r="L144" s="31">
        <v>883.5</v>
      </c>
      <c r="M144" s="31">
        <v>22.888249999999999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173.65</v>
      </c>
      <c r="D145" s="40">
        <v>174.53333333333333</v>
      </c>
      <c r="E145" s="40">
        <v>172.01666666666665</v>
      </c>
      <c r="F145" s="40">
        <v>170.38333333333333</v>
      </c>
      <c r="G145" s="40">
        <v>167.86666666666665</v>
      </c>
      <c r="H145" s="40">
        <v>176.16666666666666</v>
      </c>
      <c r="I145" s="40">
        <v>178.68333333333337</v>
      </c>
      <c r="J145" s="40">
        <v>180.31666666666666</v>
      </c>
      <c r="K145" s="31">
        <v>177.05</v>
      </c>
      <c r="L145" s="31">
        <v>172.9</v>
      </c>
      <c r="M145" s="31">
        <v>32.623449999999998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549</v>
      </c>
      <c r="D146" s="40">
        <v>541.83333333333337</v>
      </c>
      <c r="E146" s="40">
        <v>533.66666666666674</v>
      </c>
      <c r="F146" s="40">
        <v>518.33333333333337</v>
      </c>
      <c r="G146" s="40">
        <v>510.16666666666674</v>
      </c>
      <c r="H146" s="40">
        <v>557.16666666666674</v>
      </c>
      <c r="I146" s="40">
        <v>565.33333333333348</v>
      </c>
      <c r="J146" s="40">
        <v>580.66666666666674</v>
      </c>
      <c r="K146" s="31">
        <v>550</v>
      </c>
      <c r="L146" s="31">
        <v>526.5</v>
      </c>
      <c r="M146" s="31">
        <v>12.11317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7572.5</v>
      </c>
      <c r="D147" s="40">
        <v>7575.6333333333341</v>
      </c>
      <c r="E147" s="40">
        <v>7431.8666666666686</v>
      </c>
      <c r="F147" s="40">
        <v>7291.2333333333345</v>
      </c>
      <c r="G147" s="40">
        <v>7147.466666666669</v>
      </c>
      <c r="H147" s="40">
        <v>7716.2666666666682</v>
      </c>
      <c r="I147" s="40">
        <v>7860.0333333333328</v>
      </c>
      <c r="J147" s="40">
        <v>8000.6666666666679</v>
      </c>
      <c r="K147" s="31">
        <v>7719.4</v>
      </c>
      <c r="L147" s="31">
        <v>7435</v>
      </c>
      <c r="M147" s="31">
        <v>10.076180000000001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954.95</v>
      </c>
      <c r="D148" s="40">
        <v>949.36666666666667</v>
      </c>
      <c r="E148" s="40">
        <v>940.73333333333335</v>
      </c>
      <c r="F148" s="40">
        <v>926.51666666666665</v>
      </c>
      <c r="G148" s="40">
        <v>917.88333333333333</v>
      </c>
      <c r="H148" s="40">
        <v>963.58333333333337</v>
      </c>
      <c r="I148" s="40">
        <v>972.21666666666681</v>
      </c>
      <c r="J148" s="40">
        <v>986.43333333333339</v>
      </c>
      <c r="K148" s="31">
        <v>958</v>
      </c>
      <c r="L148" s="31">
        <v>935.15</v>
      </c>
      <c r="M148" s="31">
        <v>2.3394200000000001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4737.3</v>
      </c>
      <c r="D149" s="40">
        <v>4731.8</v>
      </c>
      <c r="E149" s="40">
        <v>4673.6000000000004</v>
      </c>
      <c r="F149" s="40">
        <v>4609.9000000000005</v>
      </c>
      <c r="G149" s="40">
        <v>4551.7000000000007</v>
      </c>
      <c r="H149" s="40">
        <v>4795.5</v>
      </c>
      <c r="I149" s="40">
        <v>4853.6999999999989</v>
      </c>
      <c r="J149" s="40">
        <v>4917.3999999999996</v>
      </c>
      <c r="K149" s="31">
        <v>4790</v>
      </c>
      <c r="L149" s="31">
        <v>4668.1000000000004</v>
      </c>
      <c r="M149" s="31">
        <v>9.9649400000000004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3261.6</v>
      </c>
      <c r="D150" s="40">
        <v>3255.1833333333329</v>
      </c>
      <c r="E150" s="40">
        <v>3214.4166666666661</v>
      </c>
      <c r="F150" s="40">
        <v>3167.2333333333331</v>
      </c>
      <c r="G150" s="40">
        <v>3126.4666666666662</v>
      </c>
      <c r="H150" s="40">
        <v>3302.3666666666659</v>
      </c>
      <c r="I150" s="40">
        <v>3343.1333333333332</v>
      </c>
      <c r="J150" s="40">
        <v>3390.3166666666657</v>
      </c>
      <c r="K150" s="31">
        <v>3295.95</v>
      </c>
      <c r="L150" s="31">
        <v>3208</v>
      </c>
      <c r="M150" s="31">
        <v>10.17061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1481.65</v>
      </c>
      <c r="D151" s="40">
        <v>1489.45</v>
      </c>
      <c r="E151" s="40">
        <v>1469.2</v>
      </c>
      <c r="F151" s="40">
        <v>1456.75</v>
      </c>
      <c r="G151" s="40">
        <v>1436.5</v>
      </c>
      <c r="H151" s="40">
        <v>1501.9</v>
      </c>
      <c r="I151" s="40">
        <v>1522.15</v>
      </c>
      <c r="J151" s="40">
        <v>1534.6000000000001</v>
      </c>
      <c r="K151" s="31">
        <v>1509.7</v>
      </c>
      <c r="L151" s="31">
        <v>1477</v>
      </c>
      <c r="M151" s="31">
        <v>6.5189300000000001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827.4</v>
      </c>
      <c r="D152" s="40">
        <v>826.41666666666663</v>
      </c>
      <c r="E152" s="40">
        <v>813.38333333333321</v>
      </c>
      <c r="F152" s="40">
        <v>799.36666666666656</v>
      </c>
      <c r="G152" s="40">
        <v>786.33333333333314</v>
      </c>
      <c r="H152" s="40">
        <v>840.43333333333328</v>
      </c>
      <c r="I152" s="40">
        <v>853.46666666666681</v>
      </c>
      <c r="J152" s="40">
        <v>867.48333333333335</v>
      </c>
      <c r="K152" s="31">
        <v>839.45</v>
      </c>
      <c r="L152" s="31">
        <v>812.4</v>
      </c>
      <c r="M152" s="31">
        <v>1.62185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143</v>
      </c>
      <c r="D153" s="40">
        <v>142.66666666666666</v>
      </c>
      <c r="E153" s="40">
        <v>141.68333333333331</v>
      </c>
      <c r="F153" s="40">
        <v>140.36666666666665</v>
      </c>
      <c r="G153" s="40">
        <v>139.3833333333333</v>
      </c>
      <c r="H153" s="40">
        <v>143.98333333333332</v>
      </c>
      <c r="I153" s="40">
        <v>144.96666666666667</v>
      </c>
      <c r="J153" s="40">
        <v>146.28333333333333</v>
      </c>
      <c r="K153" s="31">
        <v>143.65</v>
      </c>
      <c r="L153" s="31">
        <v>141.35</v>
      </c>
      <c r="M153" s="31">
        <v>66.648529999999994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135.19999999999999</v>
      </c>
      <c r="D154" s="40">
        <v>134.73333333333332</v>
      </c>
      <c r="E154" s="40">
        <v>132.76666666666665</v>
      </c>
      <c r="F154" s="40">
        <v>130.33333333333334</v>
      </c>
      <c r="G154" s="40">
        <v>128.36666666666667</v>
      </c>
      <c r="H154" s="40">
        <v>137.16666666666663</v>
      </c>
      <c r="I154" s="40">
        <v>139.13333333333327</v>
      </c>
      <c r="J154" s="40">
        <v>141.56666666666661</v>
      </c>
      <c r="K154" s="31">
        <v>136.69999999999999</v>
      </c>
      <c r="L154" s="31">
        <v>132.30000000000001</v>
      </c>
      <c r="M154" s="31">
        <v>139.19886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96.9</v>
      </c>
      <c r="D155" s="40">
        <v>96.05</v>
      </c>
      <c r="E155" s="40">
        <v>94.699999999999989</v>
      </c>
      <c r="F155" s="40">
        <v>92.499999999999986</v>
      </c>
      <c r="G155" s="40">
        <v>91.149999999999977</v>
      </c>
      <c r="H155" s="40">
        <v>98.25</v>
      </c>
      <c r="I155" s="40">
        <v>99.6</v>
      </c>
      <c r="J155" s="40">
        <v>101.80000000000001</v>
      </c>
      <c r="K155" s="31">
        <v>97.4</v>
      </c>
      <c r="L155" s="31">
        <v>93.85</v>
      </c>
      <c r="M155" s="31">
        <v>232.66775000000001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3585.45</v>
      </c>
      <c r="D156" s="40">
        <v>3567.2999999999997</v>
      </c>
      <c r="E156" s="40">
        <v>3520.0999999999995</v>
      </c>
      <c r="F156" s="40">
        <v>3454.7499999999995</v>
      </c>
      <c r="G156" s="40">
        <v>3407.5499999999993</v>
      </c>
      <c r="H156" s="40">
        <v>3632.6499999999996</v>
      </c>
      <c r="I156" s="40">
        <v>3679.8499999999995</v>
      </c>
      <c r="J156" s="40">
        <v>3745.2</v>
      </c>
      <c r="K156" s="31">
        <v>3614.5</v>
      </c>
      <c r="L156" s="31">
        <v>3501.95</v>
      </c>
      <c r="M156" s="31">
        <v>2.0474700000000001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19178.05</v>
      </c>
      <c r="D157" s="40">
        <v>19097.916666666668</v>
      </c>
      <c r="E157" s="40">
        <v>18985.833333333336</v>
      </c>
      <c r="F157" s="40">
        <v>18793.616666666669</v>
      </c>
      <c r="G157" s="40">
        <v>18681.533333333336</v>
      </c>
      <c r="H157" s="40">
        <v>19290.133333333335</v>
      </c>
      <c r="I157" s="40">
        <v>19402.216666666671</v>
      </c>
      <c r="J157" s="40">
        <v>19594.433333333334</v>
      </c>
      <c r="K157" s="31">
        <v>19210</v>
      </c>
      <c r="L157" s="31">
        <v>18905.7</v>
      </c>
      <c r="M157" s="31">
        <v>0.29744999999999999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388.35</v>
      </c>
      <c r="D158" s="40">
        <v>388.34999999999997</v>
      </c>
      <c r="E158" s="40">
        <v>385.19999999999993</v>
      </c>
      <c r="F158" s="40">
        <v>382.04999999999995</v>
      </c>
      <c r="G158" s="40">
        <v>378.89999999999992</v>
      </c>
      <c r="H158" s="40">
        <v>391.49999999999994</v>
      </c>
      <c r="I158" s="40">
        <v>394.64999999999992</v>
      </c>
      <c r="J158" s="40">
        <v>397.79999999999995</v>
      </c>
      <c r="K158" s="31">
        <v>391.5</v>
      </c>
      <c r="L158" s="31">
        <v>385.2</v>
      </c>
      <c r="M158" s="31">
        <v>3.4445800000000002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880.05</v>
      </c>
      <c r="D159" s="40">
        <v>879.30000000000007</v>
      </c>
      <c r="E159" s="40">
        <v>867.85000000000014</v>
      </c>
      <c r="F159" s="40">
        <v>855.65000000000009</v>
      </c>
      <c r="G159" s="40">
        <v>844.20000000000016</v>
      </c>
      <c r="H159" s="40">
        <v>891.50000000000011</v>
      </c>
      <c r="I159" s="40">
        <v>902.95000000000016</v>
      </c>
      <c r="J159" s="40">
        <v>915.15000000000009</v>
      </c>
      <c r="K159" s="31">
        <v>890.75</v>
      </c>
      <c r="L159" s="31">
        <v>867.1</v>
      </c>
      <c r="M159" s="31">
        <v>13.32338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155.1</v>
      </c>
      <c r="D160" s="40">
        <v>154.55000000000001</v>
      </c>
      <c r="E160" s="40">
        <v>153.10000000000002</v>
      </c>
      <c r="F160" s="40">
        <v>151.10000000000002</v>
      </c>
      <c r="G160" s="40">
        <v>149.65000000000003</v>
      </c>
      <c r="H160" s="40">
        <v>156.55000000000001</v>
      </c>
      <c r="I160" s="40">
        <v>158</v>
      </c>
      <c r="J160" s="40">
        <v>160</v>
      </c>
      <c r="K160" s="31">
        <v>156</v>
      </c>
      <c r="L160" s="31">
        <v>152.55000000000001</v>
      </c>
      <c r="M160" s="31">
        <v>115.54142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203.45</v>
      </c>
      <c r="D161" s="40">
        <v>204.75</v>
      </c>
      <c r="E161" s="40">
        <v>200.9</v>
      </c>
      <c r="F161" s="40">
        <v>198.35</v>
      </c>
      <c r="G161" s="40">
        <v>194.5</v>
      </c>
      <c r="H161" s="40">
        <v>207.3</v>
      </c>
      <c r="I161" s="40">
        <v>211.15000000000003</v>
      </c>
      <c r="J161" s="40">
        <v>213.70000000000002</v>
      </c>
      <c r="K161" s="31">
        <v>208.6</v>
      </c>
      <c r="L161" s="31">
        <v>202.2</v>
      </c>
      <c r="M161" s="31">
        <v>6.9241900000000003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2997.8</v>
      </c>
      <c r="D162" s="40">
        <v>2964.8333333333335</v>
      </c>
      <c r="E162" s="40">
        <v>2897.7666666666669</v>
      </c>
      <c r="F162" s="40">
        <v>2797.7333333333336</v>
      </c>
      <c r="G162" s="40">
        <v>2730.666666666667</v>
      </c>
      <c r="H162" s="40">
        <v>3064.8666666666668</v>
      </c>
      <c r="I162" s="40">
        <v>3131.9333333333334</v>
      </c>
      <c r="J162" s="40">
        <v>3231.9666666666667</v>
      </c>
      <c r="K162" s="31">
        <v>3031.9</v>
      </c>
      <c r="L162" s="31">
        <v>2864.8</v>
      </c>
      <c r="M162" s="31">
        <v>4.6208099999999996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40211.35</v>
      </c>
      <c r="D163" s="40">
        <v>39990.466666666667</v>
      </c>
      <c r="E163" s="40">
        <v>39730.933333333334</v>
      </c>
      <c r="F163" s="40">
        <v>39250.51666666667</v>
      </c>
      <c r="G163" s="40">
        <v>38990.983333333337</v>
      </c>
      <c r="H163" s="40">
        <v>40470.883333333331</v>
      </c>
      <c r="I163" s="40">
        <v>40730.416666666672</v>
      </c>
      <c r="J163" s="40">
        <v>41210.833333333328</v>
      </c>
      <c r="K163" s="31">
        <v>40250</v>
      </c>
      <c r="L163" s="31">
        <v>39510.050000000003</v>
      </c>
      <c r="M163" s="31">
        <v>0.13972999999999999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222.35</v>
      </c>
      <c r="D164" s="40">
        <v>223.11666666666667</v>
      </c>
      <c r="E164" s="40">
        <v>220.88333333333335</v>
      </c>
      <c r="F164" s="40">
        <v>219.41666666666669</v>
      </c>
      <c r="G164" s="40">
        <v>217.18333333333337</v>
      </c>
      <c r="H164" s="40">
        <v>224.58333333333334</v>
      </c>
      <c r="I164" s="40">
        <v>226.81666666666669</v>
      </c>
      <c r="J164" s="40">
        <v>228.28333333333333</v>
      </c>
      <c r="K164" s="31">
        <v>225.35</v>
      </c>
      <c r="L164" s="31">
        <v>221.65</v>
      </c>
      <c r="M164" s="31">
        <v>16.67586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4895.6000000000004</v>
      </c>
      <c r="D165" s="40">
        <v>4916.7833333333338</v>
      </c>
      <c r="E165" s="40">
        <v>4859.8166666666675</v>
      </c>
      <c r="F165" s="40">
        <v>4824.0333333333338</v>
      </c>
      <c r="G165" s="40">
        <v>4767.0666666666675</v>
      </c>
      <c r="H165" s="40">
        <v>4952.5666666666675</v>
      </c>
      <c r="I165" s="40">
        <v>5009.5333333333328</v>
      </c>
      <c r="J165" s="40">
        <v>5045.3166666666675</v>
      </c>
      <c r="K165" s="31">
        <v>4973.75</v>
      </c>
      <c r="L165" s="31">
        <v>4881</v>
      </c>
      <c r="M165" s="31">
        <v>0.13753000000000001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2251.65</v>
      </c>
      <c r="D166" s="40">
        <v>2254.2166666666667</v>
      </c>
      <c r="E166" s="40">
        <v>2230.5333333333333</v>
      </c>
      <c r="F166" s="40">
        <v>2209.4166666666665</v>
      </c>
      <c r="G166" s="40">
        <v>2185.7333333333331</v>
      </c>
      <c r="H166" s="40">
        <v>2275.3333333333335</v>
      </c>
      <c r="I166" s="40">
        <v>2299.0166666666669</v>
      </c>
      <c r="J166" s="40">
        <v>2320.1333333333337</v>
      </c>
      <c r="K166" s="31">
        <v>2277.9</v>
      </c>
      <c r="L166" s="31">
        <v>2233.1</v>
      </c>
      <c r="M166" s="31">
        <v>4.1589900000000002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2651.45</v>
      </c>
      <c r="D167" s="40">
        <v>2634.8333333333335</v>
      </c>
      <c r="E167" s="40">
        <v>2597.666666666667</v>
      </c>
      <c r="F167" s="40">
        <v>2543.8833333333337</v>
      </c>
      <c r="G167" s="40">
        <v>2506.7166666666672</v>
      </c>
      <c r="H167" s="40">
        <v>2688.6166666666668</v>
      </c>
      <c r="I167" s="40">
        <v>2725.7833333333338</v>
      </c>
      <c r="J167" s="40">
        <v>2779.5666666666666</v>
      </c>
      <c r="K167" s="31">
        <v>2672</v>
      </c>
      <c r="L167" s="31">
        <v>2581.0500000000002</v>
      </c>
      <c r="M167" s="31">
        <v>6.3861400000000001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2347.1</v>
      </c>
      <c r="D168" s="40">
        <v>2336.6166666666668</v>
      </c>
      <c r="E168" s="40">
        <v>2312.5833333333335</v>
      </c>
      <c r="F168" s="40">
        <v>2278.0666666666666</v>
      </c>
      <c r="G168" s="40">
        <v>2254.0333333333333</v>
      </c>
      <c r="H168" s="40">
        <v>2371.1333333333337</v>
      </c>
      <c r="I168" s="40">
        <v>2395.1666666666665</v>
      </c>
      <c r="J168" s="40">
        <v>2429.6833333333338</v>
      </c>
      <c r="K168" s="31">
        <v>2360.65</v>
      </c>
      <c r="L168" s="31">
        <v>2302.1</v>
      </c>
      <c r="M168" s="31">
        <v>2.9350100000000001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123.75</v>
      </c>
      <c r="D169" s="40">
        <v>123.64999999999999</v>
      </c>
      <c r="E169" s="40">
        <v>122.39999999999998</v>
      </c>
      <c r="F169" s="40">
        <v>121.04999999999998</v>
      </c>
      <c r="G169" s="40">
        <v>119.79999999999997</v>
      </c>
      <c r="H169" s="40">
        <v>124.99999999999999</v>
      </c>
      <c r="I169" s="40">
        <v>126.25000000000001</v>
      </c>
      <c r="J169" s="40">
        <v>127.6</v>
      </c>
      <c r="K169" s="31">
        <v>124.9</v>
      </c>
      <c r="L169" s="31">
        <v>122.3</v>
      </c>
      <c r="M169" s="31">
        <v>56.62771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204.25</v>
      </c>
      <c r="D170" s="40">
        <v>203.5</v>
      </c>
      <c r="E170" s="40">
        <v>202</v>
      </c>
      <c r="F170" s="40">
        <v>199.75</v>
      </c>
      <c r="G170" s="40">
        <v>198.25</v>
      </c>
      <c r="H170" s="40">
        <v>205.75</v>
      </c>
      <c r="I170" s="40">
        <v>207.25</v>
      </c>
      <c r="J170" s="40">
        <v>209.5</v>
      </c>
      <c r="K170" s="31">
        <v>205</v>
      </c>
      <c r="L170" s="31">
        <v>201.25</v>
      </c>
      <c r="M170" s="31">
        <v>139.03091000000001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467.45</v>
      </c>
      <c r="D171" s="40">
        <v>459.0333333333333</v>
      </c>
      <c r="E171" s="40">
        <v>444.11666666666662</v>
      </c>
      <c r="F171" s="40">
        <v>420.7833333333333</v>
      </c>
      <c r="G171" s="40">
        <v>405.86666666666662</v>
      </c>
      <c r="H171" s="40">
        <v>482.36666666666662</v>
      </c>
      <c r="I171" s="40">
        <v>497.28333333333336</v>
      </c>
      <c r="J171" s="40">
        <v>520.61666666666656</v>
      </c>
      <c r="K171" s="31">
        <v>473.95</v>
      </c>
      <c r="L171" s="31">
        <v>435.7</v>
      </c>
      <c r="M171" s="31">
        <v>16.32423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15209.7</v>
      </c>
      <c r="D172" s="40">
        <v>15174.65</v>
      </c>
      <c r="E172" s="40">
        <v>14999.5</v>
      </c>
      <c r="F172" s="40">
        <v>14789.300000000001</v>
      </c>
      <c r="G172" s="40">
        <v>14614.150000000001</v>
      </c>
      <c r="H172" s="40">
        <v>15384.849999999999</v>
      </c>
      <c r="I172" s="40">
        <v>15559.999999999996</v>
      </c>
      <c r="J172" s="40">
        <v>15770.199999999997</v>
      </c>
      <c r="K172" s="31">
        <v>15349.8</v>
      </c>
      <c r="L172" s="31">
        <v>14964.45</v>
      </c>
      <c r="M172" s="31">
        <v>0.23326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39.950000000000003</v>
      </c>
      <c r="D173" s="40">
        <v>40.116666666666667</v>
      </c>
      <c r="E173" s="40">
        <v>39.683333333333337</v>
      </c>
      <c r="F173" s="40">
        <v>39.416666666666671</v>
      </c>
      <c r="G173" s="40">
        <v>38.983333333333341</v>
      </c>
      <c r="H173" s="40">
        <v>40.383333333333333</v>
      </c>
      <c r="I173" s="40">
        <v>40.816666666666656</v>
      </c>
      <c r="J173" s="40">
        <v>41.083333333333329</v>
      </c>
      <c r="K173" s="31">
        <v>40.549999999999997</v>
      </c>
      <c r="L173" s="31">
        <v>39.85</v>
      </c>
      <c r="M173" s="31">
        <v>442.34204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200.5</v>
      </c>
      <c r="D174" s="40">
        <v>199.76666666666665</v>
      </c>
      <c r="E174" s="40">
        <v>197.5333333333333</v>
      </c>
      <c r="F174" s="40">
        <v>194.56666666666666</v>
      </c>
      <c r="G174" s="40">
        <v>192.33333333333331</v>
      </c>
      <c r="H174" s="40">
        <v>202.73333333333329</v>
      </c>
      <c r="I174" s="40">
        <v>204.96666666666664</v>
      </c>
      <c r="J174" s="40">
        <v>207.93333333333328</v>
      </c>
      <c r="K174" s="31">
        <v>202</v>
      </c>
      <c r="L174" s="31">
        <v>196.8</v>
      </c>
      <c r="M174" s="31">
        <v>58.201090000000001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133.69999999999999</v>
      </c>
      <c r="D175" s="40">
        <v>133.38333333333333</v>
      </c>
      <c r="E175" s="40">
        <v>131.96666666666664</v>
      </c>
      <c r="F175" s="40">
        <v>130.23333333333332</v>
      </c>
      <c r="G175" s="40">
        <v>128.81666666666663</v>
      </c>
      <c r="H175" s="40">
        <v>135.11666666666665</v>
      </c>
      <c r="I175" s="40">
        <v>136.53333333333333</v>
      </c>
      <c r="J175" s="40">
        <v>138.26666666666665</v>
      </c>
      <c r="K175" s="31">
        <v>134.80000000000001</v>
      </c>
      <c r="L175" s="31">
        <v>131.65</v>
      </c>
      <c r="M175" s="31">
        <v>47.752180000000003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2492.9499999999998</v>
      </c>
      <c r="D176" s="40">
        <v>2450.7000000000003</v>
      </c>
      <c r="E176" s="40">
        <v>2399.4000000000005</v>
      </c>
      <c r="F176" s="40">
        <v>2305.8500000000004</v>
      </c>
      <c r="G176" s="40">
        <v>2254.5500000000006</v>
      </c>
      <c r="H176" s="40">
        <v>2544.2500000000005</v>
      </c>
      <c r="I176" s="40">
        <v>2595.5500000000006</v>
      </c>
      <c r="J176" s="40">
        <v>2689.1000000000004</v>
      </c>
      <c r="K176" s="31">
        <v>2502</v>
      </c>
      <c r="L176" s="31">
        <v>2357.15</v>
      </c>
      <c r="M176" s="31">
        <v>195.68486999999999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1003.25</v>
      </c>
      <c r="D177" s="40">
        <v>1000.0500000000001</v>
      </c>
      <c r="E177" s="40">
        <v>992.10000000000014</v>
      </c>
      <c r="F177" s="40">
        <v>980.95</v>
      </c>
      <c r="G177" s="40">
        <v>973.00000000000011</v>
      </c>
      <c r="H177" s="40">
        <v>1011.2000000000002</v>
      </c>
      <c r="I177" s="40">
        <v>1019.1500000000002</v>
      </c>
      <c r="J177" s="40">
        <v>1030.3000000000002</v>
      </c>
      <c r="K177" s="31">
        <v>1008</v>
      </c>
      <c r="L177" s="31">
        <v>988.9</v>
      </c>
      <c r="M177" s="31">
        <v>11.567880000000001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1159.5</v>
      </c>
      <c r="D178" s="40">
        <v>1162</v>
      </c>
      <c r="E178" s="40">
        <v>1150</v>
      </c>
      <c r="F178" s="40">
        <v>1140.5</v>
      </c>
      <c r="G178" s="40">
        <v>1128.5</v>
      </c>
      <c r="H178" s="40">
        <v>1171.5</v>
      </c>
      <c r="I178" s="40">
        <v>1183.5</v>
      </c>
      <c r="J178" s="40">
        <v>1193</v>
      </c>
      <c r="K178" s="31">
        <v>1174</v>
      </c>
      <c r="L178" s="31">
        <v>1152.5</v>
      </c>
      <c r="M178" s="31">
        <v>7.6846199999999998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2184.8000000000002</v>
      </c>
      <c r="D179" s="40">
        <v>2171.7000000000003</v>
      </c>
      <c r="E179" s="40">
        <v>2145.1500000000005</v>
      </c>
      <c r="F179" s="40">
        <v>2105.5000000000005</v>
      </c>
      <c r="G179" s="40">
        <v>2078.9500000000007</v>
      </c>
      <c r="H179" s="40">
        <v>2211.3500000000004</v>
      </c>
      <c r="I179" s="40">
        <v>2237.9000000000005</v>
      </c>
      <c r="J179" s="40">
        <v>2277.5500000000002</v>
      </c>
      <c r="K179" s="31">
        <v>2198.25</v>
      </c>
      <c r="L179" s="31">
        <v>2132.0500000000002</v>
      </c>
      <c r="M179" s="31">
        <v>17.550409999999999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8181.45</v>
      </c>
      <c r="D180" s="40">
        <v>8151.5166666666673</v>
      </c>
      <c r="E180" s="40">
        <v>8111.0333333333347</v>
      </c>
      <c r="F180" s="40">
        <v>8040.6166666666677</v>
      </c>
      <c r="G180" s="40">
        <v>8000.133333333335</v>
      </c>
      <c r="H180" s="40">
        <v>8221.9333333333343</v>
      </c>
      <c r="I180" s="40">
        <v>8262.4166666666661</v>
      </c>
      <c r="J180" s="40">
        <v>8332.8333333333339</v>
      </c>
      <c r="K180" s="31">
        <v>8192</v>
      </c>
      <c r="L180" s="31">
        <v>8081.1</v>
      </c>
      <c r="M180" s="31">
        <v>6.4759999999999998E-2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26670.5</v>
      </c>
      <c r="D181" s="40">
        <v>26598.599999999995</v>
      </c>
      <c r="E181" s="40">
        <v>26373.999999999989</v>
      </c>
      <c r="F181" s="40">
        <v>26077.499999999993</v>
      </c>
      <c r="G181" s="40">
        <v>25852.899999999987</v>
      </c>
      <c r="H181" s="40">
        <v>26895.099999999991</v>
      </c>
      <c r="I181" s="40">
        <v>27119.699999999997</v>
      </c>
      <c r="J181" s="40">
        <v>27416.199999999993</v>
      </c>
      <c r="K181" s="31">
        <v>26823.200000000001</v>
      </c>
      <c r="L181" s="31">
        <v>26302.1</v>
      </c>
      <c r="M181" s="31">
        <v>0.31286000000000003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1570.95</v>
      </c>
      <c r="D182" s="40">
        <v>1563.6666666666667</v>
      </c>
      <c r="E182" s="40">
        <v>1537.3333333333335</v>
      </c>
      <c r="F182" s="40">
        <v>1503.7166666666667</v>
      </c>
      <c r="G182" s="40">
        <v>1477.3833333333334</v>
      </c>
      <c r="H182" s="40">
        <v>1597.2833333333335</v>
      </c>
      <c r="I182" s="40">
        <v>1623.616666666667</v>
      </c>
      <c r="J182" s="40">
        <v>1657.2333333333336</v>
      </c>
      <c r="K182" s="31">
        <v>1590</v>
      </c>
      <c r="L182" s="31">
        <v>1530.05</v>
      </c>
      <c r="M182" s="31">
        <v>8.5801999999999996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2154.85</v>
      </c>
      <c r="D183" s="40">
        <v>2161.7000000000003</v>
      </c>
      <c r="E183" s="40">
        <v>2093.1500000000005</v>
      </c>
      <c r="F183" s="40">
        <v>2031.4500000000003</v>
      </c>
      <c r="G183" s="40">
        <v>1962.9000000000005</v>
      </c>
      <c r="H183" s="40">
        <v>2223.4000000000005</v>
      </c>
      <c r="I183" s="40">
        <v>2291.9500000000007</v>
      </c>
      <c r="J183" s="40">
        <v>2353.6500000000005</v>
      </c>
      <c r="K183" s="31">
        <v>2230.25</v>
      </c>
      <c r="L183" s="31">
        <v>2100</v>
      </c>
      <c r="M183" s="31">
        <v>21.535049999999998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490.55</v>
      </c>
      <c r="D184" s="40">
        <v>490.76666666666665</v>
      </c>
      <c r="E184" s="40">
        <v>486.08333333333331</v>
      </c>
      <c r="F184" s="40">
        <v>481.61666666666667</v>
      </c>
      <c r="G184" s="40">
        <v>476.93333333333334</v>
      </c>
      <c r="H184" s="40">
        <v>495.23333333333329</v>
      </c>
      <c r="I184" s="40">
        <v>499.91666666666669</v>
      </c>
      <c r="J184" s="40">
        <v>504.38333333333327</v>
      </c>
      <c r="K184" s="31">
        <v>495.45</v>
      </c>
      <c r="L184" s="31">
        <v>486.3</v>
      </c>
      <c r="M184" s="31">
        <v>128.94211000000001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109.95</v>
      </c>
      <c r="D185" s="40">
        <v>110.03333333333335</v>
      </c>
      <c r="E185" s="40">
        <v>108.36666666666669</v>
      </c>
      <c r="F185" s="40">
        <v>106.78333333333335</v>
      </c>
      <c r="G185" s="40">
        <v>105.11666666666669</v>
      </c>
      <c r="H185" s="40">
        <v>111.61666666666669</v>
      </c>
      <c r="I185" s="40">
        <v>113.28333333333335</v>
      </c>
      <c r="J185" s="40">
        <v>114.86666666666669</v>
      </c>
      <c r="K185" s="31">
        <v>111.7</v>
      </c>
      <c r="L185" s="31">
        <v>108.45</v>
      </c>
      <c r="M185" s="31">
        <v>333.53266000000002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782.9</v>
      </c>
      <c r="D186" s="40">
        <v>781.5</v>
      </c>
      <c r="E186" s="40">
        <v>775.75</v>
      </c>
      <c r="F186" s="40">
        <v>768.6</v>
      </c>
      <c r="G186" s="40">
        <v>762.85</v>
      </c>
      <c r="H186" s="40">
        <v>788.65</v>
      </c>
      <c r="I186" s="40">
        <v>794.4</v>
      </c>
      <c r="J186" s="40">
        <v>801.55</v>
      </c>
      <c r="K186" s="31">
        <v>787.25</v>
      </c>
      <c r="L186" s="31">
        <v>774.35</v>
      </c>
      <c r="M186" s="31">
        <v>18.612590000000001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537.29999999999995</v>
      </c>
      <c r="D187" s="40">
        <v>537.61666666666667</v>
      </c>
      <c r="E187" s="40">
        <v>529.43333333333339</v>
      </c>
      <c r="F187" s="40">
        <v>521.56666666666672</v>
      </c>
      <c r="G187" s="40">
        <v>513.38333333333344</v>
      </c>
      <c r="H187" s="40">
        <v>545.48333333333335</v>
      </c>
      <c r="I187" s="40">
        <v>553.66666666666652</v>
      </c>
      <c r="J187" s="40">
        <v>561.5333333333333</v>
      </c>
      <c r="K187" s="31">
        <v>545.79999999999995</v>
      </c>
      <c r="L187" s="31">
        <v>529.75</v>
      </c>
      <c r="M187" s="31">
        <v>25.581779999999998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588.6</v>
      </c>
      <c r="D188" s="40">
        <v>587.85</v>
      </c>
      <c r="E188" s="40">
        <v>579.25</v>
      </c>
      <c r="F188" s="40">
        <v>569.9</v>
      </c>
      <c r="G188" s="40">
        <v>561.29999999999995</v>
      </c>
      <c r="H188" s="40">
        <v>597.20000000000005</v>
      </c>
      <c r="I188" s="40">
        <v>605.80000000000018</v>
      </c>
      <c r="J188" s="40">
        <v>615.15000000000009</v>
      </c>
      <c r="K188" s="31">
        <v>596.45000000000005</v>
      </c>
      <c r="L188" s="31">
        <v>578.5</v>
      </c>
      <c r="M188" s="31">
        <v>4.1808699999999996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701.5</v>
      </c>
      <c r="D189" s="40">
        <v>704.61666666666667</v>
      </c>
      <c r="E189" s="40">
        <v>696.23333333333335</v>
      </c>
      <c r="F189" s="40">
        <v>690.9666666666667</v>
      </c>
      <c r="G189" s="40">
        <v>682.58333333333337</v>
      </c>
      <c r="H189" s="40">
        <v>709.88333333333333</v>
      </c>
      <c r="I189" s="40">
        <v>718.26666666666677</v>
      </c>
      <c r="J189" s="40">
        <v>723.5333333333333</v>
      </c>
      <c r="K189" s="31">
        <v>713</v>
      </c>
      <c r="L189" s="31">
        <v>699.35</v>
      </c>
      <c r="M189" s="31">
        <v>20.201609999999999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900.6</v>
      </c>
      <c r="D190" s="40">
        <v>901.4</v>
      </c>
      <c r="E190" s="40">
        <v>891.05</v>
      </c>
      <c r="F190" s="40">
        <v>881.5</v>
      </c>
      <c r="G190" s="40">
        <v>871.15</v>
      </c>
      <c r="H190" s="40">
        <v>910.94999999999993</v>
      </c>
      <c r="I190" s="40">
        <v>921.30000000000007</v>
      </c>
      <c r="J190" s="40">
        <v>930.84999999999991</v>
      </c>
      <c r="K190" s="31">
        <v>911.75</v>
      </c>
      <c r="L190" s="31">
        <v>891.85</v>
      </c>
      <c r="M190" s="31">
        <v>12.407690000000001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1293.55</v>
      </c>
      <c r="D191" s="40">
        <v>1276.7</v>
      </c>
      <c r="E191" s="40">
        <v>1254.4000000000001</v>
      </c>
      <c r="F191" s="40">
        <v>1215.25</v>
      </c>
      <c r="G191" s="40">
        <v>1192.95</v>
      </c>
      <c r="H191" s="40">
        <v>1315.8500000000001</v>
      </c>
      <c r="I191" s="40">
        <v>1338.1499999999999</v>
      </c>
      <c r="J191" s="40">
        <v>1377.3000000000002</v>
      </c>
      <c r="K191" s="31">
        <v>1299</v>
      </c>
      <c r="L191" s="31">
        <v>1237.55</v>
      </c>
      <c r="M191" s="31">
        <v>30.713259999999998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3445.9</v>
      </c>
      <c r="D192" s="40">
        <v>3447.65</v>
      </c>
      <c r="E192" s="40">
        <v>3432.3</v>
      </c>
      <c r="F192" s="40">
        <v>3418.7000000000003</v>
      </c>
      <c r="G192" s="40">
        <v>3403.3500000000004</v>
      </c>
      <c r="H192" s="40">
        <v>3461.25</v>
      </c>
      <c r="I192" s="40">
        <v>3476.5999999999995</v>
      </c>
      <c r="J192" s="40">
        <v>3490.2</v>
      </c>
      <c r="K192" s="31">
        <v>3463</v>
      </c>
      <c r="L192" s="31">
        <v>3434.05</v>
      </c>
      <c r="M192" s="31">
        <v>18.496189999999999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807.8</v>
      </c>
      <c r="D193" s="40">
        <v>804.63333333333333</v>
      </c>
      <c r="E193" s="40">
        <v>798.76666666666665</v>
      </c>
      <c r="F193" s="40">
        <v>789.73333333333335</v>
      </c>
      <c r="G193" s="40">
        <v>783.86666666666667</v>
      </c>
      <c r="H193" s="40">
        <v>813.66666666666663</v>
      </c>
      <c r="I193" s="40">
        <v>819.53333333333319</v>
      </c>
      <c r="J193" s="40">
        <v>828.56666666666661</v>
      </c>
      <c r="K193" s="31">
        <v>810.5</v>
      </c>
      <c r="L193" s="31">
        <v>795.6</v>
      </c>
      <c r="M193" s="31">
        <v>17.672519999999999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5951.1</v>
      </c>
      <c r="D194" s="40">
        <v>5965.2666666666664</v>
      </c>
      <c r="E194" s="40">
        <v>5886.833333333333</v>
      </c>
      <c r="F194" s="40">
        <v>5822.5666666666666</v>
      </c>
      <c r="G194" s="40">
        <v>5744.1333333333332</v>
      </c>
      <c r="H194" s="40">
        <v>6029.5333333333328</v>
      </c>
      <c r="I194" s="40">
        <v>6107.9666666666672</v>
      </c>
      <c r="J194" s="40">
        <v>6172.2333333333327</v>
      </c>
      <c r="K194" s="31">
        <v>6043.7</v>
      </c>
      <c r="L194" s="31">
        <v>5901</v>
      </c>
      <c r="M194" s="31">
        <v>1.2165299999999999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492.75</v>
      </c>
      <c r="D195" s="40">
        <v>491.4666666666667</v>
      </c>
      <c r="E195" s="40">
        <v>487.78333333333342</v>
      </c>
      <c r="F195" s="40">
        <v>482.81666666666672</v>
      </c>
      <c r="G195" s="40">
        <v>479.13333333333344</v>
      </c>
      <c r="H195" s="40">
        <v>496.43333333333339</v>
      </c>
      <c r="I195" s="40">
        <v>500.11666666666667</v>
      </c>
      <c r="J195" s="40">
        <v>505.08333333333337</v>
      </c>
      <c r="K195" s="31">
        <v>495.15</v>
      </c>
      <c r="L195" s="31">
        <v>486.5</v>
      </c>
      <c r="M195" s="31">
        <v>153.36538999999999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242.8</v>
      </c>
      <c r="D196" s="40">
        <v>240.4</v>
      </c>
      <c r="E196" s="40">
        <v>236.4</v>
      </c>
      <c r="F196" s="40">
        <v>230</v>
      </c>
      <c r="G196" s="40">
        <v>226</v>
      </c>
      <c r="H196" s="40">
        <v>246.8</v>
      </c>
      <c r="I196" s="40">
        <v>250.8</v>
      </c>
      <c r="J196" s="40">
        <v>257.20000000000005</v>
      </c>
      <c r="K196" s="31">
        <v>244.4</v>
      </c>
      <c r="L196" s="31">
        <v>234</v>
      </c>
      <c r="M196" s="31">
        <v>517.77691000000004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1173.6500000000001</v>
      </c>
      <c r="D197" s="40">
        <v>1175.4166666666667</v>
      </c>
      <c r="E197" s="40">
        <v>1164.2333333333336</v>
      </c>
      <c r="F197" s="40">
        <v>1154.8166666666668</v>
      </c>
      <c r="G197" s="40">
        <v>1143.6333333333337</v>
      </c>
      <c r="H197" s="40">
        <v>1184.8333333333335</v>
      </c>
      <c r="I197" s="40">
        <v>1196.0166666666664</v>
      </c>
      <c r="J197" s="40">
        <v>1205.4333333333334</v>
      </c>
      <c r="K197" s="31">
        <v>1186.5999999999999</v>
      </c>
      <c r="L197" s="31">
        <v>1166</v>
      </c>
      <c r="M197" s="31">
        <v>47.502859999999998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1559.35</v>
      </c>
      <c r="D198" s="40">
        <v>1551.3999999999999</v>
      </c>
      <c r="E198" s="40">
        <v>1537.9999999999998</v>
      </c>
      <c r="F198" s="40">
        <v>1516.6499999999999</v>
      </c>
      <c r="G198" s="40">
        <v>1503.2499999999998</v>
      </c>
      <c r="H198" s="40">
        <v>1572.7499999999998</v>
      </c>
      <c r="I198" s="40">
        <v>1586.1499999999999</v>
      </c>
      <c r="J198" s="40">
        <v>1607.4999999999998</v>
      </c>
      <c r="K198" s="31">
        <v>1564.8</v>
      </c>
      <c r="L198" s="31">
        <v>1530.05</v>
      </c>
      <c r="M198" s="31">
        <v>15.57493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990.6</v>
      </c>
      <c r="D199" s="40">
        <v>990.33333333333337</v>
      </c>
      <c r="E199" s="40">
        <v>984.7166666666667</v>
      </c>
      <c r="F199" s="40">
        <v>978.83333333333337</v>
      </c>
      <c r="G199" s="40">
        <v>973.2166666666667</v>
      </c>
      <c r="H199" s="40">
        <v>996.2166666666667</v>
      </c>
      <c r="I199" s="40">
        <v>1001.8333333333333</v>
      </c>
      <c r="J199" s="40">
        <v>1007.7166666666667</v>
      </c>
      <c r="K199" s="31">
        <v>995.95</v>
      </c>
      <c r="L199" s="31">
        <v>984.45</v>
      </c>
      <c r="M199" s="31">
        <v>3.0453600000000001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2397.8000000000002</v>
      </c>
      <c r="D200" s="40">
        <v>2385.3833333333332</v>
      </c>
      <c r="E200" s="40">
        <v>2367.5666666666666</v>
      </c>
      <c r="F200" s="40">
        <v>2337.3333333333335</v>
      </c>
      <c r="G200" s="40">
        <v>2319.5166666666669</v>
      </c>
      <c r="H200" s="40">
        <v>2415.6166666666663</v>
      </c>
      <c r="I200" s="40">
        <v>2433.4333333333329</v>
      </c>
      <c r="J200" s="40">
        <v>2463.6666666666661</v>
      </c>
      <c r="K200" s="31">
        <v>2403.1999999999998</v>
      </c>
      <c r="L200" s="31">
        <v>2355.15</v>
      </c>
      <c r="M200" s="31">
        <v>6.6207099999999999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2990.55</v>
      </c>
      <c r="D201" s="40">
        <v>2941.0333333333333</v>
      </c>
      <c r="E201" s="40">
        <v>2867.0666666666666</v>
      </c>
      <c r="F201" s="40">
        <v>2743.5833333333335</v>
      </c>
      <c r="G201" s="40">
        <v>2669.6166666666668</v>
      </c>
      <c r="H201" s="40">
        <v>3064.5166666666664</v>
      </c>
      <c r="I201" s="40">
        <v>3138.4833333333327</v>
      </c>
      <c r="J201" s="40">
        <v>3261.9666666666662</v>
      </c>
      <c r="K201" s="31">
        <v>3015</v>
      </c>
      <c r="L201" s="31">
        <v>2817.55</v>
      </c>
      <c r="M201" s="31">
        <v>10.70021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552.54999999999995</v>
      </c>
      <c r="D202" s="40">
        <v>550.63333333333333</v>
      </c>
      <c r="E202" s="40">
        <v>540.51666666666665</v>
      </c>
      <c r="F202" s="40">
        <v>528.48333333333335</v>
      </c>
      <c r="G202" s="40">
        <v>518.36666666666667</v>
      </c>
      <c r="H202" s="40">
        <v>562.66666666666663</v>
      </c>
      <c r="I202" s="40">
        <v>572.78333333333319</v>
      </c>
      <c r="J202" s="40">
        <v>584.81666666666661</v>
      </c>
      <c r="K202" s="31">
        <v>560.75</v>
      </c>
      <c r="L202" s="31">
        <v>538.6</v>
      </c>
      <c r="M202" s="31">
        <v>25.06597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1092.5999999999999</v>
      </c>
      <c r="D203" s="40">
        <v>1089.6833333333334</v>
      </c>
      <c r="E203" s="40">
        <v>1080.4166666666667</v>
      </c>
      <c r="F203" s="40">
        <v>1068.2333333333333</v>
      </c>
      <c r="G203" s="40">
        <v>1058.9666666666667</v>
      </c>
      <c r="H203" s="40">
        <v>1101.8666666666668</v>
      </c>
      <c r="I203" s="40">
        <v>1111.1333333333332</v>
      </c>
      <c r="J203" s="40">
        <v>1123.3166666666668</v>
      </c>
      <c r="K203" s="31">
        <v>1098.95</v>
      </c>
      <c r="L203" s="31">
        <v>1077.5</v>
      </c>
      <c r="M203" s="31">
        <v>6.0258700000000003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727.3</v>
      </c>
      <c r="D204" s="40">
        <v>728.9666666666667</v>
      </c>
      <c r="E204" s="40">
        <v>720.08333333333337</v>
      </c>
      <c r="F204" s="40">
        <v>712.86666666666667</v>
      </c>
      <c r="G204" s="40">
        <v>703.98333333333335</v>
      </c>
      <c r="H204" s="40">
        <v>736.18333333333339</v>
      </c>
      <c r="I204" s="40">
        <v>745.06666666666661</v>
      </c>
      <c r="J204" s="40">
        <v>752.28333333333342</v>
      </c>
      <c r="K204" s="31">
        <v>737.85</v>
      </c>
      <c r="L204" s="31">
        <v>721.75</v>
      </c>
      <c r="M204" s="31">
        <v>41.333590000000001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7608.8</v>
      </c>
      <c r="D205" s="40">
        <v>7586.9333333333334</v>
      </c>
      <c r="E205" s="40">
        <v>7539.416666666667</v>
      </c>
      <c r="F205" s="40">
        <v>7470.0333333333338</v>
      </c>
      <c r="G205" s="40">
        <v>7422.5166666666673</v>
      </c>
      <c r="H205" s="40">
        <v>7656.3166666666666</v>
      </c>
      <c r="I205" s="40">
        <v>7703.833333333333</v>
      </c>
      <c r="J205" s="40">
        <v>7773.2166666666662</v>
      </c>
      <c r="K205" s="31">
        <v>7634.45</v>
      </c>
      <c r="L205" s="31">
        <v>7517.55</v>
      </c>
      <c r="M205" s="31">
        <v>1.7398899999999999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45.8</v>
      </c>
      <c r="D206" s="40">
        <v>46.166666666666664</v>
      </c>
      <c r="E206" s="40">
        <v>45.233333333333327</v>
      </c>
      <c r="F206" s="40">
        <v>44.666666666666664</v>
      </c>
      <c r="G206" s="40">
        <v>43.733333333333327</v>
      </c>
      <c r="H206" s="40">
        <v>46.733333333333327</v>
      </c>
      <c r="I206" s="40">
        <v>47.666666666666664</v>
      </c>
      <c r="J206" s="40">
        <v>48.233333333333327</v>
      </c>
      <c r="K206" s="31">
        <v>47.1</v>
      </c>
      <c r="L206" s="31">
        <v>45.6</v>
      </c>
      <c r="M206" s="31">
        <v>113.03458000000001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1566.55</v>
      </c>
      <c r="D207" s="40">
        <v>1567.8999999999999</v>
      </c>
      <c r="E207" s="40">
        <v>1556.6999999999998</v>
      </c>
      <c r="F207" s="40">
        <v>1546.85</v>
      </c>
      <c r="G207" s="40">
        <v>1535.6499999999999</v>
      </c>
      <c r="H207" s="40">
        <v>1577.7499999999998</v>
      </c>
      <c r="I207" s="40">
        <v>1588.95</v>
      </c>
      <c r="J207" s="40">
        <v>1598.7999999999997</v>
      </c>
      <c r="K207" s="31">
        <v>1579.1</v>
      </c>
      <c r="L207" s="31">
        <v>1558.05</v>
      </c>
      <c r="M207" s="31">
        <v>1.8768800000000001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942.35</v>
      </c>
      <c r="D208" s="40">
        <v>939.33333333333337</v>
      </c>
      <c r="E208" s="40">
        <v>931.7166666666667</v>
      </c>
      <c r="F208" s="40">
        <v>921.08333333333337</v>
      </c>
      <c r="G208" s="40">
        <v>913.4666666666667</v>
      </c>
      <c r="H208" s="40">
        <v>949.9666666666667</v>
      </c>
      <c r="I208" s="40">
        <v>957.58333333333326</v>
      </c>
      <c r="J208" s="40">
        <v>968.2166666666667</v>
      </c>
      <c r="K208" s="31">
        <v>946.95</v>
      </c>
      <c r="L208" s="31">
        <v>928.7</v>
      </c>
      <c r="M208" s="31">
        <v>13.410399999999999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911.3</v>
      </c>
      <c r="D209" s="40">
        <v>907.94999999999993</v>
      </c>
      <c r="E209" s="40">
        <v>895.89999999999986</v>
      </c>
      <c r="F209" s="40">
        <v>880.49999999999989</v>
      </c>
      <c r="G209" s="40">
        <v>868.44999999999982</v>
      </c>
      <c r="H209" s="40">
        <v>923.34999999999991</v>
      </c>
      <c r="I209" s="40">
        <v>935.39999999999986</v>
      </c>
      <c r="J209" s="40">
        <v>950.8</v>
      </c>
      <c r="K209" s="31">
        <v>920</v>
      </c>
      <c r="L209" s="31">
        <v>892.55</v>
      </c>
      <c r="M209" s="31">
        <v>3.1837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367.6</v>
      </c>
      <c r="D210" s="40">
        <v>361.05</v>
      </c>
      <c r="E210" s="40">
        <v>348.90000000000003</v>
      </c>
      <c r="F210" s="40">
        <v>330.20000000000005</v>
      </c>
      <c r="G210" s="40">
        <v>318.05000000000007</v>
      </c>
      <c r="H210" s="40">
        <v>379.75</v>
      </c>
      <c r="I210" s="40">
        <v>391.9</v>
      </c>
      <c r="J210" s="40">
        <v>410.59999999999997</v>
      </c>
      <c r="K210" s="31">
        <v>373.2</v>
      </c>
      <c r="L210" s="31">
        <v>342.35</v>
      </c>
      <c r="M210" s="31">
        <v>402.81819999999999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11.65</v>
      </c>
      <c r="D211" s="40">
        <v>11.366666666666665</v>
      </c>
      <c r="E211" s="40">
        <v>10.983333333333331</v>
      </c>
      <c r="F211" s="40">
        <v>10.316666666666665</v>
      </c>
      <c r="G211" s="40">
        <v>9.93333333333333</v>
      </c>
      <c r="H211" s="40">
        <v>12.033333333333331</v>
      </c>
      <c r="I211" s="40">
        <v>12.416666666666668</v>
      </c>
      <c r="J211" s="40">
        <v>13.083333333333332</v>
      </c>
      <c r="K211" s="31">
        <v>11.75</v>
      </c>
      <c r="L211" s="31">
        <v>10.7</v>
      </c>
      <c r="M211" s="31">
        <v>5951.6067800000001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1201.3499999999999</v>
      </c>
      <c r="D212" s="40">
        <v>1197.4166666666667</v>
      </c>
      <c r="E212" s="40">
        <v>1188.9333333333334</v>
      </c>
      <c r="F212" s="40">
        <v>1176.5166666666667</v>
      </c>
      <c r="G212" s="40">
        <v>1168.0333333333333</v>
      </c>
      <c r="H212" s="40">
        <v>1209.8333333333335</v>
      </c>
      <c r="I212" s="40">
        <v>1218.3166666666666</v>
      </c>
      <c r="J212" s="40">
        <v>1230.7333333333336</v>
      </c>
      <c r="K212" s="31">
        <v>1205.9000000000001</v>
      </c>
      <c r="L212" s="31">
        <v>1185</v>
      </c>
      <c r="M212" s="31">
        <v>2.8180100000000001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2216.65</v>
      </c>
      <c r="D213" s="40">
        <v>2217.8666666666663</v>
      </c>
      <c r="E213" s="40">
        <v>2188.7333333333327</v>
      </c>
      <c r="F213" s="40">
        <v>2160.8166666666662</v>
      </c>
      <c r="G213" s="40">
        <v>2131.6833333333325</v>
      </c>
      <c r="H213" s="40">
        <v>2245.7833333333328</v>
      </c>
      <c r="I213" s="40">
        <v>2274.916666666667</v>
      </c>
      <c r="J213" s="40">
        <v>2302.833333333333</v>
      </c>
      <c r="K213" s="31">
        <v>2247</v>
      </c>
      <c r="L213" s="31">
        <v>2189.9499999999998</v>
      </c>
      <c r="M213" s="31">
        <v>1.82142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636.70000000000005</v>
      </c>
      <c r="D214" s="40">
        <v>637.16666666666663</v>
      </c>
      <c r="E214" s="40">
        <v>632.5333333333333</v>
      </c>
      <c r="F214" s="40">
        <v>628.36666666666667</v>
      </c>
      <c r="G214" s="40">
        <v>623.73333333333335</v>
      </c>
      <c r="H214" s="40">
        <v>641.33333333333326</v>
      </c>
      <c r="I214" s="40">
        <v>645.9666666666667</v>
      </c>
      <c r="J214" s="40">
        <v>650.13333333333321</v>
      </c>
      <c r="K214" s="40">
        <v>641.79999999999995</v>
      </c>
      <c r="L214" s="40">
        <v>633</v>
      </c>
      <c r="M214" s="40">
        <v>33.306809999999999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12.75</v>
      </c>
      <c r="D215" s="40">
        <v>12.700000000000001</v>
      </c>
      <c r="E215" s="40">
        <v>12.600000000000001</v>
      </c>
      <c r="F215" s="40">
        <v>12.450000000000001</v>
      </c>
      <c r="G215" s="40">
        <v>12.350000000000001</v>
      </c>
      <c r="H215" s="40">
        <v>12.850000000000001</v>
      </c>
      <c r="I215" s="40">
        <v>12.95</v>
      </c>
      <c r="J215" s="40">
        <v>13.100000000000001</v>
      </c>
      <c r="K215" s="40">
        <v>12.8</v>
      </c>
      <c r="L215" s="40">
        <v>12.55</v>
      </c>
      <c r="M215" s="40">
        <v>491.58855999999997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340.95</v>
      </c>
      <c r="D216" s="40">
        <v>338.5</v>
      </c>
      <c r="E216" s="40">
        <v>333.25</v>
      </c>
      <c r="F216" s="40">
        <v>325.55</v>
      </c>
      <c r="G216" s="40">
        <v>320.3</v>
      </c>
      <c r="H216" s="40">
        <v>346.2</v>
      </c>
      <c r="I216" s="40">
        <v>351.45</v>
      </c>
      <c r="J216" s="40">
        <v>359.15</v>
      </c>
      <c r="K216" s="40">
        <v>343.75</v>
      </c>
      <c r="L216" s="40">
        <v>330.8</v>
      </c>
      <c r="M216" s="40">
        <v>308.05171000000001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63"/>
      <c r="B1" s="56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56" t="s">
        <v>16</v>
      </c>
      <c r="B9" s="558" t="s">
        <v>18</v>
      </c>
      <c r="C9" s="562" t="s">
        <v>20</v>
      </c>
      <c r="D9" s="562" t="s">
        <v>21</v>
      </c>
      <c r="E9" s="553" t="s">
        <v>22</v>
      </c>
      <c r="F9" s="554"/>
      <c r="G9" s="555"/>
      <c r="H9" s="553" t="s">
        <v>23</v>
      </c>
      <c r="I9" s="554"/>
      <c r="J9" s="555"/>
      <c r="K9" s="26"/>
      <c r="L9" s="27"/>
      <c r="M9" s="53"/>
      <c r="N9" s="1"/>
      <c r="O9" s="1"/>
    </row>
    <row r="10" spans="1:15" ht="42.75" customHeight="1">
      <c r="A10" s="560"/>
      <c r="B10" s="561"/>
      <c r="C10" s="561"/>
      <c r="D10" s="5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25831.65</v>
      </c>
      <c r="D11" s="40">
        <v>25772.816666666666</v>
      </c>
      <c r="E11" s="40">
        <v>25628.833333333332</v>
      </c>
      <c r="F11" s="40">
        <v>25426.016666666666</v>
      </c>
      <c r="G11" s="40">
        <v>25282.033333333333</v>
      </c>
      <c r="H11" s="40">
        <v>25975.633333333331</v>
      </c>
      <c r="I11" s="40">
        <v>26119.616666666669</v>
      </c>
      <c r="J11" s="40">
        <v>26322.433333333331</v>
      </c>
      <c r="K11" s="31">
        <v>25916.799999999999</v>
      </c>
      <c r="L11" s="31">
        <v>25570</v>
      </c>
      <c r="M11" s="31">
        <v>6.2100000000000002E-3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530</v>
      </c>
      <c r="D12" s="40">
        <v>534.36666666666667</v>
      </c>
      <c r="E12" s="40">
        <v>520.73333333333335</v>
      </c>
      <c r="F12" s="40">
        <v>511.4666666666667</v>
      </c>
      <c r="G12" s="40">
        <v>497.83333333333337</v>
      </c>
      <c r="H12" s="40">
        <v>543.63333333333333</v>
      </c>
      <c r="I12" s="40">
        <v>557.26666666666677</v>
      </c>
      <c r="J12" s="40">
        <v>566.5333333333333</v>
      </c>
      <c r="K12" s="31">
        <v>548</v>
      </c>
      <c r="L12" s="31">
        <v>525.1</v>
      </c>
      <c r="M12" s="31">
        <v>2.08325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948.5</v>
      </c>
      <c r="D13" s="40">
        <v>946.16666666666663</v>
      </c>
      <c r="E13" s="40">
        <v>937.33333333333326</v>
      </c>
      <c r="F13" s="40">
        <v>926.16666666666663</v>
      </c>
      <c r="G13" s="40">
        <v>917.33333333333326</v>
      </c>
      <c r="H13" s="40">
        <v>957.33333333333326</v>
      </c>
      <c r="I13" s="40">
        <v>966.16666666666652</v>
      </c>
      <c r="J13" s="40">
        <v>977.33333333333326</v>
      </c>
      <c r="K13" s="31">
        <v>955</v>
      </c>
      <c r="L13" s="31">
        <v>935</v>
      </c>
      <c r="M13" s="31">
        <v>6.4826699999999997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2798.1</v>
      </c>
      <c r="D14" s="40">
        <v>2789.6333333333332</v>
      </c>
      <c r="E14" s="40">
        <v>2763.4666666666662</v>
      </c>
      <c r="F14" s="40">
        <v>2728.833333333333</v>
      </c>
      <c r="G14" s="40">
        <v>2702.6666666666661</v>
      </c>
      <c r="H14" s="40">
        <v>2824.2666666666664</v>
      </c>
      <c r="I14" s="40">
        <v>2850.4333333333334</v>
      </c>
      <c r="J14" s="40">
        <v>2885.0666666666666</v>
      </c>
      <c r="K14" s="31">
        <v>2815.8</v>
      </c>
      <c r="L14" s="31">
        <v>2755</v>
      </c>
      <c r="M14" s="31">
        <v>0.29094999999999999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2046.95</v>
      </c>
      <c r="D15" s="40">
        <v>2062.7999999999997</v>
      </c>
      <c r="E15" s="40">
        <v>2024.1499999999996</v>
      </c>
      <c r="F15" s="40">
        <v>2001.35</v>
      </c>
      <c r="G15" s="40">
        <v>1962.6999999999998</v>
      </c>
      <c r="H15" s="40">
        <v>2085.5999999999995</v>
      </c>
      <c r="I15" s="40">
        <v>2124.25</v>
      </c>
      <c r="J15" s="40">
        <v>2147.0499999999993</v>
      </c>
      <c r="K15" s="31">
        <v>2101.4499999999998</v>
      </c>
      <c r="L15" s="31">
        <v>2040</v>
      </c>
      <c r="M15" s="31">
        <v>2.48082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19317.95</v>
      </c>
      <c r="D16" s="40">
        <v>19280.733333333334</v>
      </c>
      <c r="E16" s="40">
        <v>19157.466666666667</v>
      </c>
      <c r="F16" s="40">
        <v>18996.983333333334</v>
      </c>
      <c r="G16" s="40">
        <v>18873.716666666667</v>
      </c>
      <c r="H16" s="40">
        <v>19441.216666666667</v>
      </c>
      <c r="I16" s="40">
        <v>19564.483333333337</v>
      </c>
      <c r="J16" s="40">
        <v>19724.966666666667</v>
      </c>
      <c r="K16" s="31">
        <v>19404</v>
      </c>
      <c r="L16" s="31">
        <v>19120.25</v>
      </c>
      <c r="M16" s="31">
        <v>0.11434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105.95</v>
      </c>
      <c r="D17" s="40">
        <v>104.66666666666667</v>
      </c>
      <c r="E17" s="40">
        <v>102.83333333333334</v>
      </c>
      <c r="F17" s="40">
        <v>99.716666666666669</v>
      </c>
      <c r="G17" s="40">
        <v>97.88333333333334</v>
      </c>
      <c r="H17" s="40">
        <v>107.78333333333335</v>
      </c>
      <c r="I17" s="40">
        <v>109.61666666666669</v>
      </c>
      <c r="J17" s="40">
        <v>112.73333333333335</v>
      </c>
      <c r="K17" s="31">
        <v>106.5</v>
      </c>
      <c r="L17" s="31">
        <v>101.55</v>
      </c>
      <c r="M17" s="31">
        <v>29.179849999999998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276.55</v>
      </c>
      <c r="D18" s="40">
        <v>274.38333333333333</v>
      </c>
      <c r="E18" s="40">
        <v>270.76666666666665</v>
      </c>
      <c r="F18" s="40">
        <v>264.98333333333335</v>
      </c>
      <c r="G18" s="40">
        <v>261.36666666666667</v>
      </c>
      <c r="H18" s="40">
        <v>280.16666666666663</v>
      </c>
      <c r="I18" s="40">
        <v>283.7833333333333</v>
      </c>
      <c r="J18" s="40">
        <v>289.56666666666661</v>
      </c>
      <c r="K18" s="31">
        <v>278</v>
      </c>
      <c r="L18" s="31">
        <v>268.60000000000002</v>
      </c>
      <c r="M18" s="31">
        <v>51.20073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2385.4499999999998</v>
      </c>
      <c r="D19" s="40">
        <v>2393</v>
      </c>
      <c r="E19" s="40">
        <v>2372.4499999999998</v>
      </c>
      <c r="F19" s="40">
        <v>2359.4499999999998</v>
      </c>
      <c r="G19" s="40">
        <v>2338.8999999999996</v>
      </c>
      <c r="H19" s="40">
        <v>2406</v>
      </c>
      <c r="I19" s="40">
        <v>2426.5500000000002</v>
      </c>
      <c r="J19" s="40">
        <v>2439.5500000000002</v>
      </c>
      <c r="K19" s="31">
        <v>2413.5500000000002</v>
      </c>
      <c r="L19" s="31">
        <v>2380</v>
      </c>
      <c r="M19" s="31">
        <v>2.0139399999999998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1763.05</v>
      </c>
      <c r="D20" s="40">
        <v>1757.4333333333334</v>
      </c>
      <c r="E20" s="40">
        <v>1741.1666666666667</v>
      </c>
      <c r="F20" s="40">
        <v>1719.2833333333333</v>
      </c>
      <c r="G20" s="40">
        <v>1703.0166666666667</v>
      </c>
      <c r="H20" s="40">
        <v>1779.3166666666668</v>
      </c>
      <c r="I20" s="40">
        <v>1795.5833333333333</v>
      </c>
      <c r="J20" s="40">
        <v>1817.4666666666669</v>
      </c>
      <c r="K20" s="31">
        <v>1773.7</v>
      </c>
      <c r="L20" s="31">
        <v>1735.55</v>
      </c>
      <c r="M20" s="31">
        <v>23.418620000000001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1405.05</v>
      </c>
      <c r="D21" s="40">
        <v>1397.9166666666667</v>
      </c>
      <c r="E21" s="40">
        <v>1377.1333333333334</v>
      </c>
      <c r="F21" s="40">
        <v>1349.2166666666667</v>
      </c>
      <c r="G21" s="40">
        <v>1328.4333333333334</v>
      </c>
      <c r="H21" s="40">
        <v>1425.8333333333335</v>
      </c>
      <c r="I21" s="40">
        <v>1446.6166666666668</v>
      </c>
      <c r="J21" s="40">
        <v>1474.5333333333335</v>
      </c>
      <c r="K21" s="31">
        <v>1418.7</v>
      </c>
      <c r="L21" s="31">
        <v>1370</v>
      </c>
      <c r="M21" s="31">
        <v>14.304550000000001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762.45</v>
      </c>
      <c r="D22" s="40">
        <v>764.08333333333337</v>
      </c>
      <c r="E22" s="40">
        <v>753.86666666666679</v>
      </c>
      <c r="F22" s="40">
        <v>745.28333333333342</v>
      </c>
      <c r="G22" s="40">
        <v>735.06666666666683</v>
      </c>
      <c r="H22" s="40">
        <v>772.66666666666674</v>
      </c>
      <c r="I22" s="40">
        <v>782.88333333333321</v>
      </c>
      <c r="J22" s="40">
        <v>791.4666666666667</v>
      </c>
      <c r="K22" s="31">
        <v>774.3</v>
      </c>
      <c r="L22" s="31">
        <v>755.5</v>
      </c>
      <c r="M22" s="31">
        <v>61.409410000000001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2029.6</v>
      </c>
      <c r="D23" s="40">
        <v>1991.2666666666664</v>
      </c>
      <c r="E23" s="40">
        <v>1948.6833333333329</v>
      </c>
      <c r="F23" s="40">
        <v>1867.7666666666664</v>
      </c>
      <c r="G23" s="40">
        <v>1825.1833333333329</v>
      </c>
      <c r="H23" s="40">
        <v>2072.1833333333329</v>
      </c>
      <c r="I23" s="40">
        <v>2114.7666666666664</v>
      </c>
      <c r="J23" s="40">
        <v>2195.6833333333329</v>
      </c>
      <c r="K23" s="31">
        <v>2033.85</v>
      </c>
      <c r="L23" s="31">
        <v>1910.35</v>
      </c>
      <c r="M23" s="31">
        <v>1.39622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334.95</v>
      </c>
      <c r="D24" s="40">
        <v>335.8</v>
      </c>
      <c r="E24" s="40">
        <v>330.55</v>
      </c>
      <c r="F24" s="40">
        <v>326.14999999999998</v>
      </c>
      <c r="G24" s="40">
        <v>320.89999999999998</v>
      </c>
      <c r="H24" s="40">
        <v>340.20000000000005</v>
      </c>
      <c r="I24" s="40">
        <v>345.45000000000005</v>
      </c>
      <c r="J24" s="40">
        <v>349.85000000000008</v>
      </c>
      <c r="K24" s="31">
        <v>341.05</v>
      </c>
      <c r="L24" s="31">
        <v>331.4</v>
      </c>
      <c r="M24" s="31">
        <v>0.70792999999999995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237.35</v>
      </c>
      <c r="D25" s="40">
        <v>226.6</v>
      </c>
      <c r="E25" s="40">
        <v>210.64999999999998</v>
      </c>
      <c r="F25" s="40">
        <v>183.95</v>
      </c>
      <c r="G25" s="40">
        <v>167.99999999999997</v>
      </c>
      <c r="H25" s="40">
        <v>253.29999999999998</v>
      </c>
      <c r="I25" s="40">
        <v>269.25</v>
      </c>
      <c r="J25" s="40">
        <v>295.95</v>
      </c>
      <c r="K25" s="31">
        <v>242.55</v>
      </c>
      <c r="L25" s="31">
        <v>199.9</v>
      </c>
      <c r="M25" s="31">
        <v>116.74486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1196.8499999999999</v>
      </c>
      <c r="D26" s="40">
        <v>1184.75</v>
      </c>
      <c r="E26" s="40">
        <v>1165.5</v>
      </c>
      <c r="F26" s="40">
        <v>1134.1500000000001</v>
      </c>
      <c r="G26" s="40">
        <v>1114.9000000000001</v>
      </c>
      <c r="H26" s="40">
        <v>1216.0999999999999</v>
      </c>
      <c r="I26" s="40">
        <v>1235.3499999999999</v>
      </c>
      <c r="J26" s="40">
        <v>1266.6999999999998</v>
      </c>
      <c r="K26" s="31">
        <v>1204</v>
      </c>
      <c r="L26" s="31">
        <v>1153.4000000000001</v>
      </c>
      <c r="M26" s="31">
        <v>3.8684599999999998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1858.9</v>
      </c>
      <c r="D27" s="40">
        <v>1861.9666666666669</v>
      </c>
      <c r="E27" s="40">
        <v>1848.2333333333338</v>
      </c>
      <c r="F27" s="40">
        <v>1837.5666666666668</v>
      </c>
      <c r="G27" s="40">
        <v>1823.8333333333337</v>
      </c>
      <c r="H27" s="40">
        <v>1872.6333333333339</v>
      </c>
      <c r="I27" s="40">
        <v>1886.366666666667</v>
      </c>
      <c r="J27" s="40">
        <v>1897.033333333334</v>
      </c>
      <c r="K27" s="31">
        <v>1875.7</v>
      </c>
      <c r="L27" s="31">
        <v>1851.3</v>
      </c>
      <c r="M27" s="31">
        <v>0.34390999999999999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2088</v>
      </c>
      <c r="D28" s="40">
        <v>2065.6666666666665</v>
      </c>
      <c r="E28" s="40">
        <v>2041.333333333333</v>
      </c>
      <c r="F28" s="40">
        <v>1994.6666666666665</v>
      </c>
      <c r="G28" s="40">
        <v>1970.333333333333</v>
      </c>
      <c r="H28" s="40">
        <v>2112.333333333333</v>
      </c>
      <c r="I28" s="40">
        <v>2136.6666666666661</v>
      </c>
      <c r="J28" s="40">
        <v>2183.333333333333</v>
      </c>
      <c r="K28" s="31">
        <v>2090</v>
      </c>
      <c r="L28" s="31">
        <v>2019</v>
      </c>
      <c r="M28" s="31">
        <v>0.30917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101.5</v>
      </c>
      <c r="D29" s="40">
        <v>101.56666666666666</v>
      </c>
      <c r="E29" s="40">
        <v>100.53333333333333</v>
      </c>
      <c r="F29" s="40">
        <v>99.566666666666663</v>
      </c>
      <c r="G29" s="40">
        <v>98.533333333333331</v>
      </c>
      <c r="H29" s="40">
        <v>102.53333333333333</v>
      </c>
      <c r="I29" s="40">
        <v>103.56666666666666</v>
      </c>
      <c r="J29" s="40">
        <v>104.53333333333333</v>
      </c>
      <c r="K29" s="31">
        <v>102.6</v>
      </c>
      <c r="L29" s="31">
        <v>100.6</v>
      </c>
      <c r="M29" s="31">
        <v>1.306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3334.9</v>
      </c>
      <c r="D30" s="40">
        <v>3333.0499999999997</v>
      </c>
      <c r="E30" s="40">
        <v>3309.8499999999995</v>
      </c>
      <c r="F30" s="40">
        <v>3284.7999999999997</v>
      </c>
      <c r="G30" s="40">
        <v>3261.5999999999995</v>
      </c>
      <c r="H30" s="40">
        <v>3358.0999999999995</v>
      </c>
      <c r="I30" s="40">
        <v>3381.2999999999993</v>
      </c>
      <c r="J30" s="40">
        <v>3406.3499999999995</v>
      </c>
      <c r="K30" s="31">
        <v>3356.25</v>
      </c>
      <c r="L30" s="31">
        <v>3308</v>
      </c>
      <c r="M30" s="31">
        <v>0.44144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3316.55</v>
      </c>
      <c r="D31" s="40">
        <v>3317.2000000000003</v>
      </c>
      <c r="E31" s="40">
        <v>3285.4000000000005</v>
      </c>
      <c r="F31" s="40">
        <v>3254.2500000000005</v>
      </c>
      <c r="G31" s="40">
        <v>3222.4500000000007</v>
      </c>
      <c r="H31" s="40">
        <v>3348.3500000000004</v>
      </c>
      <c r="I31" s="40">
        <v>3380.1500000000005</v>
      </c>
      <c r="J31" s="40">
        <v>3411.3</v>
      </c>
      <c r="K31" s="31">
        <v>3349</v>
      </c>
      <c r="L31" s="31">
        <v>3286.05</v>
      </c>
      <c r="M31" s="31">
        <v>0.19711000000000001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22.95</v>
      </c>
      <c r="D32" s="40">
        <v>22.683333333333334</v>
      </c>
      <c r="E32" s="40">
        <v>21.766666666666666</v>
      </c>
      <c r="F32" s="40">
        <v>20.583333333333332</v>
      </c>
      <c r="G32" s="40">
        <v>19.666666666666664</v>
      </c>
      <c r="H32" s="40">
        <v>23.866666666666667</v>
      </c>
      <c r="I32" s="40">
        <v>24.783333333333331</v>
      </c>
      <c r="J32" s="40">
        <v>25.966666666666669</v>
      </c>
      <c r="K32" s="31">
        <v>23.6</v>
      </c>
      <c r="L32" s="31">
        <v>21.5</v>
      </c>
      <c r="M32" s="31">
        <v>194.66498000000001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624.20000000000005</v>
      </c>
      <c r="D33" s="40">
        <v>628.26666666666677</v>
      </c>
      <c r="E33" s="40">
        <v>618.08333333333348</v>
      </c>
      <c r="F33" s="40">
        <v>611.9666666666667</v>
      </c>
      <c r="G33" s="40">
        <v>601.78333333333342</v>
      </c>
      <c r="H33" s="40">
        <v>634.38333333333355</v>
      </c>
      <c r="I33" s="40">
        <v>644.56666666666672</v>
      </c>
      <c r="J33" s="40">
        <v>650.68333333333362</v>
      </c>
      <c r="K33" s="31">
        <v>638.45000000000005</v>
      </c>
      <c r="L33" s="31">
        <v>622.15</v>
      </c>
      <c r="M33" s="31">
        <v>8.8193999999999999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3250.05</v>
      </c>
      <c r="D34" s="40">
        <v>3254.8166666666671</v>
      </c>
      <c r="E34" s="40">
        <v>3210.7833333333342</v>
      </c>
      <c r="F34" s="40">
        <v>3171.5166666666673</v>
      </c>
      <c r="G34" s="40">
        <v>3127.4833333333345</v>
      </c>
      <c r="H34" s="40">
        <v>3294.0833333333339</v>
      </c>
      <c r="I34" s="40">
        <v>3338.1166666666668</v>
      </c>
      <c r="J34" s="40">
        <v>3377.3833333333337</v>
      </c>
      <c r="K34" s="31">
        <v>3298.85</v>
      </c>
      <c r="L34" s="31">
        <v>3215.55</v>
      </c>
      <c r="M34" s="31">
        <v>0.37685999999999997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390.6</v>
      </c>
      <c r="D35" s="40">
        <v>391.0333333333333</v>
      </c>
      <c r="E35" s="40">
        <v>388.56666666666661</v>
      </c>
      <c r="F35" s="40">
        <v>386.5333333333333</v>
      </c>
      <c r="G35" s="40">
        <v>384.06666666666661</v>
      </c>
      <c r="H35" s="40">
        <v>393.06666666666661</v>
      </c>
      <c r="I35" s="40">
        <v>395.5333333333333</v>
      </c>
      <c r="J35" s="40">
        <v>397.56666666666661</v>
      </c>
      <c r="K35" s="31">
        <v>393.5</v>
      </c>
      <c r="L35" s="31">
        <v>389</v>
      </c>
      <c r="M35" s="31">
        <v>9.9706700000000001</v>
      </c>
      <c r="N35" s="1"/>
      <c r="O35" s="1"/>
    </row>
    <row r="36" spans="1:15" ht="12.75" customHeight="1">
      <c r="A36" s="31">
        <v>26</v>
      </c>
      <c r="B36" s="31" t="s">
        <v>979</v>
      </c>
      <c r="C36" s="31">
        <v>1190.6500000000001</v>
      </c>
      <c r="D36" s="40">
        <v>1181.5333333333333</v>
      </c>
      <c r="E36" s="40">
        <v>1159.2666666666667</v>
      </c>
      <c r="F36" s="40">
        <v>1127.8833333333334</v>
      </c>
      <c r="G36" s="40">
        <v>1105.6166666666668</v>
      </c>
      <c r="H36" s="40">
        <v>1212.9166666666665</v>
      </c>
      <c r="I36" s="40">
        <v>1235.1833333333329</v>
      </c>
      <c r="J36" s="40">
        <v>1266.5666666666664</v>
      </c>
      <c r="K36" s="31">
        <v>1203.8</v>
      </c>
      <c r="L36" s="31">
        <v>1150.1500000000001</v>
      </c>
      <c r="M36" s="31">
        <v>3.3942000000000001</v>
      </c>
      <c r="N36" s="1"/>
      <c r="O36" s="1"/>
    </row>
    <row r="37" spans="1:15" ht="12.75" customHeight="1">
      <c r="A37" s="31">
        <v>27</v>
      </c>
      <c r="B37" s="31" t="s">
        <v>818</v>
      </c>
      <c r="C37" s="31">
        <v>802.3</v>
      </c>
      <c r="D37" s="40">
        <v>802.08333333333337</v>
      </c>
      <c r="E37" s="40">
        <v>795.26666666666677</v>
      </c>
      <c r="F37" s="40">
        <v>788.23333333333335</v>
      </c>
      <c r="G37" s="40">
        <v>781.41666666666674</v>
      </c>
      <c r="H37" s="40">
        <v>809.11666666666679</v>
      </c>
      <c r="I37" s="40">
        <v>815.93333333333339</v>
      </c>
      <c r="J37" s="40">
        <v>822.96666666666681</v>
      </c>
      <c r="K37" s="31">
        <v>808.9</v>
      </c>
      <c r="L37" s="31">
        <v>795.05</v>
      </c>
      <c r="M37" s="31">
        <v>0.43961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916.9</v>
      </c>
      <c r="D38" s="40">
        <v>920.36666666666667</v>
      </c>
      <c r="E38" s="40">
        <v>908.5333333333333</v>
      </c>
      <c r="F38" s="40">
        <v>900.16666666666663</v>
      </c>
      <c r="G38" s="40">
        <v>888.33333333333326</v>
      </c>
      <c r="H38" s="40">
        <v>928.73333333333335</v>
      </c>
      <c r="I38" s="40">
        <v>940.56666666666661</v>
      </c>
      <c r="J38" s="40">
        <v>948.93333333333339</v>
      </c>
      <c r="K38" s="31">
        <v>932.2</v>
      </c>
      <c r="L38" s="31">
        <v>912</v>
      </c>
      <c r="M38" s="31">
        <v>3.6066099999999999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789.3</v>
      </c>
      <c r="D39" s="40">
        <v>785.51666666666677</v>
      </c>
      <c r="E39" s="40">
        <v>778.03333333333353</v>
      </c>
      <c r="F39" s="40">
        <v>766.76666666666677</v>
      </c>
      <c r="G39" s="40">
        <v>759.28333333333353</v>
      </c>
      <c r="H39" s="40">
        <v>796.78333333333353</v>
      </c>
      <c r="I39" s="40">
        <v>804.26666666666688</v>
      </c>
      <c r="J39" s="40">
        <v>815.53333333333353</v>
      </c>
      <c r="K39" s="31">
        <v>793</v>
      </c>
      <c r="L39" s="31">
        <v>774.25</v>
      </c>
      <c r="M39" s="31">
        <v>4.4106800000000002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5701.05</v>
      </c>
      <c r="D40" s="40">
        <v>5592.0333333333328</v>
      </c>
      <c r="E40" s="40">
        <v>5434.0666666666657</v>
      </c>
      <c r="F40" s="40">
        <v>5167.083333333333</v>
      </c>
      <c r="G40" s="40">
        <v>5009.1166666666659</v>
      </c>
      <c r="H40" s="40">
        <v>5859.0166666666655</v>
      </c>
      <c r="I40" s="40">
        <v>6016.9833333333327</v>
      </c>
      <c r="J40" s="40">
        <v>6283.9666666666653</v>
      </c>
      <c r="K40" s="31">
        <v>5750</v>
      </c>
      <c r="L40" s="31">
        <v>5325.05</v>
      </c>
      <c r="M40" s="31">
        <v>15.757379999999999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222.5</v>
      </c>
      <c r="D41" s="40">
        <v>222.96666666666667</v>
      </c>
      <c r="E41" s="40">
        <v>220.43333333333334</v>
      </c>
      <c r="F41" s="40">
        <v>218.36666666666667</v>
      </c>
      <c r="G41" s="40">
        <v>215.83333333333334</v>
      </c>
      <c r="H41" s="40">
        <v>225.03333333333333</v>
      </c>
      <c r="I41" s="40">
        <v>227.56666666666669</v>
      </c>
      <c r="J41" s="40">
        <v>229.63333333333333</v>
      </c>
      <c r="K41" s="31">
        <v>225.5</v>
      </c>
      <c r="L41" s="31">
        <v>220.9</v>
      </c>
      <c r="M41" s="31">
        <v>32.792459999999998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511.95</v>
      </c>
      <c r="D42" s="40">
        <v>506.36666666666662</v>
      </c>
      <c r="E42" s="40">
        <v>497.73333333333323</v>
      </c>
      <c r="F42" s="40">
        <v>483.51666666666659</v>
      </c>
      <c r="G42" s="40">
        <v>474.88333333333321</v>
      </c>
      <c r="H42" s="40">
        <v>520.58333333333326</v>
      </c>
      <c r="I42" s="40">
        <v>529.21666666666658</v>
      </c>
      <c r="J42" s="40">
        <v>543.43333333333328</v>
      </c>
      <c r="K42" s="31">
        <v>515</v>
      </c>
      <c r="L42" s="31">
        <v>492.15</v>
      </c>
      <c r="M42" s="31">
        <v>2.3389700000000002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99.9</v>
      </c>
      <c r="D43" s="40">
        <v>100.36666666666667</v>
      </c>
      <c r="E43" s="40">
        <v>98.883333333333354</v>
      </c>
      <c r="F43" s="40">
        <v>97.866666666666674</v>
      </c>
      <c r="G43" s="40">
        <v>96.383333333333354</v>
      </c>
      <c r="H43" s="40">
        <v>101.38333333333335</v>
      </c>
      <c r="I43" s="40">
        <v>102.86666666666667</v>
      </c>
      <c r="J43" s="40">
        <v>103.88333333333335</v>
      </c>
      <c r="K43" s="31">
        <v>101.85</v>
      </c>
      <c r="L43" s="31">
        <v>99.35</v>
      </c>
      <c r="M43" s="31">
        <v>13.47573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133.75</v>
      </c>
      <c r="D44" s="40">
        <v>134.21666666666667</v>
      </c>
      <c r="E44" s="40">
        <v>132.53333333333333</v>
      </c>
      <c r="F44" s="40">
        <v>131.31666666666666</v>
      </c>
      <c r="G44" s="40">
        <v>129.63333333333333</v>
      </c>
      <c r="H44" s="40">
        <v>135.43333333333334</v>
      </c>
      <c r="I44" s="40">
        <v>137.11666666666667</v>
      </c>
      <c r="J44" s="40">
        <v>138.33333333333334</v>
      </c>
      <c r="K44" s="31">
        <v>135.9</v>
      </c>
      <c r="L44" s="31">
        <v>133</v>
      </c>
      <c r="M44" s="31">
        <v>90.907309999999995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3144.25</v>
      </c>
      <c r="D45" s="40">
        <v>3143.5333333333333</v>
      </c>
      <c r="E45" s="40">
        <v>3113.7166666666667</v>
      </c>
      <c r="F45" s="40">
        <v>3083.1833333333334</v>
      </c>
      <c r="G45" s="40">
        <v>3053.3666666666668</v>
      </c>
      <c r="H45" s="40">
        <v>3174.0666666666666</v>
      </c>
      <c r="I45" s="40">
        <v>3203.8833333333332</v>
      </c>
      <c r="J45" s="40">
        <v>3234.4166666666665</v>
      </c>
      <c r="K45" s="31">
        <v>3173.35</v>
      </c>
      <c r="L45" s="31">
        <v>3113</v>
      </c>
      <c r="M45" s="31">
        <v>7.2882499999999997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207.2</v>
      </c>
      <c r="D46" s="40">
        <v>204.66666666666666</v>
      </c>
      <c r="E46" s="40">
        <v>200.0333333333333</v>
      </c>
      <c r="F46" s="40">
        <v>192.86666666666665</v>
      </c>
      <c r="G46" s="40">
        <v>188.23333333333329</v>
      </c>
      <c r="H46" s="40">
        <v>211.83333333333331</v>
      </c>
      <c r="I46" s="40">
        <v>216.4666666666667</v>
      </c>
      <c r="J46" s="40">
        <v>223.63333333333333</v>
      </c>
      <c r="K46" s="31">
        <v>209.3</v>
      </c>
      <c r="L46" s="31">
        <v>197.5</v>
      </c>
      <c r="M46" s="31">
        <v>8.1473899999999997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2198.5500000000002</v>
      </c>
      <c r="D47" s="40">
        <v>2186.1833333333334</v>
      </c>
      <c r="E47" s="40">
        <v>2162.3666666666668</v>
      </c>
      <c r="F47" s="40">
        <v>2126.1833333333334</v>
      </c>
      <c r="G47" s="40">
        <v>2102.3666666666668</v>
      </c>
      <c r="H47" s="40">
        <v>2222.3666666666668</v>
      </c>
      <c r="I47" s="40">
        <v>2246.1833333333334</v>
      </c>
      <c r="J47" s="40">
        <v>2282.3666666666668</v>
      </c>
      <c r="K47" s="31">
        <v>2210</v>
      </c>
      <c r="L47" s="31">
        <v>2150</v>
      </c>
      <c r="M47" s="31">
        <v>2.4283800000000002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3036.9</v>
      </c>
      <c r="D48" s="40">
        <v>3046.75</v>
      </c>
      <c r="E48" s="40">
        <v>3019.4</v>
      </c>
      <c r="F48" s="40">
        <v>3001.9</v>
      </c>
      <c r="G48" s="40">
        <v>2974.55</v>
      </c>
      <c r="H48" s="40">
        <v>3064.25</v>
      </c>
      <c r="I48" s="40">
        <v>3091.6000000000004</v>
      </c>
      <c r="J48" s="40">
        <v>3109.1</v>
      </c>
      <c r="K48" s="31">
        <v>3074.1</v>
      </c>
      <c r="L48" s="31">
        <v>3029.25</v>
      </c>
      <c r="M48" s="31">
        <v>6.9989999999999997E-2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1670.7</v>
      </c>
      <c r="D49" s="40">
        <v>1662.9166666666667</v>
      </c>
      <c r="E49" s="40">
        <v>1650.8333333333335</v>
      </c>
      <c r="F49" s="40">
        <v>1630.9666666666667</v>
      </c>
      <c r="G49" s="40">
        <v>1618.8833333333334</v>
      </c>
      <c r="H49" s="40">
        <v>1682.7833333333335</v>
      </c>
      <c r="I49" s="40">
        <v>1694.866666666667</v>
      </c>
      <c r="J49" s="40">
        <v>1714.7333333333336</v>
      </c>
      <c r="K49" s="31">
        <v>1675</v>
      </c>
      <c r="L49" s="31">
        <v>1643.05</v>
      </c>
      <c r="M49" s="31">
        <v>0.78132999999999997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8510.9</v>
      </c>
      <c r="D50" s="40">
        <v>8517.9499999999989</v>
      </c>
      <c r="E50" s="40">
        <v>8402.9499999999971</v>
      </c>
      <c r="F50" s="40">
        <v>8294.9999999999982</v>
      </c>
      <c r="G50" s="40">
        <v>8179.9999999999964</v>
      </c>
      <c r="H50" s="40">
        <v>8625.8999999999978</v>
      </c>
      <c r="I50" s="40">
        <v>8740.9000000000015</v>
      </c>
      <c r="J50" s="40">
        <v>8848.8499999999985</v>
      </c>
      <c r="K50" s="31">
        <v>8632.9500000000007</v>
      </c>
      <c r="L50" s="31">
        <v>8410</v>
      </c>
      <c r="M50" s="31">
        <v>0.43797999999999998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1190.95</v>
      </c>
      <c r="D51" s="40">
        <v>1205.3999999999999</v>
      </c>
      <c r="E51" s="40">
        <v>1167.5499999999997</v>
      </c>
      <c r="F51" s="40">
        <v>1144.1499999999999</v>
      </c>
      <c r="G51" s="40">
        <v>1106.2999999999997</v>
      </c>
      <c r="H51" s="40">
        <v>1228.7999999999997</v>
      </c>
      <c r="I51" s="40">
        <v>1266.6499999999996</v>
      </c>
      <c r="J51" s="40">
        <v>1290.0499999999997</v>
      </c>
      <c r="K51" s="31">
        <v>1243.25</v>
      </c>
      <c r="L51" s="31">
        <v>1182</v>
      </c>
      <c r="M51" s="31">
        <v>9.4725199999999994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668.9</v>
      </c>
      <c r="D52" s="40">
        <v>666.31666666666672</v>
      </c>
      <c r="E52" s="40">
        <v>657.63333333333344</v>
      </c>
      <c r="F52" s="40">
        <v>646.36666666666667</v>
      </c>
      <c r="G52" s="40">
        <v>637.68333333333339</v>
      </c>
      <c r="H52" s="40">
        <v>677.58333333333348</v>
      </c>
      <c r="I52" s="40">
        <v>686.26666666666665</v>
      </c>
      <c r="J52" s="40">
        <v>697.53333333333353</v>
      </c>
      <c r="K52" s="31">
        <v>675</v>
      </c>
      <c r="L52" s="31">
        <v>655.04999999999995</v>
      </c>
      <c r="M52" s="31">
        <v>29.55059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542.04999999999995</v>
      </c>
      <c r="D53" s="40">
        <v>540.9666666666667</v>
      </c>
      <c r="E53" s="40">
        <v>537.93333333333339</v>
      </c>
      <c r="F53" s="40">
        <v>533.81666666666672</v>
      </c>
      <c r="G53" s="40">
        <v>530.78333333333342</v>
      </c>
      <c r="H53" s="40">
        <v>545.08333333333337</v>
      </c>
      <c r="I53" s="40">
        <v>548.11666666666667</v>
      </c>
      <c r="J53" s="40">
        <v>552.23333333333335</v>
      </c>
      <c r="K53" s="31">
        <v>544</v>
      </c>
      <c r="L53" s="31">
        <v>536.85</v>
      </c>
      <c r="M53" s="31">
        <v>0.63339999999999996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679.9</v>
      </c>
      <c r="D54" s="40">
        <v>681.15</v>
      </c>
      <c r="E54" s="40">
        <v>675.3</v>
      </c>
      <c r="F54" s="40">
        <v>670.69999999999993</v>
      </c>
      <c r="G54" s="40">
        <v>664.84999999999991</v>
      </c>
      <c r="H54" s="40">
        <v>685.75</v>
      </c>
      <c r="I54" s="40">
        <v>691.60000000000014</v>
      </c>
      <c r="J54" s="40">
        <v>696.2</v>
      </c>
      <c r="K54" s="31">
        <v>687</v>
      </c>
      <c r="L54" s="31">
        <v>676.55</v>
      </c>
      <c r="M54" s="31">
        <v>97.604860000000002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3391.7</v>
      </c>
      <c r="D55" s="40">
        <v>3394.2166666666672</v>
      </c>
      <c r="E55" s="40">
        <v>3374.5333333333342</v>
      </c>
      <c r="F55" s="40">
        <v>3357.3666666666672</v>
      </c>
      <c r="G55" s="40">
        <v>3337.6833333333343</v>
      </c>
      <c r="H55" s="40">
        <v>3411.3833333333341</v>
      </c>
      <c r="I55" s="40">
        <v>3431.0666666666666</v>
      </c>
      <c r="J55" s="40">
        <v>3448.233333333334</v>
      </c>
      <c r="K55" s="31">
        <v>3413.9</v>
      </c>
      <c r="L55" s="31">
        <v>3377.05</v>
      </c>
      <c r="M55" s="31">
        <v>2.6422599999999998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198.85</v>
      </c>
      <c r="D56" s="40">
        <v>197.54999999999998</v>
      </c>
      <c r="E56" s="40">
        <v>195.29999999999995</v>
      </c>
      <c r="F56" s="40">
        <v>191.74999999999997</v>
      </c>
      <c r="G56" s="40">
        <v>189.49999999999994</v>
      </c>
      <c r="H56" s="40">
        <v>201.09999999999997</v>
      </c>
      <c r="I56" s="40">
        <v>203.35000000000002</v>
      </c>
      <c r="J56" s="40">
        <v>206.89999999999998</v>
      </c>
      <c r="K56" s="31">
        <v>199.8</v>
      </c>
      <c r="L56" s="31">
        <v>194</v>
      </c>
      <c r="M56" s="31">
        <v>7.9799600000000002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1060.5999999999999</v>
      </c>
      <c r="D57" s="40">
        <v>1056.2</v>
      </c>
      <c r="E57" s="40">
        <v>1039.4000000000001</v>
      </c>
      <c r="F57" s="40">
        <v>1018.2</v>
      </c>
      <c r="G57" s="40">
        <v>1001.4000000000001</v>
      </c>
      <c r="H57" s="40">
        <v>1077.4000000000001</v>
      </c>
      <c r="I57" s="40">
        <v>1094.1999999999998</v>
      </c>
      <c r="J57" s="40">
        <v>1115.4000000000001</v>
      </c>
      <c r="K57" s="31">
        <v>1073</v>
      </c>
      <c r="L57" s="31">
        <v>1035</v>
      </c>
      <c r="M57" s="31">
        <v>1.2758799999999999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17368.849999999999</v>
      </c>
      <c r="D58" s="40">
        <v>17372.033333333333</v>
      </c>
      <c r="E58" s="40">
        <v>17222.066666666666</v>
      </c>
      <c r="F58" s="40">
        <v>17075.283333333333</v>
      </c>
      <c r="G58" s="40">
        <v>16925.316666666666</v>
      </c>
      <c r="H58" s="40">
        <v>17518.816666666666</v>
      </c>
      <c r="I58" s="40">
        <v>17668.783333333333</v>
      </c>
      <c r="J58" s="40">
        <v>17815.566666666666</v>
      </c>
      <c r="K58" s="31">
        <v>17522</v>
      </c>
      <c r="L58" s="31">
        <v>17225.25</v>
      </c>
      <c r="M58" s="31">
        <v>1.6162000000000001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4935.55</v>
      </c>
      <c r="D59" s="40">
        <v>4911.6499999999996</v>
      </c>
      <c r="E59" s="40">
        <v>4849.2999999999993</v>
      </c>
      <c r="F59" s="40">
        <v>4763.0499999999993</v>
      </c>
      <c r="G59" s="40">
        <v>4700.6999999999989</v>
      </c>
      <c r="H59" s="40">
        <v>4997.8999999999996</v>
      </c>
      <c r="I59" s="40">
        <v>5060.25</v>
      </c>
      <c r="J59" s="40">
        <v>5146.5</v>
      </c>
      <c r="K59" s="31">
        <v>4974</v>
      </c>
      <c r="L59" s="31">
        <v>4825.3999999999996</v>
      </c>
      <c r="M59" s="31">
        <v>0.13120999999999999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7125.8</v>
      </c>
      <c r="D60" s="40">
        <v>7139.2</v>
      </c>
      <c r="E60" s="40">
        <v>7073.4</v>
      </c>
      <c r="F60" s="40">
        <v>7021</v>
      </c>
      <c r="G60" s="40">
        <v>6955.2</v>
      </c>
      <c r="H60" s="40">
        <v>7191.5999999999995</v>
      </c>
      <c r="I60" s="40">
        <v>7257.4000000000005</v>
      </c>
      <c r="J60" s="40">
        <v>7309.7999999999993</v>
      </c>
      <c r="K60" s="31">
        <v>7205</v>
      </c>
      <c r="L60" s="31">
        <v>7086.8</v>
      </c>
      <c r="M60" s="31">
        <v>6.1548600000000002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3114.95</v>
      </c>
      <c r="D61" s="40">
        <v>3129.5833333333335</v>
      </c>
      <c r="E61" s="40">
        <v>3050.3666666666668</v>
      </c>
      <c r="F61" s="40">
        <v>2985.7833333333333</v>
      </c>
      <c r="G61" s="40">
        <v>2906.5666666666666</v>
      </c>
      <c r="H61" s="40">
        <v>3194.166666666667</v>
      </c>
      <c r="I61" s="40">
        <v>3273.3833333333332</v>
      </c>
      <c r="J61" s="40">
        <v>3337.9666666666672</v>
      </c>
      <c r="K61" s="31">
        <v>3208.8</v>
      </c>
      <c r="L61" s="31">
        <v>3065</v>
      </c>
      <c r="M61" s="31">
        <v>0.68037000000000003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2241</v>
      </c>
      <c r="D62" s="40">
        <v>2245.7333333333336</v>
      </c>
      <c r="E62" s="40">
        <v>2222.166666666667</v>
      </c>
      <c r="F62" s="40">
        <v>2203.3333333333335</v>
      </c>
      <c r="G62" s="40">
        <v>2179.7666666666669</v>
      </c>
      <c r="H62" s="40">
        <v>2264.5666666666671</v>
      </c>
      <c r="I62" s="40">
        <v>2288.1333333333337</v>
      </c>
      <c r="J62" s="40">
        <v>2306.9666666666672</v>
      </c>
      <c r="K62" s="31">
        <v>2269.3000000000002</v>
      </c>
      <c r="L62" s="31">
        <v>2226.9</v>
      </c>
      <c r="M62" s="31">
        <v>2.06643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320.14999999999998</v>
      </c>
      <c r="D63" s="40">
        <v>321.88333333333333</v>
      </c>
      <c r="E63" s="40">
        <v>317.01666666666665</v>
      </c>
      <c r="F63" s="40">
        <v>313.88333333333333</v>
      </c>
      <c r="G63" s="40">
        <v>309.01666666666665</v>
      </c>
      <c r="H63" s="40">
        <v>325.01666666666665</v>
      </c>
      <c r="I63" s="40">
        <v>329.88333333333333</v>
      </c>
      <c r="J63" s="40">
        <v>333.01666666666665</v>
      </c>
      <c r="K63" s="31">
        <v>326.75</v>
      </c>
      <c r="L63" s="31">
        <v>318.75</v>
      </c>
      <c r="M63" s="31">
        <v>4.2697399999999996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315.05</v>
      </c>
      <c r="D64" s="40">
        <v>312.05</v>
      </c>
      <c r="E64" s="40">
        <v>307.40000000000003</v>
      </c>
      <c r="F64" s="40">
        <v>299.75</v>
      </c>
      <c r="G64" s="40">
        <v>295.10000000000002</v>
      </c>
      <c r="H64" s="40">
        <v>319.70000000000005</v>
      </c>
      <c r="I64" s="40">
        <v>324.35000000000002</v>
      </c>
      <c r="J64" s="40">
        <v>332.00000000000006</v>
      </c>
      <c r="K64" s="31">
        <v>316.7</v>
      </c>
      <c r="L64" s="31">
        <v>304.39999999999998</v>
      </c>
      <c r="M64" s="31">
        <v>64.999650000000003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93.05</v>
      </c>
      <c r="D65" s="40">
        <v>92.899999999999991</v>
      </c>
      <c r="E65" s="40">
        <v>92.199999999999989</v>
      </c>
      <c r="F65" s="40">
        <v>91.35</v>
      </c>
      <c r="G65" s="40">
        <v>90.649999999999991</v>
      </c>
      <c r="H65" s="40">
        <v>93.749999999999986</v>
      </c>
      <c r="I65" s="40">
        <v>94.45</v>
      </c>
      <c r="J65" s="40">
        <v>95.299999999999983</v>
      </c>
      <c r="K65" s="31">
        <v>93.6</v>
      </c>
      <c r="L65" s="31">
        <v>92.05</v>
      </c>
      <c r="M65" s="31">
        <v>311.71967999999998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57.7</v>
      </c>
      <c r="D66" s="40">
        <v>58.06666666666667</v>
      </c>
      <c r="E66" s="40">
        <v>57.033333333333339</v>
      </c>
      <c r="F66" s="40">
        <v>56.366666666666667</v>
      </c>
      <c r="G66" s="40">
        <v>55.333333333333336</v>
      </c>
      <c r="H66" s="40">
        <v>58.733333333333341</v>
      </c>
      <c r="I66" s="40">
        <v>59.766666666666673</v>
      </c>
      <c r="J66" s="40">
        <v>60.433333333333344</v>
      </c>
      <c r="K66" s="31">
        <v>59.1</v>
      </c>
      <c r="L66" s="31">
        <v>57.4</v>
      </c>
      <c r="M66" s="31">
        <v>51.579520000000002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2798.55</v>
      </c>
      <c r="D67" s="40">
        <v>2799.1</v>
      </c>
      <c r="E67" s="40">
        <v>2748.5</v>
      </c>
      <c r="F67" s="40">
        <v>2698.4500000000003</v>
      </c>
      <c r="G67" s="40">
        <v>2647.8500000000004</v>
      </c>
      <c r="H67" s="40">
        <v>2849.1499999999996</v>
      </c>
      <c r="I67" s="40">
        <v>2899.7499999999991</v>
      </c>
      <c r="J67" s="40">
        <v>2949.7999999999993</v>
      </c>
      <c r="K67" s="31">
        <v>2849.7</v>
      </c>
      <c r="L67" s="31">
        <v>2749.05</v>
      </c>
      <c r="M67" s="31">
        <v>0.24668000000000001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2037.85</v>
      </c>
      <c r="D68" s="40">
        <v>2036.2833333333335</v>
      </c>
      <c r="E68" s="40">
        <v>2022.166666666667</v>
      </c>
      <c r="F68" s="40">
        <v>2006.4833333333333</v>
      </c>
      <c r="G68" s="40">
        <v>1992.3666666666668</v>
      </c>
      <c r="H68" s="40">
        <v>2051.9666666666672</v>
      </c>
      <c r="I68" s="40">
        <v>2066.0833333333335</v>
      </c>
      <c r="J68" s="40">
        <v>2081.7666666666673</v>
      </c>
      <c r="K68" s="31">
        <v>2050.4</v>
      </c>
      <c r="L68" s="31">
        <v>2020.6</v>
      </c>
      <c r="M68" s="31">
        <v>1.93919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4713.8</v>
      </c>
      <c r="D69" s="40">
        <v>4746.2666666666664</v>
      </c>
      <c r="E69" s="40">
        <v>4667.5333333333328</v>
      </c>
      <c r="F69" s="40">
        <v>4621.2666666666664</v>
      </c>
      <c r="G69" s="40">
        <v>4542.5333333333328</v>
      </c>
      <c r="H69" s="40">
        <v>4792.5333333333328</v>
      </c>
      <c r="I69" s="40">
        <v>4871.2666666666664</v>
      </c>
      <c r="J69" s="40">
        <v>4917.5333333333328</v>
      </c>
      <c r="K69" s="31">
        <v>4825</v>
      </c>
      <c r="L69" s="31">
        <v>4700</v>
      </c>
      <c r="M69" s="31">
        <v>0.16694999999999999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1076.45</v>
      </c>
      <c r="D70" s="40">
        <v>1079.4833333333333</v>
      </c>
      <c r="E70" s="40">
        <v>1068.9666666666667</v>
      </c>
      <c r="F70" s="40">
        <v>1061.4833333333333</v>
      </c>
      <c r="G70" s="40">
        <v>1050.9666666666667</v>
      </c>
      <c r="H70" s="40">
        <v>1086.9666666666667</v>
      </c>
      <c r="I70" s="40">
        <v>1097.4833333333336</v>
      </c>
      <c r="J70" s="40">
        <v>1104.9666666666667</v>
      </c>
      <c r="K70" s="31">
        <v>1090</v>
      </c>
      <c r="L70" s="31">
        <v>1072</v>
      </c>
      <c r="M70" s="31">
        <v>0.21976999999999999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405.2</v>
      </c>
      <c r="D71" s="40">
        <v>405.7833333333333</v>
      </c>
      <c r="E71" s="40">
        <v>403.26666666666659</v>
      </c>
      <c r="F71" s="40">
        <v>401.33333333333331</v>
      </c>
      <c r="G71" s="40">
        <v>398.81666666666661</v>
      </c>
      <c r="H71" s="40">
        <v>407.71666666666658</v>
      </c>
      <c r="I71" s="40">
        <v>410.23333333333323</v>
      </c>
      <c r="J71" s="40">
        <v>412.16666666666657</v>
      </c>
      <c r="K71" s="31">
        <v>408.3</v>
      </c>
      <c r="L71" s="31">
        <v>403.85</v>
      </c>
      <c r="M71" s="31">
        <v>0.59792000000000001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211.65</v>
      </c>
      <c r="D72" s="40">
        <v>209.96666666666667</v>
      </c>
      <c r="E72" s="40">
        <v>207.33333333333334</v>
      </c>
      <c r="F72" s="40">
        <v>203.01666666666668</v>
      </c>
      <c r="G72" s="40">
        <v>200.38333333333335</v>
      </c>
      <c r="H72" s="40">
        <v>214.28333333333333</v>
      </c>
      <c r="I72" s="40">
        <v>216.91666666666666</v>
      </c>
      <c r="J72" s="40">
        <v>221.23333333333332</v>
      </c>
      <c r="K72" s="31">
        <v>212.6</v>
      </c>
      <c r="L72" s="31">
        <v>205.65</v>
      </c>
      <c r="M72" s="31">
        <v>32.918230000000001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1619.15</v>
      </c>
      <c r="D73" s="40">
        <v>1607.2166666666665</v>
      </c>
      <c r="E73" s="40">
        <v>1574.9333333333329</v>
      </c>
      <c r="F73" s="40">
        <v>1530.7166666666665</v>
      </c>
      <c r="G73" s="40">
        <v>1498.4333333333329</v>
      </c>
      <c r="H73" s="40">
        <v>1651.4333333333329</v>
      </c>
      <c r="I73" s="40">
        <v>1683.7166666666662</v>
      </c>
      <c r="J73" s="40">
        <v>1727.9333333333329</v>
      </c>
      <c r="K73" s="31">
        <v>1639.5</v>
      </c>
      <c r="L73" s="31">
        <v>1563</v>
      </c>
      <c r="M73" s="31">
        <v>1.95204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757.5</v>
      </c>
      <c r="D74" s="40">
        <v>760.25</v>
      </c>
      <c r="E74" s="40">
        <v>750.55</v>
      </c>
      <c r="F74" s="40">
        <v>743.59999999999991</v>
      </c>
      <c r="G74" s="40">
        <v>733.89999999999986</v>
      </c>
      <c r="H74" s="40">
        <v>767.2</v>
      </c>
      <c r="I74" s="40">
        <v>776.90000000000009</v>
      </c>
      <c r="J74" s="40">
        <v>783.85000000000014</v>
      </c>
      <c r="K74" s="31">
        <v>769.95</v>
      </c>
      <c r="L74" s="31">
        <v>753.3</v>
      </c>
      <c r="M74" s="31">
        <v>10.231479999999999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735</v>
      </c>
      <c r="D75" s="40">
        <v>735.68333333333339</v>
      </c>
      <c r="E75" s="40">
        <v>726.46666666666681</v>
      </c>
      <c r="F75" s="40">
        <v>717.93333333333339</v>
      </c>
      <c r="G75" s="40">
        <v>708.71666666666681</v>
      </c>
      <c r="H75" s="40">
        <v>744.21666666666681</v>
      </c>
      <c r="I75" s="40">
        <v>753.43333333333351</v>
      </c>
      <c r="J75" s="40">
        <v>761.96666666666681</v>
      </c>
      <c r="K75" s="31">
        <v>744.9</v>
      </c>
      <c r="L75" s="31">
        <v>727.15</v>
      </c>
      <c r="M75" s="31">
        <v>18.87358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9987.15</v>
      </c>
      <c r="D76" s="40">
        <v>9997.9666666666653</v>
      </c>
      <c r="E76" s="40">
        <v>9854.1333333333314</v>
      </c>
      <c r="F76" s="40">
        <v>9721.1166666666668</v>
      </c>
      <c r="G76" s="40">
        <v>9577.2833333333328</v>
      </c>
      <c r="H76" s="40">
        <v>10130.98333333333</v>
      </c>
      <c r="I76" s="40">
        <v>10274.816666666662</v>
      </c>
      <c r="J76" s="40">
        <v>10407.833333333328</v>
      </c>
      <c r="K76" s="31">
        <v>10141.799999999999</v>
      </c>
      <c r="L76" s="31">
        <v>9864.9500000000007</v>
      </c>
      <c r="M76" s="31">
        <v>1.49E-2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765.15</v>
      </c>
      <c r="D77" s="40">
        <v>762.15</v>
      </c>
      <c r="E77" s="40">
        <v>755.8</v>
      </c>
      <c r="F77" s="40">
        <v>746.44999999999993</v>
      </c>
      <c r="G77" s="40">
        <v>740.09999999999991</v>
      </c>
      <c r="H77" s="40">
        <v>771.5</v>
      </c>
      <c r="I77" s="40">
        <v>777.85000000000014</v>
      </c>
      <c r="J77" s="40">
        <v>787.2</v>
      </c>
      <c r="K77" s="31">
        <v>768.5</v>
      </c>
      <c r="L77" s="31">
        <v>752.8</v>
      </c>
      <c r="M77" s="31">
        <v>84.836529999999996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62.75</v>
      </c>
      <c r="D78" s="40">
        <v>62.633333333333333</v>
      </c>
      <c r="E78" s="40">
        <v>61.816666666666663</v>
      </c>
      <c r="F78" s="40">
        <v>60.883333333333333</v>
      </c>
      <c r="G78" s="40">
        <v>60.066666666666663</v>
      </c>
      <c r="H78" s="40">
        <v>63.566666666666663</v>
      </c>
      <c r="I78" s="40">
        <v>64.38333333333334</v>
      </c>
      <c r="J78" s="40">
        <v>65.316666666666663</v>
      </c>
      <c r="K78" s="31">
        <v>63.45</v>
      </c>
      <c r="L78" s="31">
        <v>61.7</v>
      </c>
      <c r="M78" s="31">
        <v>283.17021999999997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362.5</v>
      </c>
      <c r="D79" s="40">
        <v>361.26666666666665</v>
      </c>
      <c r="E79" s="40">
        <v>357.5333333333333</v>
      </c>
      <c r="F79" s="40">
        <v>352.56666666666666</v>
      </c>
      <c r="G79" s="40">
        <v>348.83333333333331</v>
      </c>
      <c r="H79" s="40">
        <v>366.23333333333329</v>
      </c>
      <c r="I79" s="40">
        <v>369.96666666666664</v>
      </c>
      <c r="J79" s="40">
        <v>374.93333333333328</v>
      </c>
      <c r="K79" s="31">
        <v>365</v>
      </c>
      <c r="L79" s="31">
        <v>356.3</v>
      </c>
      <c r="M79" s="31">
        <v>12.90274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1399.3</v>
      </c>
      <c r="D80" s="40">
        <v>1395.7666666666667</v>
      </c>
      <c r="E80" s="40">
        <v>1385.5333333333333</v>
      </c>
      <c r="F80" s="40">
        <v>1371.7666666666667</v>
      </c>
      <c r="G80" s="40">
        <v>1361.5333333333333</v>
      </c>
      <c r="H80" s="40">
        <v>1409.5333333333333</v>
      </c>
      <c r="I80" s="40">
        <v>1419.7666666666664</v>
      </c>
      <c r="J80" s="40">
        <v>1433.5333333333333</v>
      </c>
      <c r="K80" s="31">
        <v>1406</v>
      </c>
      <c r="L80" s="31">
        <v>1382</v>
      </c>
      <c r="M80" s="31">
        <v>0.52746999999999999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6802.85</v>
      </c>
      <c r="D81" s="40">
        <v>6760.583333333333</v>
      </c>
      <c r="E81" s="40">
        <v>6672.1666666666661</v>
      </c>
      <c r="F81" s="40">
        <v>6541.4833333333327</v>
      </c>
      <c r="G81" s="40">
        <v>6453.0666666666657</v>
      </c>
      <c r="H81" s="40">
        <v>6891.2666666666664</v>
      </c>
      <c r="I81" s="40">
        <v>6979.6833333333325</v>
      </c>
      <c r="J81" s="40">
        <v>7110.3666666666668</v>
      </c>
      <c r="K81" s="31">
        <v>6849</v>
      </c>
      <c r="L81" s="31">
        <v>6629.9</v>
      </c>
      <c r="M81" s="31">
        <v>8.3220000000000002E-2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985.45</v>
      </c>
      <c r="D82" s="40">
        <v>993.75</v>
      </c>
      <c r="E82" s="40">
        <v>971.7</v>
      </c>
      <c r="F82" s="40">
        <v>957.95</v>
      </c>
      <c r="G82" s="40">
        <v>935.90000000000009</v>
      </c>
      <c r="H82" s="40">
        <v>1007.5</v>
      </c>
      <c r="I82" s="40">
        <v>1029.55</v>
      </c>
      <c r="J82" s="40">
        <v>1043.3</v>
      </c>
      <c r="K82" s="31">
        <v>1015.8</v>
      </c>
      <c r="L82" s="31">
        <v>980</v>
      </c>
      <c r="M82" s="31">
        <v>0.30055999999999999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16870.2</v>
      </c>
      <c r="D83" s="40">
        <v>16886.216666666667</v>
      </c>
      <c r="E83" s="40">
        <v>16714.133333333335</v>
      </c>
      <c r="F83" s="40">
        <v>16558.066666666669</v>
      </c>
      <c r="G83" s="40">
        <v>16385.983333333337</v>
      </c>
      <c r="H83" s="40">
        <v>17042.283333333333</v>
      </c>
      <c r="I83" s="40">
        <v>17214.366666666661</v>
      </c>
      <c r="J83" s="40">
        <v>17370.433333333331</v>
      </c>
      <c r="K83" s="31">
        <v>17058.3</v>
      </c>
      <c r="L83" s="31">
        <v>16730.150000000001</v>
      </c>
      <c r="M83" s="31">
        <v>0.29631999999999997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400.1</v>
      </c>
      <c r="D84" s="40">
        <v>400.83333333333331</v>
      </c>
      <c r="E84" s="40">
        <v>397.26666666666665</v>
      </c>
      <c r="F84" s="40">
        <v>394.43333333333334</v>
      </c>
      <c r="G84" s="40">
        <v>390.86666666666667</v>
      </c>
      <c r="H84" s="40">
        <v>403.66666666666663</v>
      </c>
      <c r="I84" s="40">
        <v>407.23333333333335</v>
      </c>
      <c r="J84" s="40">
        <v>410.06666666666661</v>
      </c>
      <c r="K84" s="31">
        <v>404.4</v>
      </c>
      <c r="L84" s="31">
        <v>398</v>
      </c>
      <c r="M84" s="31">
        <v>31.61909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505.5</v>
      </c>
      <c r="D85" s="40">
        <v>496.2833333333333</v>
      </c>
      <c r="E85" s="40">
        <v>482.56666666666661</v>
      </c>
      <c r="F85" s="40">
        <v>459.63333333333333</v>
      </c>
      <c r="G85" s="40">
        <v>445.91666666666663</v>
      </c>
      <c r="H85" s="40">
        <v>519.21666666666658</v>
      </c>
      <c r="I85" s="40">
        <v>532.93333333333328</v>
      </c>
      <c r="J85" s="40">
        <v>555.86666666666656</v>
      </c>
      <c r="K85" s="31">
        <v>510</v>
      </c>
      <c r="L85" s="31">
        <v>473.35</v>
      </c>
      <c r="M85" s="31">
        <v>6.0602099999999997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3573.4</v>
      </c>
      <c r="D86" s="40">
        <v>3591.0666666666671</v>
      </c>
      <c r="E86" s="40">
        <v>3548.3333333333339</v>
      </c>
      <c r="F86" s="40">
        <v>3523.2666666666669</v>
      </c>
      <c r="G86" s="40">
        <v>3480.5333333333338</v>
      </c>
      <c r="H86" s="40">
        <v>3616.1333333333341</v>
      </c>
      <c r="I86" s="40">
        <v>3658.8666666666668</v>
      </c>
      <c r="J86" s="40">
        <v>3683.9333333333343</v>
      </c>
      <c r="K86" s="31">
        <v>3633.8</v>
      </c>
      <c r="L86" s="31">
        <v>3566</v>
      </c>
      <c r="M86" s="31">
        <v>2.3278400000000001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1599.15</v>
      </c>
      <c r="D87" s="40">
        <v>1594.7166666666665</v>
      </c>
      <c r="E87" s="40">
        <v>1574.4333333333329</v>
      </c>
      <c r="F87" s="40">
        <v>1549.7166666666665</v>
      </c>
      <c r="G87" s="40">
        <v>1529.4333333333329</v>
      </c>
      <c r="H87" s="40">
        <v>1619.4333333333329</v>
      </c>
      <c r="I87" s="40">
        <v>1639.7166666666662</v>
      </c>
      <c r="J87" s="40">
        <v>1664.4333333333329</v>
      </c>
      <c r="K87" s="31">
        <v>1615</v>
      </c>
      <c r="L87" s="31">
        <v>1570</v>
      </c>
      <c r="M87" s="31">
        <v>5.5935699999999997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499.75</v>
      </c>
      <c r="D88" s="40">
        <v>496.40000000000003</v>
      </c>
      <c r="E88" s="40">
        <v>484.80000000000007</v>
      </c>
      <c r="F88" s="40">
        <v>469.85</v>
      </c>
      <c r="G88" s="40">
        <v>458.25000000000006</v>
      </c>
      <c r="H88" s="40">
        <v>511.35000000000008</v>
      </c>
      <c r="I88" s="40">
        <v>522.95000000000005</v>
      </c>
      <c r="J88" s="40">
        <v>537.90000000000009</v>
      </c>
      <c r="K88" s="31">
        <v>508</v>
      </c>
      <c r="L88" s="31">
        <v>481.45</v>
      </c>
      <c r="M88" s="31">
        <v>68.738929999999996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158.25</v>
      </c>
      <c r="D89" s="40">
        <v>157.98333333333332</v>
      </c>
      <c r="E89" s="40">
        <v>156.46666666666664</v>
      </c>
      <c r="F89" s="40">
        <v>154.68333333333331</v>
      </c>
      <c r="G89" s="40">
        <v>153.16666666666663</v>
      </c>
      <c r="H89" s="40">
        <v>159.76666666666665</v>
      </c>
      <c r="I89" s="40">
        <v>161.28333333333336</v>
      </c>
      <c r="J89" s="40">
        <v>163.06666666666666</v>
      </c>
      <c r="K89" s="31">
        <v>159.5</v>
      </c>
      <c r="L89" s="31">
        <v>156.19999999999999</v>
      </c>
      <c r="M89" s="31">
        <v>7.3589099999999998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462.1</v>
      </c>
      <c r="D90" s="40">
        <v>461.2166666666667</v>
      </c>
      <c r="E90" s="40">
        <v>457.63333333333338</v>
      </c>
      <c r="F90" s="40">
        <v>453.16666666666669</v>
      </c>
      <c r="G90" s="40">
        <v>449.58333333333337</v>
      </c>
      <c r="H90" s="40">
        <v>465.68333333333339</v>
      </c>
      <c r="I90" s="40">
        <v>469.26666666666665</v>
      </c>
      <c r="J90" s="40">
        <v>473.73333333333341</v>
      </c>
      <c r="K90" s="31">
        <v>464.8</v>
      </c>
      <c r="L90" s="31">
        <v>456.75</v>
      </c>
      <c r="M90" s="31">
        <v>12.91879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3087.05</v>
      </c>
      <c r="D91" s="40">
        <v>3079.15</v>
      </c>
      <c r="E91" s="40">
        <v>3017.9</v>
      </c>
      <c r="F91" s="40">
        <v>2948.75</v>
      </c>
      <c r="G91" s="40">
        <v>2887.5</v>
      </c>
      <c r="H91" s="40">
        <v>3148.3</v>
      </c>
      <c r="I91" s="40">
        <v>3209.55</v>
      </c>
      <c r="J91" s="40">
        <v>3278.7000000000003</v>
      </c>
      <c r="K91" s="31">
        <v>3140.4</v>
      </c>
      <c r="L91" s="31">
        <v>3010</v>
      </c>
      <c r="M91" s="31">
        <v>1.6373200000000001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215.05</v>
      </c>
      <c r="D92" s="40">
        <v>214.36666666666667</v>
      </c>
      <c r="E92" s="40">
        <v>212.73333333333335</v>
      </c>
      <c r="F92" s="40">
        <v>210.41666666666669</v>
      </c>
      <c r="G92" s="40">
        <v>208.78333333333336</v>
      </c>
      <c r="H92" s="40">
        <v>216.68333333333334</v>
      </c>
      <c r="I92" s="40">
        <v>218.31666666666666</v>
      </c>
      <c r="J92" s="40">
        <v>220.63333333333333</v>
      </c>
      <c r="K92" s="31">
        <v>216</v>
      </c>
      <c r="L92" s="31">
        <v>212.05</v>
      </c>
      <c r="M92" s="31">
        <v>65.456649999999996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614.85</v>
      </c>
      <c r="D93" s="40">
        <v>615.75</v>
      </c>
      <c r="E93" s="40">
        <v>607.6</v>
      </c>
      <c r="F93" s="40">
        <v>600.35</v>
      </c>
      <c r="G93" s="40">
        <v>592.20000000000005</v>
      </c>
      <c r="H93" s="40">
        <v>623</v>
      </c>
      <c r="I93" s="40">
        <v>631.15000000000009</v>
      </c>
      <c r="J93" s="40">
        <v>638.4</v>
      </c>
      <c r="K93" s="31">
        <v>623.9</v>
      </c>
      <c r="L93" s="31">
        <v>608.5</v>
      </c>
      <c r="M93" s="31">
        <v>8.8789499999999997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766.75</v>
      </c>
      <c r="D94" s="40">
        <v>772.68333333333339</v>
      </c>
      <c r="E94" s="40">
        <v>746.06666666666683</v>
      </c>
      <c r="F94" s="40">
        <v>725.38333333333344</v>
      </c>
      <c r="G94" s="40">
        <v>698.76666666666688</v>
      </c>
      <c r="H94" s="40">
        <v>793.36666666666679</v>
      </c>
      <c r="I94" s="40">
        <v>819.98333333333335</v>
      </c>
      <c r="J94" s="40">
        <v>840.66666666666674</v>
      </c>
      <c r="K94" s="31">
        <v>799.3</v>
      </c>
      <c r="L94" s="31">
        <v>752</v>
      </c>
      <c r="M94" s="31">
        <v>2.5657100000000002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961.6</v>
      </c>
      <c r="D95" s="40">
        <v>974.63333333333333</v>
      </c>
      <c r="E95" s="40">
        <v>939.06666666666661</v>
      </c>
      <c r="F95" s="40">
        <v>916.5333333333333</v>
      </c>
      <c r="G95" s="40">
        <v>880.96666666666658</v>
      </c>
      <c r="H95" s="40">
        <v>997.16666666666663</v>
      </c>
      <c r="I95" s="40">
        <v>1032.7333333333336</v>
      </c>
      <c r="J95" s="40">
        <v>1055.2666666666667</v>
      </c>
      <c r="K95" s="31">
        <v>1010.2</v>
      </c>
      <c r="L95" s="31">
        <v>952.1</v>
      </c>
      <c r="M95" s="31">
        <v>5.7526799999999998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129.35</v>
      </c>
      <c r="D96" s="40">
        <v>129.28333333333333</v>
      </c>
      <c r="E96" s="40">
        <v>128.56666666666666</v>
      </c>
      <c r="F96" s="40">
        <v>127.78333333333333</v>
      </c>
      <c r="G96" s="40">
        <v>127.06666666666666</v>
      </c>
      <c r="H96" s="40">
        <v>130.06666666666666</v>
      </c>
      <c r="I96" s="40">
        <v>130.7833333333333</v>
      </c>
      <c r="J96" s="40">
        <v>131.56666666666666</v>
      </c>
      <c r="K96" s="31">
        <v>130</v>
      </c>
      <c r="L96" s="31">
        <v>128.5</v>
      </c>
      <c r="M96" s="31">
        <v>3.5298400000000001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383.15</v>
      </c>
      <c r="D97" s="40">
        <v>384.41666666666669</v>
      </c>
      <c r="E97" s="40">
        <v>378.88333333333338</v>
      </c>
      <c r="F97" s="40">
        <v>374.61666666666667</v>
      </c>
      <c r="G97" s="40">
        <v>369.08333333333337</v>
      </c>
      <c r="H97" s="40">
        <v>388.68333333333339</v>
      </c>
      <c r="I97" s="40">
        <v>394.2166666666667</v>
      </c>
      <c r="J97" s="40">
        <v>398.48333333333341</v>
      </c>
      <c r="K97" s="31">
        <v>389.95</v>
      </c>
      <c r="L97" s="31">
        <v>380.15</v>
      </c>
      <c r="M97" s="31">
        <v>1.12585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1473.15</v>
      </c>
      <c r="D98" s="40">
        <v>1468.0166666666667</v>
      </c>
      <c r="E98" s="40">
        <v>1451.6333333333332</v>
      </c>
      <c r="F98" s="40">
        <v>1430.1166666666666</v>
      </c>
      <c r="G98" s="40">
        <v>1413.7333333333331</v>
      </c>
      <c r="H98" s="40">
        <v>1489.5333333333333</v>
      </c>
      <c r="I98" s="40">
        <v>1505.916666666667</v>
      </c>
      <c r="J98" s="40">
        <v>1527.4333333333334</v>
      </c>
      <c r="K98" s="31">
        <v>1484.4</v>
      </c>
      <c r="L98" s="31">
        <v>1446.5</v>
      </c>
      <c r="M98" s="31">
        <v>2.5133299999999998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1214.5</v>
      </c>
      <c r="D99" s="40">
        <v>1209.1666666666667</v>
      </c>
      <c r="E99" s="40">
        <v>1195.3333333333335</v>
      </c>
      <c r="F99" s="40">
        <v>1176.1666666666667</v>
      </c>
      <c r="G99" s="40">
        <v>1162.3333333333335</v>
      </c>
      <c r="H99" s="40">
        <v>1228.3333333333335</v>
      </c>
      <c r="I99" s="40">
        <v>1242.166666666667</v>
      </c>
      <c r="J99" s="40">
        <v>1261.3333333333335</v>
      </c>
      <c r="K99" s="31">
        <v>1223</v>
      </c>
      <c r="L99" s="31">
        <v>1190</v>
      </c>
      <c r="M99" s="31">
        <v>0.52195000000000003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22.8</v>
      </c>
      <c r="D100" s="40">
        <v>22.8</v>
      </c>
      <c r="E100" s="40">
        <v>21.900000000000002</v>
      </c>
      <c r="F100" s="40">
        <v>21</v>
      </c>
      <c r="G100" s="40">
        <v>20.100000000000001</v>
      </c>
      <c r="H100" s="40">
        <v>23.700000000000003</v>
      </c>
      <c r="I100" s="40">
        <v>24.6</v>
      </c>
      <c r="J100" s="40">
        <v>25.500000000000004</v>
      </c>
      <c r="K100" s="31">
        <v>23.7</v>
      </c>
      <c r="L100" s="31">
        <v>21.9</v>
      </c>
      <c r="M100" s="31">
        <v>158.40333000000001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646.6</v>
      </c>
      <c r="D101" s="40">
        <v>647.61666666666667</v>
      </c>
      <c r="E101" s="40">
        <v>639.13333333333333</v>
      </c>
      <c r="F101" s="40">
        <v>631.66666666666663</v>
      </c>
      <c r="G101" s="40">
        <v>623.18333333333328</v>
      </c>
      <c r="H101" s="40">
        <v>655.08333333333337</v>
      </c>
      <c r="I101" s="40">
        <v>663.56666666666672</v>
      </c>
      <c r="J101" s="40">
        <v>671.03333333333342</v>
      </c>
      <c r="K101" s="31">
        <v>656.1</v>
      </c>
      <c r="L101" s="31">
        <v>640.15</v>
      </c>
      <c r="M101" s="31">
        <v>0.90297000000000005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873.25</v>
      </c>
      <c r="D102" s="40">
        <v>862.91666666666663</v>
      </c>
      <c r="E102" s="40">
        <v>841.33333333333326</v>
      </c>
      <c r="F102" s="40">
        <v>809.41666666666663</v>
      </c>
      <c r="G102" s="40">
        <v>787.83333333333326</v>
      </c>
      <c r="H102" s="40">
        <v>894.83333333333326</v>
      </c>
      <c r="I102" s="40">
        <v>916.41666666666652</v>
      </c>
      <c r="J102" s="40">
        <v>948.33333333333326</v>
      </c>
      <c r="K102" s="31">
        <v>884.5</v>
      </c>
      <c r="L102" s="31">
        <v>831</v>
      </c>
      <c r="M102" s="31">
        <v>12.7271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5006.55</v>
      </c>
      <c r="D103" s="40">
        <v>5040.5166666666664</v>
      </c>
      <c r="E103" s="40">
        <v>4961.0333333333328</v>
      </c>
      <c r="F103" s="40">
        <v>4915.5166666666664</v>
      </c>
      <c r="G103" s="40">
        <v>4836.0333333333328</v>
      </c>
      <c r="H103" s="40">
        <v>5086.0333333333328</v>
      </c>
      <c r="I103" s="40">
        <v>5165.5166666666664</v>
      </c>
      <c r="J103" s="40">
        <v>5211.0333333333328</v>
      </c>
      <c r="K103" s="31">
        <v>5120</v>
      </c>
      <c r="L103" s="31">
        <v>4995</v>
      </c>
      <c r="M103" s="31">
        <v>3.8649999999999997E-2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91.35</v>
      </c>
      <c r="D104" s="40">
        <v>91.283333333333346</v>
      </c>
      <c r="E104" s="40">
        <v>90.066666666666691</v>
      </c>
      <c r="F104" s="40">
        <v>88.783333333333346</v>
      </c>
      <c r="G104" s="40">
        <v>87.566666666666691</v>
      </c>
      <c r="H104" s="40">
        <v>92.566666666666691</v>
      </c>
      <c r="I104" s="40">
        <v>93.78333333333336</v>
      </c>
      <c r="J104" s="40">
        <v>95.066666666666691</v>
      </c>
      <c r="K104" s="31">
        <v>92.5</v>
      </c>
      <c r="L104" s="31">
        <v>90</v>
      </c>
      <c r="M104" s="31">
        <v>34.026310000000002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524.85</v>
      </c>
      <c r="D105" s="40">
        <v>525.61666666666667</v>
      </c>
      <c r="E105" s="40">
        <v>519.23333333333335</v>
      </c>
      <c r="F105" s="40">
        <v>513.61666666666667</v>
      </c>
      <c r="G105" s="40">
        <v>507.23333333333335</v>
      </c>
      <c r="H105" s="40">
        <v>531.23333333333335</v>
      </c>
      <c r="I105" s="40">
        <v>537.61666666666679</v>
      </c>
      <c r="J105" s="40">
        <v>543.23333333333335</v>
      </c>
      <c r="K105" s="31">
        <v>532</v>
      </c>
      <c r="L105" s="31">
        <v>520</v>
      </c>
      <c r="M105" s="31">
        <v>0.63180000000000003</v>
      </c>
      <c r="N105" s="1"/>
      <c r="O105" s="1"/>
    </row>
    <row r="106" spans="1:15" ht="12.75" customHeight="1">
      <c r="A106" s="31">
        <v>96</v>
      </c>
      <c r="B106" s="31" t="s">
        <v>853</v>
      </c>
      <c r="C106" s="31">
        <v>154.6</v>
      </c>
      <c r="D106" s="40">
        <v>155.11666666666665</v>
      </c>
      <c r="E106" s="40">
        <v>153.2833333333333</v>
      </c>
      <c r="F106" s="40">
        <v>151.96666666666667</v>
      </c>
      <c r="G106" s="40">
        <v>150.13333333333333</v>
      </c>
      <c r="H106" s="40">
        <v>156.43333333333328</v>
      </c>
      <c r="I106" s="40">
        <v>158.26666666666659</v>
      </c>
      <c r="J106" s="40">
        <v>159.58333333333326</v>
      </c>
      <c r="K106" s="31">
        <v>156.94999999999999</v>
      </c>
      <c r="L106" s="31">
        <v>153.80000000000001</v>
      </c>
      <c r="M106" s="31">
        <v>4.6605499999999997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284.95</v>
      </c>
      <c r="D107" s="40">
        <v>282.31666666666666</v>
      </c>
      <c r="E107" s="40">
        <v>271.83333333333331</v>
      </c>
      <c r="F107" s="40">
        <v>258.71666666666664</v>
      </c>
      <c r="G107" s="40">
        <v>248.23333333333329</v>
      </c>
      <c r="H107" s="40">
        <v>295.43333333333334</v>
      </c>
      <c r="I107" s="40">
        <v>305.91666666666669</v>
      </c>
      <c r="J107" s="40">
        <v>319.03333333333336</v>
      </c>
      <c r="K107" s="31">
        <v>292.8</v>
      </c>
      <c r="L107" s="31">
        <v>269.2</v>
      </c>
      <c r="M107" s="31">
        <v>12.87721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399.95</v>
      </c>
      <c r="D108" s="40">
        <v>394.63333333333338</v>
      </c>
      <c r="E108" s="40">
        <v>385.31666666666678</v>
      </c>
      <c r="F108" s="40">
        <v>370.68333333333339</v>
      </c>
      <c r="G108" s="40">
        <v>361.36666666666679</v>
      </c>
      <c r="H108" s="40">
        <v>409.26666666666677</v>
      </c>
      <c r="I108" s="40">
        <v>418.58333333333337</v>
      </c>
      <c r="J108" s="40">
        <v>433.21666666666675</v>
      </c>
      <c r="K108" s="31">
        <v>403.95</v>
      </c>
      <c r="L108" s="31">
        <v>380</v>
      </c>
      <c r="M108" s="31">
        <v>65.876469999999998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584.35</v>
      </c>
      <c r="D109" s="40">
        <v>586.0333333333333</v>
      </c>
      <c r="E109" s="40">
        <v>576.56666666666661</v>
      </c>
      <c r="F109" s="40">
        <v>568.7833333333333</v>
      </c>
      <c r="G109" s="40">
        <v>559.31666666666661</v>
      </c>
      <c r="H109" s="40">
        <v>593.81666666666661</v>
      </c>
      <c r="I109" s="40">
        <v>603.2833333333333</v>
      </c>
      <c r="J109" s="40">
        <v>611.06666666666661</v>
      </c>
      <c r="K109" s="31">
        <v>595.5</v>
      </c>
      <c r="L109" s="31">
        <v>578.25</v>
      </c>
      <c r="M109" s="31">
        <v>13.99436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697.25</v>
      </c>
      <c r="D110" s="40">
        <v>695.75</v>
      </c>
      <c r="E110" s="40">
        <v>691.5</v>
      </c>
      <c r="F110" s="40">
        <v>685.75</v>
      </c>
      <c r="G110" s="40">
        <v>681.5</v>
      </c>
      <c r="H110" s="40">
        <v>701.5</v>
      </c>
      <c r="I110" s="40">
        <v>705.75</v>
      </c>
      <c r="J110" s="40">
        <v>711.5</v>
      </c>
      <c r="K110" s="31">
        <v>700</v>
      </c>
      <c r="L110" s="31">
        <v>690</v>
      </c>
      <c r="M110" s="31">
        <v>8.233E-2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899.95</v>
      </c>
      <c r="D111" s="40">
        <v>895.4666666666667</v>
      </c>
      <c r="E111" s="40">
        <v>888.48333333333335</v>
      </c>
      <c r="F111" s="40">
        <v>877.01666666666665</v>
      </c>
      <c r="G111" s="40">
        <v>870.0333333333333</v>
      </c>
      <c r="H111" s="40">
        <v>906.93333333333339</v>
      </c>
      <c r="I111" s="40">
        <v>913.91666666666674</v>
      </c>
      <c r="J111" s="40">
        <v>925.38333333333344</v>
      </c>
      <c r="K111" s="31">
        <v>902.45</v>
      </c>
      <c r="L111" s="31">
        <v>884</v>
      </c>
      <c r="M111" s="31">
        <v>13.25422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158.55000000000001</v>
      </c>
      <c r="D112" s="40">
        <v>159.11666666666667</v>
      </c>
      <c r="E112" s="40">
        <v>155.43333333333334</v>
      </c>
      <c r="F112" s="40">
        <v>152.31666666666666</v>
      </c>
      <c r="G112" s="40">
        <v>148.63333333333333</v>
      </c>
      <c r="H112" s="40">
        <v>162.23333333333335</v>
      </c>
      <c r="I112" s="40">
        <v>165.91666666666669</v>
      </c>
      <c r="J112" s="40">
        <v>169.03333333333336</v>
      </c>
      <c r="K112" s="31">
        <v>162.80000000000001</v>
      </c>
      <c r="L112" s="31">
        <v>156</v>
      </c>
      <c r="M112" s="31">
        <v>224.02592000000001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356.3</v>
      </c>
      <c r="D113" s="40">
        <v>358.58333333333331</v>
      </c>
      <c r="E113" s="40">
        <v>352.76666666666665</v>
      </c>
      <c r="F113" s="40">
        <v>349.23333333333335</v>
      </c>
      <c r="G113" s="40">
        <v>343.41666666666669</v>
      </c>
      <c r="H113" s="40">
        <v>362.11666666666662</v>
      </c>
      <c r="I113" s="40">
        <v>367.93333333333334</v>
      </c>
      <c r="J113" s="40">
        <v>371.46666666666658</v>
      </c>
      <c r="K113" s="31">
        <v>364.4</v>
      </c>
      <c r="L113" s="31">
        <v>355.05</v>
      </c>
      <c r="M113" s="31">
        <v>0.77185999999999999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5502.8</v>
      </c>
      <c r="D114" s="40">
        <v>5462.9333333333334</v>
      </c>
      <c r="E114" s="40">
        <v>5390.8666666666668</v>
      </c>
      <c r="F114" s="40">
        <v>5278.9333333333334</v>
      </c>
      <c r="G114" s="40">
        <v>5206.8666666666668</v>
      </c>
      <c r="H114" s="40">
        <v>5574.8666666666668</v>
      </c>
      <c r="I114" s="40">
        <v>5646.9333333333343</v>
      </c>
      <c r="J114" s="40">
        <v>5758.8666666666668</v>
      </c>
      <c r="K114" s="31">
        <v>5535</v>
      </c>
      <c r="L114" s="31">
        <v>5351</v>
      </c>
      <c r="M114" s="31">
        <v>2.0820599999999998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1457.2</v>
      </c>
      <c r="D115" s="40">
        <v>1460.0666666666666</v>
      </c>
      <c r="E115" s="40">
        <v>1443.1333333333332</v>
      </c>
      <c r="F115" s="40">
        <v>1429.0666666666666</v>
      </c>
      <c r="G115" s="40">
        <v>1412.1333333333332</v>
      </c>
      <c r="H115" s="40">
        <v>1474.1333333333332</v>
      </c>
      <c r="I115" s="40">
        <v>1491.0666666666666</v>
      </c>
      <c r="J115" s="40">
        <v>1505.1333333333332</v>
      </c>
      <c r="K115" s="31">
        <v>1477</v>
      </c>
      <c r="L115" s="31">
        <v>1446</v>
      </c>
      <c r="M115" s="31">
        <v>5.4707400000000002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622.15</v>
      </c>
      <c r="D116" s="40">
        <v>623.88333333333333</v>
      </c>
      <c r="E116" s="40">
        <v>616.76666666666665</v>
      </c>
      <c r="F116" s="40">
        <v>611.38333333333333</v>
      </c>
      <c r="G116" s="40">
        <v>604.26666666666665</v>
      </c>
      <c r="H116" s="40">
        <v>629.26666666666665</v>
      </c>
      <c r="I116" s="40">
        <v>636.38333333333321</v>
      </c>
      <c r="J116" s="40">
        <v>641.76666666666665</v>
      </c>
      <c r="K116" s="31">
        <v>631</v>
      </c>
      <c r="L116" s="31">
        <v>618.5</v>
      </c>
      <c r="M116" s="31">
        <v>14.450240000000001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756.85</v>
      </c>
      <c r="D117" s="40">
        <v>756.35</v>
      </c>
      <c r="E117" s="40">
        <v>748.7</v>
      </c>
      <c r="F117" s="40">
        <v>740.55000000000007</v>
      </c>
      <c r="G117" s="40">
        <v>732.90000000000009</v>
      </c>
      <c r="H117" s="40">
        <v>764.5</v>
      </c>
      <c r="I117" s="40">
        <v>772.14999999999986</v>
      </c>
      <c r="J117" s="40">
        <v>780.3</v>
      </c>
      <c r="K117" s="31">
        <v>764</v>
      </c>
      <c r="L117" s="31">
        <v>748.2</v>
      </c>
      <c r="M117" s="31">
        <v>3.1275400000000002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558.35</v>
      </c>
      <c r="D118" s="40">
        <v>560.35</v>
      </c>
      <c r="E118" s="40">
        <v>553</v>
      </c>
      <c r="F118" s="40">
        <v>547.65</v>
      </c>
      <c r="G118" s="40">
        <v>540.29999999999995</v>
      </c>
      <c r="H118" s="40">
        <v>565.70000000000005</v>
      </c>
      <c r="I118" s="40">
        <v>573.05000000000018</v>
      </c>
      <c r="J118" s="40">
        <v>578.40000000000009</v>
      </c>
      <c r="K118" s="31">
        <v>567.70000000000005</v>
      </c>
      <c r="L118" s="31">
        <v>555</v>
      </c>
      <c r="M118" s="31">
        <v>2.3818199999999998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3136.05</v>
      </c>
      <c r="D119" s="40">
        <v>3164.9</v>
      </c>
      <c r="E119" s="40">
        <v>3081.15</v>
      </c>
      <c r="F119" s="40">
        <v>3026.25</v>
      </c>
      <c r="G119" s="40">
        <v>2942.5</v>
      </c>
      <c r="H119" s="40">
        <v>3219.8</v>
      </c>
      <c r="I119" s="40">
        <v>3303.55</v>
      </c>
      <c r="J119" s="40">
        <v>3358.4500000000003</v>
      </c>
      <c r="K119" s="31">
        <v>3248.65</v>
      </c>
      <c r="L119" s="31">
        <v>3110</v>
      </c>
      <c r="M119" s="31">
        <v>0.33521000000000001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446.5</v>
      </c>
      <c r="D120" s="40">
        <v>444.2</v>
      </c>
      <c r="E120" s="40">
        <v>439.45</v>
      </c>
      <c r="F120" s="40">
        <v>432.4</v>
      </c>
      <c r="G120" s="40">
        <v>427.65</v>
      </c>
      <c r="H120" s="40">
        <v>451.25</v>
      </c>
      <c r="I120" s="40">
        <v>456</v>
      </c>
      <c r="J120" s="40">
        <v>463.05</v>
      </c>
      <c r="K120" s="31">
        <v>448.95</v>
      </c>
      <c r="L120" s="31">
        <v>437.15</v>
      </c>
      <c r="M120" s="31">
        <v>9.9892599999999998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281.05</v>
      </c>
      <c r="D121" s="40">
        <v>281.91666666666669</v>
      </c>
      <c r="E121" s="40">
        <v>279.13333333333338</v>
      </c>
      <c r="F121" s="40">
        <v>277.2166666666667</v>
      </c>
      <c r="G121" s="40">
        <v>274.43333333333339</v>
      </c>
      <c r="H121" s="40">
        <v>283.83333333333337</v>
      </c>
      <c r="I121" s="40">
        <v>286.61666666666667</v>
      </c>
      <c r="J121" s="40">
        <v>288.53333333333336</v>
      </c>
      <c r="K121" s="31">
        <v>284.7</v>
      </c>
      <c r="L121" s="31">
        <v>280</v>
      </c>
      <c r="M121" s="31">
        <v>0.46459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152.55000000000001</v>
      </c>
      <c r="D122" s="40">
        <v>153.06666666666666</v>
      </c>
      <c r="E122" s="40">
        <v>151.43333333333334</v>
      </c>
      <c r="F122" s="40">
        <v>150.31666666666666</v>
      </c>
      <c r="G122" s="40">
        <v>148.68333333333334</v>
      </c>
      <c r="H122" s="40">
        <v>154.18333333333334</v>
      </c>
      <c r="I122" s="40">
        <v>155.81666666666666</v>
      </c>
      <c r="J122" s="40">
        <v>156.93333333333334</v>
      </c>
      <c r="K122" s="31">
        <v>154.69999999999999</v>
      </c>
      <c r="L122" s="31">
        <v>151.94999999999999</v>
      </c>
      <c r="M122" s="31">
        <v>8.6925000000000008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895.25</v>
      </c>
      <c r="D123" s="40">
        <v>893.25</v>
      </c>
      <c r="E123" s="40">
        <v>881.5</v>
      </c>
      <c r="F123" s="40">
        <v>867.75</v>
      </c>
      <c r="G123" s="40">
        <v>856</v>
      </c>
      <c r="H123" s="40">
        <v>907</v>
      </c>
      <c r="I123" s="40">
        <v>918.75</v>
      </c>
      <c r="J123" s="40">
        <v>932.5</v>
      </c>
      <c r="K123" s="31">
        <v>905</v>
      </c>
      <c r="L123" s="31">
        <v>879.5</v>
      </c>
      <c r="M123" s="31">
        <v>5.8215700000000004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1110.95</v>
      </c>
      <c r="D124" s="40">
        <v>1111.0500000000002</v>
      </c>
      <c r="E124" s="40">
        <v>1094.4500000000003</v>
      </c>
      <c r="F124" s="40">
        <v>1077.95</v>
      </c>
      <c r="G124" s="40">
        <v>1061.3500000000001</v>
      </c>
      <c r="H124" s="40">
        <v>1127.5500000000004</v>
      </c>
      <c r="I124" s="40">
        <v>1144.1500000000003</v>
      </c>
      <c r="J124" s="40">
        <v>1160.6500000000005</v>
      </c>
      <c r="K124" s="31">
        <v>1127.6500000000001</v>
      </c>
      <c r="L124" s="31">
        <v>1094.55</v>
      </c>
      <c r="M124" s="31">
        <v>1.2217800000000001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606.4</v>
      </c>
      <c r="D125" s="40">
        <v>602.46666666666658</v>
      </c>
      <c r="E125" s="40">
        <v>597.98333333333312</v>
      </c>
      <c r="F125" s="40">
        <v>589.56666666666649</v>
      </c>
      <c r="G125" s="40">
        <v>585.08333333333303</v>
      </c>
      <c r="H125" s="40">
        <v>610.88333333333321</v>
      </c>
      <c r="I125" s="40">
        <v>615.36666666666656</v>
      </c>
      <c r="J125" s="40">
        <v>623.7833333333333</v>
      </c>
      <c r="K125" s="31">
        <v>606.95000000000005</v>
      </c>
      <c r="L125" s="31">
        <v>594.04999999999995</v>
      </c>
      <c r="M125" s="31">
        <v>15.187099999999999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1978.3</v>
      </c>
      <c r="D126" s="40">
        <v>1986.8500000000001</v>
      </c>
      <c r="E126" s="40">
        <v>1944.7000000000003</v>
      </c>
      <c r="F126" s="40">
        <v>1911.1000000000001</v>
      </c>
      <c r="G126" s="40">
        <v>1868.9500000000003</v>
      </c>
      <c r="H126" s="40">
        <v>2020.4500000000003</v>
      </c>
      <c r="I126" s="40">
        <v>2062.6000000000004</v>
      </c>
      <c r="J126" s="40">
        <v>2096.2000000000003</v>
      </c>
      <c r="K126" s="31">
        <v>2029</v>
      </c>
      <c r="L126" s="31">
        <v>1953.25</v>
      </c>
      <c r="M126" s="31">
        <v>4.1456600000000003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531.15</v>
      </c>
      <c r="D127" s="40">
        <v>529.5333333333333</v>
      </c>
      <c r="E127" s="40">
        <v>521.11666666666656</v>
      </c>
      <c r="F127" s="40">
        <v>511.08333333333326</v>
      </c>
      <c r="G127" s="40">
        <v>502.66666666666652</v>
      </c>
      <c r="H127" s="40">
        <v>539.56666666666661</v>
      </c>
      <c r="I127" s="40">
        <v>547.98333333333335</v>
      </c>
      <c r="J127" s="40">
        <v>558.01666666666665</v>
      </c>
      <c r="K127" s="31">
        <v>537.95000000000005</v>
      </c>
      <c r="L127" s="31">
        <v>519.5</v>
      </c>
      <c r="M127" s="31">
        <v>1.9330099999999999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94.55</v>
      </c>
      <c r="D128" s="40">
        <v>94.399999999999991</v>
      </c>
      <c r="E128" s="40">
        <v>93.199999999999989</v>
      </c>
      <c r="F128" s="40">
        <v>91.85</v>
      </c>
      <c r="G128" s="40">
        <v>90.649999999999991</v>
      </c>
      <c r="H128" s="40">
        <v>95.749999999999986</v>
      </c>
      <c r="I128" s="40">
        <v>96.95</v>
      </c>
      <c r="J128" s="40">
        <v>98.299999999999983</v>
      </c>
      <c r="K128" s="31">
        <v>95.6</v>
      </c>
      <c r="L128" s="31">
        <v>93.05</v>
      </c>
      <c r="M128" s="31">
        <v>8.7230000000000008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968.35</v>
      </c>
      <c r="D129" s="40">
        <v>969.44999999999993</v>
      </c>
      <c r="E129" s="40">
        <v>953.89999999999986</v>
      </c>
      <c r="F129" s="40">
        <v>939.44999999999993</v>
      </c>
      <c r="G129" s="40">
        <v>923.89999999999986</v>
      </c>
      <c r="H129" s="40">
        <v>983.89999999999986</v>
      </c>
      <c r="I129" s="40">
        <v>999.44999999999982</v>
      </c>
      <c r="J129" s="40">
        <v>1013.8999999999999</v>
      </c>
      <c r="K129" s="31">
        <v>985</v>
      </c>
      <c r="L129" s="31">
        <v>955</v>
      </c>
      <c r="M129" s="31">
        <v>0.21981000000000001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2159.5</v>
      </c>
      <c r="D130" s="40">
        <v>2150.5166666666664</v>
      </c>
      <c r="E130" s="40">
        <v>2124.083333333333</v>
      </c>
      <c r="F130" s="40">
        <v>2088.6666666666665</v>
      </c>
      <c r="G130" s="40">
        <v>2062.2333333333331</v>
      </c>
      <c r="H130" s="40">
        <v>2185.9333333333329</v>
      </c>
      <c r="I130" s="40">
        <v>2212.3666666666663</v>
      </c>
      <c r="J130" s="40">
        <v>2247.7833333333328</v>
      </c>
      <c r="K130" s="31">
        <v>2176.9499999999998</v>
      </c>
      <c r="L130" s="31">
        <v>2115.1</v>
      </c>
      <c r="M130" s="31">
        <v>6.9942000000000002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293</v>
      </c>
      <c r="D131" s="40">
        <v>289.7</v>
      </c>
      <c r="E131" s="40">
        <v>284.2</v>
      </c>
      <c r="F131" s="40">
        <v>275.39999999999998</v>
      </c>
      <c r="G131" s="40">
        <v>269.89999999999998</v>
      </c>
      <c r="H131" s="40">
        <v>298.5</v>
      </c>
      <c r="I131" s="40">
        <v>304</v>
      </c>
      <c r="J131" s="40">
        <v>312.8</v>
      </c>
      <c r="K131" s="31">
        <v>295.2</v>
      </c>
      <c r="L131" s="31">
        <v>280.89999999999998</v>
      </c>
      <c r="M131" s="31">
        <v>68.628439999999998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171.9</v>
      </c>
      <c r="D132" s="40">
        <v>172.56666666666669</v>
      </c>
      <c r="E132" s="40">
        <v>169.93333333333339</v>
      </c>
      <c r="F132" s="40">
        <v>167.9666666666667</v>
      </c>
      <c r="G132" s="40">
        <v>165.3333333333334</v>
      </c>
      <c r="H132" s="40">
        <v>174.53333333333339</v>
      </c>
      <c r="I132" s="40">
        <v>177.16666666666666</v>
      </c>
      <c r="J132" s="40">
        <v>179.13333333333338</v>
      </c>
      <c r="K132" s="31">
        <v>175.2</v>
      </c>
      <c r="L132" s="31">
        <v>170.6</v>
      </c>
      <c r="M132" s="31">
        <v>7.4341200000000001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749.3</v>
      </c>
      <c r="D133" s="40">
        <v>747.5</v>
      </c>
      <c r="E133" s="40">
        <v>741.8</v>
      </c>
      <c r="F133" s="40">
        <v>734.3</v>
      </c>
      <c r="G133" s="40">
        <v>728.59999999999991</v>
      </c>
      <c r="H133" s="40">
        <v>755</v>
      </c>
      <c r="I133" s="40">
        <v>760.7</v>
      </c>
      <c r="J133" s="40">
        <v>768.2</v>
      </c>
      <c r="K133" s="31">
        <v>753.2</v>
      </c>
      <c r="L133" s="31">
        <v>740</v>
      </c>
      <c r="M133" s="31">
        <v>0.12875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4799.8</v>
      </c>
      <c r="D134" s="40">
        <v>4757.1166666666668</v>
      </c>
      <c r="E134" s="40">
        <v>4698.2833333333338</v>
      </c>
      <c r="F134" s="40">
        <v>4596.7666666666673</v>
      </c>
      <c r="G134" s="40">
        <v>4537.9333333333343</v>
      </c>
      <c r="H134" s="40">
        <v>4858.6333333333332</v>
      </c>
      <c r="I134" s="40">
        <v>4917.4666666666653</v>
      </c>
      <c r="J134" s="40">
        <v>5018.9833333333327</v>
      </c>
      <c r="K134" s="31">
        <v>4815.95</v>
      </c>
      <c r="L134" s="31">
        <v>4655.6000000000004</v>
      </c>
      <c r="M134" s="31">
        <v>3.1101299999999998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5222.25</v>
      </c>
      <c r="D135" s="40">
        <v>5201.4333333333334</v>
      </c>
      <c r="E135" s="40">
        <v>5102.8666666666668</v>
      </c>
      <c r="F135" s="40">
        <v>4983.4833333333336</v>
      </c>
      <c r="G135" s="40">
        <v>4884.916666666667</v>
      </c>
      <c r="H135" s="40">
        <v>5320.8166666666666</v>
      </c>
      <c r="I135" s="40">
        <v>5419.3833333333341</v>
      </c>
      <c r="J135" s="40">
        <v>5538.7666666666664</v>
      </c>
      <c r="K135" s="31">
        <v>5300</v>
      </c>
      <c r="L135" s="31">
        <v>5082.05</v>
      </c>
      <c r="M135" s="31">
        <v>5.4916700000000001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407.25</v>
      </c>
      <c r="D136" s="40">
        <v>404.95</v>
      </c>
      <c r="E136" s="40">
        <v>401.29999999999995</v>
      </c>
      <c r="F136" s="40">
        <v>395.34999999999997</v>
      </c>
      <c r="G136" s="40">
        <v>391.69999999999993</v>
      </c>
      <c r="H136" s="40">
        <v>410.9</v>
      </c>
      <c r="I136" s="40">
        <v>414.54999999999995</v>
      </c>
      <c r="J136" s="40">
        <v>420.5</v>
      </c>
      <c r="K136" s="31">
        <v>408.6</v>
      </c>
      <c r="L136" s="31">
        <v>399</v>
      </c>
      <c r="M136" s="31">
        <v>45.85718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4894.5</v>
      </c>
      <c r="D137" s="40">
        <v>4893.05</v>
      </c>
      <c r="E137" s="40">
        <v>4856.1000000000004</v>
      </c>
      <c r="F137" s="40">
        <v>4817.7</v>
      </c>
      <c r="G137" s="40">
        <v>4780.75</v>
      </c>
      <c r="H137" s="40">
        <v>4931.4500000000007</v>
      </c>
      <c r="I137" s="40">
        <v>4968.3999999999996</v>
      </c>
      <c r="J137" s="40">
        <v>5006.8000000000011</v>
      </c>
      <c r="K137" s="31">
        <v>4930</v>
      </c>
      <c r="L137" s="31">
        <v>4854.6499999999996</v>
      </c>
      <c r="M137" s="31">
        <v>3.64378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4591.6000000000004</v>
      </c>
      <c r="D138" s="40">
        <v>4624.2</v>
      </c>
      <c r="E138" s="40">
        <v>4552.3999999999996</v>
      </c>
      <c r="F138" s="40">
        <v>4513.2</v>
      </c>
      <c r="G138" s="40">
        <v>4441.3999999999996</v>
      </c>
      <c r="H138" s="40">
        <v>4663.3999999999996</v>
      </c>
      <c r="I138" s="40">
        <v>4735.2000000000007</v>
      </c>
      <c r="J138" s="40">
        <v>4774.3999999999996</v>
      </c>
      <c r="K138" s="31">
        <v>4696</v>
      </c>
      <c r="L138" s="31">
        <v>4585</v>
      </c>
      <c r="M138" s="31">
        <v>5.4537399999999998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2332.1</v>
      </c>
      <c r="D139" s="40">
        <v>2325.7000000000003</v>
      </c>
      <c r="E139" s="40">
        <v>2301.4000000000005</v>
      </c>
      <c r="F139" s="40">
        <v>2270.7000000000003</v>
      </c>
      <c r="G139" s="40">
        <v>2246.4000000000005</v>
      </c>
      <c r="H139" s="40">
        <v>2356.4000000000005</v>
      </c>
      <c r="I139" s="40">
        <v>2380.7000000000007</v>
      </c>
      <c r="J139" s="40">
        <v>2411.4000000000005</v>
      </c>
      <c r="K139" s="31">
        <v>2350</v>
      </c>
      <c r="L139" s="31">
        <v>2295</v>
      </c>
      <c r="M139" s="31">
        <v>0.44431999999999999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75.3</v>
      </c>
      <c r="D140" s="40">
        <v>75.55</v>
      </c>
      <c r="E140" s="40">
        <v>74.75</v>
      </c>
      <c r="F140" s="40">
        <v>74.2</v>
      </c>
      <c r="G140" s="40">
        <v>73.400000000000006</v>
      </c>
      <c r="H140" s="40">
        <v>76.099999999999994</v>
      </c>
      <c r="I140" s="40">
        <v>76.899999999999977</v>
      </c>
      <c r="J140" s="40">
        <v>77.449999999999989</v>
      </c>
      <c r="K140" s="31">
        <v>76.349999999999994</v>
      </c>
      <c r="L140" s="31">
        <v>75</v>
      </c>
      <c r="M140" s="31">
        <v>5.02149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2520.4</v>
      </c>
      <c r="D141" s="40">
        <v>2520.8166666666666</v>
      </c>
      <c r="E141" s="40">
        <v>2496.6333333333332</v>
      </c>
      <c r="F141" s="40">
        <v>2472.8666666666668</v>
      </c>
      <c r="G141" s="40">
        <v>2448.6833333333334</v>
      </c>
      <c r="H141" s="40">
        <v>2544.583333333333</v>
      </c>
      <c r="I141" s="40">
        <v>2568.7666666666664</v>
      </c>
      <c r="J141" s="40">
        <v>2592.5333333333328</v>
      </c>
      <c r="K141" s="31">
        <v>2545</v>
      </c>
      <c r="L141" s="31">
        <v>2497.0500000000002</v>
      </c>
      <c r="M141" s="31">
        <v>5.2553900000000002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485.3</v>
      </c>
      <c r="D142" s="40">
        <v>482.01666666666665</v>
      </c>
      <c r="E142" s="40">
        <v>476.0333333333333</v>
      </c>
      <c r="F142" s="40">
        <v>466.76666666666665</v>
      </c>
      <c r="G142" s="40">
        <v>460.7833333333333</v>
      </c>
      <c r="H142" s="40">
        <v>491.2833333333333</v>
      </c>
      <c r="I142" s="40">
        <v>497.26666666666665</v>
      </c>
      <c r="J142" s="40">
        <v>506.5333333333333</v>
      </c>
      <c r="K142" s="31">
        <v>488</v>
      </c>
      <c r="L142" s="31">
        <v>472.75</v>
      </c>
      <c r="M142" s="31">
        <v>1.35886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137.55000000000001</v>
      </c>
      <c r="D143" s="40">
        <v>137.71666666666667</v>
      </c>
      <c r="E143" s="40">
        <v>136.63333333333333</v>
      </c>
      <c r="F143" s="40">
        <v>135.71666666666667</v>
      </c>
      <c r="G143" s="40">
        <v>134.63333333333333</v>
      </c>
      <c r="H143" s="40">
        <v>138.63333333333333</v>
      </c>
      <c r="I143" s="40">
        <v>139.71666666666664</v>
      </c>
      <c r="J143" s="40">
        <v>140.63333333333333</v>
      </c>
      <c r="K143" s="31">
        <v>138.80000000000001</v>
      </c>
      <c r="L143" s="31">
        <v>136.80000000000001</v>
      </c>
      <c r="M143" s="31">
        <v>3.9710399999999999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264.85000000000002</v>
      </c>
      <c r="D144" s="40">
        <v>266.5333333333333</v>
      </c>
      <c r="E144" s="40">
        <v>252.36666666666662</v>
      </c>
      <c r="F144" s="40">
        <v>239.88333333333333</v>
      </c>
      <c r="G144" s="40">
        <v>225.71666666666664</v>
      </c>
      <c r="H144" s="40">
        <v>279.01666666666659</v>
      </c>
      <c r="I144" s="40">
        <v>293.18333333333334</v>
      </c>
      <c r="J144" s="40">
        <v>305.66666666666657</v>
      </c>
      <c r="K144" s="31">
        <v>280.7</v>
      </c>
      <c r="L144" s="31">
        <v>254.05</v>
      </c>
      <c r="M144" s="31">
        <v>35.248739999999998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525.54999999999995</v>
      </c>
      <c r="D145" s="40">
        <v>523.86666666666667</v>
      </c>
      <c r="E145" s="40">
        <v>519.83333333333337</v>
      </c>
      <c r="F145" s="40">
        <v>514.11666666666667</v>
      </c>
      <c r="G145" s="40">
        <v>510.08333333333337</v>
      </c>
      <c r="H145" s="40">
        <v>529.58333333333337</v>
      </c>
      <c r="I145" s="40">
        <v>533.61666666666667</v>
      </c>
      <c r="J145" s="40">
        <v>539.33333333333337</v>
      </c>
      <c r="K145" s="31">
        <v>527.9</v>
      </c>
      <c r="L145" s="31">
        <v>518.15</v>
      </c>
      <c r="M145" s="31">
        <v>1.8415600000000001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1730.25</v>
      </c>
      <c r="D146" s="40">
        <v>1725.3999999999999</v>
      </c>
      <c r="E146" s="40">
        <v>1709.8499999999997</v>
      </c>
      <c r="F146" s="40">
        <v>1689.4499999999998</v>
      </c>
      <c r="G146" s="40">
        <v>1673.8999999999996</v>
      </c>
      <c r="H146" s="40">
        <v>1745.7999999999997</v>
      </c>
      <c r="I146" s="40">
        <v>1761.35</v>
      </c>
      <c r="J146" s="40">
        <v>1781.7499999999998</v>
      </c>
      <c r="K146" s="31">
        <v>1740.95</v>
      </c>
      <c r="L146" s="31">
        <v>1705</v>
      </c>
      <c r="M146" s="31">
        <v>1.2011400000000001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71.75</v>
      </c>
      <c r="D147" s="40">
        <v>71.7</v>
      </c>
      <c r="E147" s="40">
        <v>71.050000000000011</v>
      </c>
      <c r="F147" s="40">
        <v>70.350000000000009</v>
      </c>
      <c r="G147" s="40">
        <v>69.700000000000017</v>
      </c>
      <c r="H147" s="40">
        <v>72.400000000000006</v>
      </c>
      <c r="I147" s="40">
        <v>73.050000000000011</v>
      </c>
      <c r="J147" s="40">
        <v>73.75</v>
      </c>
      <c r="K147" s="31">
        <v>72.349999999999994</v>
      </c>
      <c r="L147" s="31">
        <v>71</v>
      </c>
      <c r="M147" s="31">
        <v>10.282730000000001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204.2</v>
      </c>
      <c r="D148" s="40">
        <v>204.18333333333331</v>
      </c>
      <c r="E148" s="40">
        <v>203.36666666666662</v>
      </c>
      <c r="F148" s="40">
        <v>202.5333333333333</v>
      </c>
      <c r="G148" s="40">
        <v>201.71666666666661</v>
      </c>
      <c r="H148" s="40">
        <v>205.01666666666662</v>
      </c>
      <c r="I148" s="40">
        <v>205.83333333333329</v>
      </c>
      <c r="J148" s="40">
        <v>206.66666666666663</v>
      </c>
      <c r="K148" s="31">
        <v>205</v>
      </c>
      <c r="L148" s="31">
        <v>203.35</v>
      </c>
      <c r="M148" s="31">
        <v>0.54334000000000005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125.75</v>
      </c>
      <c r="D149" s="40">
        <v>125.08333333333333</v>
      </c>
      <c r="E149" s="40">
        <v>123.56666666666666</v>
      </c>
      <c r="F149" s="40">
        <v>121.38333333333334</v>
      </c>
      <c r="G149" s="40">
        <v>119.86666666666667</v>
      </c>
      <c r="H149" s="40">
        <v>127.26666666666665</v>
      </c>
      <c r="I149" s="40">
        <v>128.78333333333333</v>
      </c>
      <c r="J149" s="40">
        <v>130.96666666666664</v>
      </c>
      <c r="K149" s="31">
        <v>126.6</v>
      </c>
      <c r="L149" s="31">
        <v>122.9</v>
      </c>
      <c r="M149" s="31">
        <v>4.7099900000000003</v>
      </c>
      <c r="N149" s="1"/>
      <c r="O149" s="1"/>
    </row>
    <row r="150" spans="1:15" ht="12.75" customHeight="1">
      <c r="A150" s="31">
        <v>140</v>
      </c>
      <c r="B150" s="31" t="s">
        <v>854</v>
      </c>
      <c r="C150" s="31">
        <v>65.8</v>
      </c>
      <c r="D150" s="40">
        <v>65.61666666666666</v>
      </c>
      <c r="E150" s="40">
        <v>63.033333333333317</v>
      </c>
      <c r="F150" s="40">
        <v>60.266666666666659</v>
      </c>
      <c r="G150" s="40">
        <v>57.683333333333316</v>
      </c>
      <c r="H150" s="40">
        <v>68.383333333333326</v>
      </c>
      <c r="I150" s="40">
        <v>70.966666666666669</v>
      </c>
      <c r="J150" s="40">
        <v>73.73333333333332</v>
      </c>
      <c r="K150" s="31">
        <v>68.2</v>
      </c>
      <c r="L150" s="31">
        <v>62.85</v>
      </c>
      <c r="M150" s="31">
        <v>23.068429999999999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745.35</v>
      </c>
      <c r="D151" s="40">
        <v>740.79999999999984</v>
      </c>
      <c r="E151" s="40">
        <v>734.59999999999968</v>
      </c>
      <c r="F151" s="40">
        <v>723.8499999999998</v>
      </c>
      <c r="G151" s="40">
        <v>717.64999999999964</v>
      </c>
      <c r="H151" s="40">
        <v>751.54999999999973</v>
      </c>
      <c r="I151" s="40">
        <v>757.74999999999977</v>
      </c>
      <c r="J151" s="40">
        <v>768.49999999999977</v>
      </c>
      <c r="K151" s="31">
        <v>747</v>
      </c>
      <c r="L151" s="31">
        <v>730.05</v>
      </c>
      <c r="M151" s="31">
        <v>0.19905999999999999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1813.85</v>
      </c>
      <c r="D152" s="40">
        <v>1816.8333333333333</v>
      </c>
      <c r="E152" s="40">
        <v>1799.0166666666664</v>
      </c>
      <c r="F152" s="40">
        <v>1784.1833333333332</v>
      </c>
      <c r="G152" s="40">
        <v>1766.3666666666663</v>
      </c>
      <c r="H152" s="40">
        <v>1831.6666666666665</v>
      </c>
      <c r="I152" s="40">
        <v>1849.4833333333336</v>
      </c>
      <c r="J152" s="40">
        <v>1864.3166666666666</v>
      </c>
      <c r="K152" s="31">
        <v>1834.65</v>
      </c>
      <c r="L152" s="31">
        <v>1802</v>
      </c>
      <c r="M152" s="31">
        <v>31.17728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170.1</v>
      </c>
      <c r="D153" s="40">
        <v>170.15</v>
      </c>
      <c r="E153" s="40">
        <v>168.55</v>
      </c>
      <c r="F153" s="40">
        <v>167</v>
      </c>
      <c r="G153" s="40">
        <v>165.4</v>
      </c>
      <c r="H153" s="40">
        <v>171.70000000000002</v>
      </c>
      <c r="I153" s="40">
        <v>173.29999999999998</v>
      </c>
      <c r="J153" s="40">
        <v>174.85000000000002</v>
      </c>
      <c r="K153" s="31">
        <v>171.75</v>
      </c>
      <c r="L153" s="31">
        <v>168.6</v>
      </c>
      <c r="M153" s="31">
        <v>17.54515</v>
      </c>
      <c r="N153" s="1"/>
      <c r="O153" s="1"/>
    </row>
    <row r="154" spans="1:15" ht="12.75" customHeight="1">
      <c r="A154" s="31">
        <v>144</v>
      </c>
      <c r="B154" s="31" t="s">
        <v>855</v>
      </c>
      <c r="C154" s="31">
        <v>115.35</v>
      </c>
      <c r="D154" s="40">
        <v>115.18333333333334</v>
      </c>
      <c r="E154" s="40">
        <v>113.36666666666667</v>
      </c>
      <c r="F154" s="40">
        <v>111.38333333333334</v>
      </c>
      <c r="G154" s="40">
        <v>109.56666666666668</v>
      </c>
      <c r="H154" s="40">
        <v>117.16666666666667</v>
      </c>
      <c r="I154" s="40">
        <v>118.98333333333333</v>
      </c>
      <c r="J154" s="40">
        <v>120.96666666666667</v>
      </c>
      <c r="K154" s="31">
        <v>117</v>
      </c>
      <c r="L154" s="31">
        <v>113.2</v>
      </c>
      <c r="M154" s="31">
        <v>0.64883000000000002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290.10000000000002</v>
      </c>
      <c r="D155" s="40">
        <v>288.68333333333334</v>
      </c>
      <c r="E155" s="40">
        <v>285.56666666666666</v>
      </c>
      <c r="F155" s="40">
        <v>281.0333333333333</v>
      </c>
      <c r="G155" s="40">
        <v>277.91666666666663</v>
      </c>
      <c r="H155" s="40">
        <v>293.2166666666667</v>
      </c>
      <c r="I155" s="40">
        <v>296.33333333333337</v>
      </c>
      <c r="J155" s="40">
        <v>300.86666666666673</v>
      </c>
      <c r="K155" s="31">
        <v>291.8</v>
      </c>
      <c r="L155" s="31">
        <v>284.14999999999998</v>
      </c>
      <c r="M155" s="31">
        <v>4.2320200000000003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92.9</v>
      </c>
      <c r="D156" s="40">
        <v>93.116666666666674</v>
      </c>
      <c r="E156" s="40">
        <v>91.833333333333343</v>
      </c>
      <c r="F156" s="40">
        <v>90.766666666666666</v>
      </c>
      <c r="G156" s="40">
        <v>89.483333333333334</v>
      </c>
      <c r="H156" s="40">
        <v>94.183333333333351</v>
      </c>
      <c r="I156" s="40">
        <v>95.466666666666683</v>
      </c>
      <c r="J156" s="40">
        <v>96.53333333333336</v>
      </c>
      <c r="K156" s="31">
        <v>94.4</v>
      </c>
      <c r="L156" s="31">
        <v>92.05</v>
      </c>
      <c r="M156" s="31">
        <v>108.26969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585.54999999999995</v>
      </c>
      <c r="D157" s="40">
        <v>581.73333333333323</v>
      </c>
      <c r="E157" s="40">
        <v>573.81666666666649</v>
      </c>
      <c r="F157" s="40">
        <v>562.08333333333326</v>
      </c>
      <c r="G157" s="40">
        <v>554.16666666666652</v>
      </c>
      <c r="H157" s="40">
        <v>593.46666666666647</v>
      </c>
      <c r="I157" s="40">
        <v>601.38333333333321</v>
      </c>
      <c r="J157" s="40">
        <v>613.11666666666645</v>
      </c>
      <c r="K157" s="31">
        <v>589.65</v>
      </c>
      <c r="L157" s="31">
        <v>570</v>
      </c>
      <c r="M157" s="31">
        <v>3.2138900000000001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3772.05</v>
      </c>
      <c r="D158" s="40">
        <v>3744.0166666666664</v>
      </c>
      <c r="E158" s="40">
        <v>3638.0333333333328</v>
      </c>
      <c r="F158" s="40">
        <v>3504.0166666666664</v>
      </c>
      <c r="G158" s="40">
        <v>3398.0333333333328</v>
      </c>
      <c r="H158" s="40">
        <v>3878.0333333333328</v>
      </c>
      <c r="I158" s="40">
        <v>3984.0166666666664</v>
      </c>
      <c r="J158" s="40">
        <v>4118.0333333333328</v>
      </c>
      <c r="K158" s="31">
        <v>3850</v>
      </c>
      <c r="L158" s="31">
        <v>3610</v>
      </c>
      <c r="M158" s="31">
        <v>0.45881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208.25</v>
      </c>
      <c r="D159" s="40">
        <v>209.71666666666667</v>
      </c>
      <c r="E159" s="40">
        <v>206.03333333333333</v>
      </c>
      <c r="F159" s="40">
        <v>203.81666666666666</v>
      </c>
      <c r="G159" s="40">
        <v>200.13333333333333</v>
      </c>
      <c r="H159" s="40">
        <v>211.93333333333334</v>
      </c>
      <c r="I159" s="40">
        <v>215.61666666666667</v>
      </c>
      <c r="J159" s="40">
        <v>217.83333333333334</v>
      </c>
      <c r="K159" s="31">
        <v>213.4</v>
      </c>
      <c r="L159" s="31">
        <v>207.5</v>
      </c>
      <c r="M159" s="31">
        <v>2.7290000000000001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2106.8000000000002</v>
      </c>
      <c r="D160" s="40">
        <v>2083.3333333333335</v>
      </c>
      <c r="E160" s="40">
        <v>2044.9666666666672</v>
      </c>
      <c r="F160" s="40">
        <v>1983.1333333333337</v>
      </c>
      <c r="G160" s="40">
        <v>1944.7666666666673</v>
      </c>
      <c r="H160" s="40">
        <v>2145.166666666667</v>
      </c>
      <c r="I160" s="40">
        <v>2183.5333333333328</v>
      </c>
      <c r="J160" s="40">
        <v>2245.3666666666668</v>
      </c>
      <c r="K160" s="31">
        <v>2121.6999999999998</v>
      </c>
      <c r="L160" s="31">
        <v>2021.5</v>
      </c>
      <c r="M160" s="31">
        <v>1.5381899999999999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288.64999999999998</v>
      </c>
      <c r="D161" s="40">
        <v>287.15000000000003</v>
      </c>
      <c r="E161" s="40">
        <v>280.80000000000007</v>
      </c>
      <c r="F161" s="40">
        <v>272.95000000000005</v>
      </c>
      <c r="G161" s="40">
        <v>266.60000000000008</v>
      </c>
      <c r="H161" s="40">
        <v>295.00000000000006</v>
      </c>
      <c r="I161" s="40">
        <v>301.35000000000008</v>
      </c>
      <c r="J161" s="40">
        <v>309.20000000000005</v>
      </c>
      <c r="K161" s="31">
        <v>293.5</v>
      </c>
      <c r="L161" s="31">
        <v>279.3</v>
      </c>
      <c r="M161" s="31">
        <v>46.684640000000002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52.1</v>
      </c>
      <c r="D162" s="40">
        <v>51.783333333333331</v>
      </c>
      <c r="E162" s="40">
        <v>50.316666666666663</v>
      </c>
      <c r="F162" s="40">
        <v>48.533333333333331</v>
      </c>
      <c r="G162" s="40">
        <v>47.066666666666663</v>
      </c>
      <c r="H162" s="40">
        <v>53.566666666666663</v>
      </c>
      <c r="I162" s="40">
        <v>55.033333333333331</v>
      </c>
      <c r="J162" s="40">
        <v>56.816666666666663</v>
      </c>
      <c r="K162" s="31">
        <v>53.25</v>
      </c>
      <c r="L162" s="31">
        <v>50</v>
      </c>
      <c r="M162" s="31">
        <v>29.28999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171.95</v>
      </c>
      <c r="D163" s="40">
        <v>172.83333333333334</v>
      </c>
      <c r="E163" s="40">
        <v>169.36666666666667</v>
      </c>
      <c r="F163" s="40">
        <v>166.78333333333333</v>
      </c>
      <c r="G163" s="40">
        <v>163.31666666666666</v>
      </c>
      <c r="H163" s="40">
        <v>175.41666666666669</v>
      </c>
      <c r="I163" s="40">
        <v>178.88333333333333</v>
      </c>
      <c r="J163" s="40">
        <v>181.4666666666667</v>
      </c>
      <c r="K163" s="31">
        <v>176.3</v>
      </c>
      <c r="L163" s="31">
        <v>170.25</v>
      </c>
      <c r="M163" s="31">
        <v>32.766759999999998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170</v>
      </c>
      <c r="D164" s="40">
        <v>170.83333333333334</v>
      </c>
      <c r="E164" s="40">
        <v>168.26666666666668</v>
      </c>
      <c r="F164" s="40">
        <v>166.53333333333333</v>
      </c>
      <c r="G164" s="40">
        <v>163.96666666666667</v>
      </c>
      <c r="H164" s="40">
        <v>172.56666666666669</v>
      </c>
      <c r="I164" s="40">
        <v>175.13333333333335</v>
      </c>
      <c r="J164" s="40">
        <v>176.8666666666667</v>
      </c>
      <c r="K164" s="31">
        <v>173.4</v>
      </c>
      <c r="L164" s="31">
        <v>169.1</v>
      </c>
      <c r="M164" s="31">
        <v>0.93154000000000003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141.55000000000001</v>
      </c>
      <c r="D165" s="40">
        <v>140.68333333333334</v>
      </c>
      <c r="E165" s="40">
        <v>139.16666666666669</v>
      </c>
      <c r="F165" s="40">
        <v>136.78333333333336</v>
      </c>
      <c r="G165" s="40">
        <v>135.26666666666671</v>
      </c>
      <c r="H165" s="40">
        <v>143.06666666666666</v>
      </c>
      <c r="I165" s="40">
        <v>144.58333333333331</v>
      </c>
      <c r="J165" s="40">
        <v>146.96666666666664</v>
      </c>
      <c r="K165" s="31">
        <v>142.19999999999999</v>
      </c>
      <c r="L165" s="31">
        <v>138.30000000000001</v>
      </c>
      <c r="M165" s="31">
        <v>100.64655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2869.2</v>
      </c>
      <c r="D166" s="40">
        <v>2878.7333333333336</v>
      </c>
      <c r="E166" s="40">
        <v>2827.4666666666672</v>
      </c>
      <c r="F166" s="40">
        <v>2785.7333333333336</v>
      </c>
      <c r="G166" s="40">
        <v>2734.4666666666672</v>
      </c>
      <c r="H166" s="40">
        <v>2920.4666666666672</v>
      </c>
      <c r="I166" s="40">
        <v>2971.7333333333336</v>
      </c>
      <c r="J166" s="40">
        <v>3013.4666666666672</v>
      </c>
      <c r="K166" s="31">
        <v>2930</v>
      </c>
      <c r="L166" s="31">
        <v>2837</v>
      </c>
      <c r="M166" s="31">
        <v>0.13821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3453.8</v>
      </c>
      <c r="D167" s="40">
        <v>3468.4</v>
      </c>
      <c r="E167" s="40">
        <v>3386.8</v>
      </c>
      <c r="F167" s="40">
        <v>3319.8</v>
      </c>
      <c r="G167" s="40">
        <v>3238.2000000000003</v>
      </c>
      <c r="H167" s="40">
        <v>3535.4</v>
      </c>
      <c r="I167" s="40">
        <v>3616.9999999999995</v>
      </c>
      <c r="J167" s="40">
        <v>3684</v>
      </c>
      <c r="K167" s="31">
        <v>3550</v>
      </c>
      <c r="L167" s="31">
        <v>3401.4</v>
      </c>
      <c r="M167" s="31">
        <v>7.0519999999999999E-2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316.60000000000002</v>
      </c>
      <c r="D168" s="40">
        <v>315.2</v>
      </c>
      <c r="E168" s="40">
        <v>311</v>
      </c>
      <c r="F168" s="40">
        <v>305.40000000000003</v>
      </c>
      <c r="G168" s="40">
        <v>301.20000000000005</v>
      </c>
      <c r="H168" s="40">
        <v>320.79999999999995</v>
      </c>
      <c r="I168" s="40">
        <v>324.99999999999989</v>
      </c>
      <c r="J168" s="40">
        <v>330.59999999999991</v>
      </c>
      <c r="K168" s="31">
        <v>319.39999999999998</v>
      </c>
      <c r="L168" s="31">
        <v>309.60000000000002</v>
      </c>
      <c r="M168" s="31">
        <v>0.88900999999999997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145.30000000000001</v>
      </c>
      <c r="D169" s="40">
        <v>146.06666666666669</v>
      </c>
      <c r="E169" s="40">
        <v>143.33333333333337</v>
      </c>
      <c r="F169" s="40">
        <v>141.36666666666667</v>
      </c>
      <c r="G169" s="40">
        <v>138.63333333333335</v>
      </c>
      <c r="H169" s="40">
        <v>148.03333333333339</v>
      </c>
      <c r="I169" s="40">
        <v>150.76666666666668</v>
      </c>
      <c r="J169" s="40">
        <v>152.73333333333341</v>
      </c>
      <c r="K169" s="31">
        <v>148.80000000000001</v>
      </c>
      <c r="L169" s="31">
        <v>144.1</v>
      </c>
      <c r="M169" s="31">
        <v>4.3275499999999996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5522.7</v>
      </c>
      <c r="D170" s="40">
        <v>5516.9000000000005</v>
      </c>
      <c r="E170" s="40">
        <v>5494.8000000000011</v>
      </c>
      <c r="F170" s="40">
        <v>5466.9000000000005</v>
      </c>
      <c r="G170" s="40">
        <v>5444.8000000000011</v>
      </c>
      <c r="H170" s="40">
        <v>5544.8000000000011</v>
      </c>
      <c r="I170" s="40">
        <v>5566.9000000000015</v>
      </c>
      <c r="J170" s="40">
        <v>5594.8000000000011</v>
      </c>
      <c r="K170" s="31">
        <v>5539</v>
      </c>
      <c r="L170" s="31">
        <v>5489</v>
      </c>
      <c r="M170" s="31">
        <v>1.9109999999999999E-2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3548.55</v>
      </c>
      <c r="D171" s="40">
        <v>3535.35</v>
      </c>
      <c r="E171" s="40">
        <v>3514.7</v>
      </c>
      <c r="F171" s="40">
        <v>3480.85</v>
      </c>
      <c r="G171" s="40">
        <v>3460.2</v>
      </c>
      <c r="H171" s="40">
        <v>3569.2</v>
      </c>
      <c r="I171" s="40">
        <v>3589.8500000000004</v>
      </c>
      <c r="J171" s="40">
        <v>3623.7</v>
      </c>
      <c r="K171" s="31">
        <v>3556</v>
      </c>
      <c r="L171" s="31">
        <v>3501.5</v>
      </c>
      <c r="M171" s="31">
        <v>1.30067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1757.35</v>
      </c>
      <c r="D172" s="40">
        <v>1730.4333333333334</v>
      </c>
      <c r="E172" s="40">
        <v>1636.8666666666668</v>
      </c>
      <c r="F172" s="40">
        <v>1516.3833333333334</v>
      </c>
      <c r="G172" s="40">
        <v>1422.8166666666668</v>
      </c>
      <c r="H172" s="40">
        <v>1850.9166666666667</v>
      </c>
      <c r="I172" s="40">
        <v>1944.4833333333333</v>
      </c>
      <c r="J172" s="40">
        <v>2064.9666666666667</v>
      </c>
      <c r="K172" s="31">
        <v>1824</v>
      </c>
      <c r="L172" s="31">
        <v>1609.95</v>
      </c>
      <c r="M172" s="31">
        <v>8.5482999999999993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529.29999999999995</v>
      </c>
      <c r="D173" s="40">
        <v>526.1</v>
      </c>
      <c r="E173" s="40">
        <v>518.20000000000005</v>
      </c>
      <c r="F173" s="40">
        <v>507.1</v>
      </c>
      <c r="G173" s="40">
        <v>499.20000000000005</v>
      </c>
      <c r="H173" s="40">
        <v>537.20000000000005</v>
      </c>
      <c r="I173" s="40">
        <v>545.09999999999991</v>
      </c>
      <c r="J173" s="40">
        <v>556.20000000000005</v>
      </c>
      <c r="K173" s="31">
        <v>534</v>
      </c>
      <c r="L173" s="31">
        <v>515</v>
      </c>
      <c r="M173" s="31">
        <v>23.326609999999999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4552.2</v>
      </c>
      <c r="D174" s="40">
        <v>4557.4666666666662</v>
      </c>
      <c r="E174" s="40">
        <v>4519.7833333333328</v>
      </c>
      <c r="F174" s="40">
        <v>4487.3666666666668</v>
      </c>
      <c r="G174" s="40">
        <v>4449.6833333333334</v>
      </c>
      <c r="H174" s="40">
        <v>4589.8833333333323</v>
      </c>
      <c r="I174" s="40">
        <v>4627.5666666666648</v>
      </c>
      <c r="J174" s="40">
        <v>4659.9833333333318</v>
      </c>
      <c r="K174" s="31">
        <v>4595.1499999999996</v>
      </c>
      <c r="L174" s="31">
        <v>4525.05</v>
      </c>
      <c r="M174" s="31">
        <v>0.1477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39.4</v>
      </c>
      <c r="D175" s="40">
        <v>39.483333333333327</v>
      </c>
      <c r="E175" s="40">
        <v>38.816666666666656</v>
      </c>
      <c r="F175" s="40">
        <v>38.233333333333327</v>
      </c>
      <c r="G175" s="40">
        <v>37.566666666666656</v>
      </c>
      <c r="H175" s="40">
        <v>40.066666666666656</v>
      </c>
      <c r="I175" s="40">
        <v>40.733333333333327</v>
      </c>
      <c r="J175" s="40">
        <v>41.316666666666656</v>
      </c>
      <c r="K175" s="31">
        <v>40.15</v>
      </c>
      <c r="L175" s="31">
        <v>38.9</v>
      </c>
      <c r="M175" s="31">
        <v>221.08682999999999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408.2</v>
      </c>
      <c r="D176" s="40">
        <v>407.51666666666671</v>
      </c>
      <c r="E176" s="40">
        <v>403.03333333333342</v>
      </c>
      <c r="F176" s="40">
        <v>397.86666666666673</v>
      </c>
      <c r="G176" s="40">
        <v>393.38333333333344</v>
      </c>
      <c r="H176" s="40">
        <v>412.68333333333339</v>
      </c>
      <c r="I176" s="40">
        <v>417.16666666666663</v>
      </c>
      <c r="J176" s="40">
        <v>422.33333333333337</v>
      </c>
      <c r="K176" s="31">
        <v>412</v>
      </c>
      <c r="L176" s="31">
        <v>402.35</v>
      </c>
      <c r="M176" s="31">
        <v>3.8091599999999999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1151.1500000000001</v>
      </c>
      <c r="D177" s="40">
        <v>1153.2</v>
      </c>
      <c r="E177" s="40">
        <v>1130</v>
      </c>
      <c r="F177" s="40">
        <v>1108.8499999999999</v>
      </c>
      <c r="G177" s="40">
        <v>1085.6499999999999</v>
      </c>
      <c r="H177" s="40">
        <v>1174.3500000000001</v>
      </c>
      <c r="I177" s="40">
        <v>1197.5500000000004</v>
      </c>
      <c r="J177" s="40">
        <v>1218.7000000000003</v>
      </c>
      <c r="K177" s="31">
        <v>1176.4000000000001</v>
      </c>
      <c r="L177" s="31">
        <v>1132.05</v>
      </c>
      <c r="M177" s="31">
        <v>0.16985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570.25</v>
      </c>
      <c r="D178" s="40">
        <v>570.96666666666658</v>
      </c>
      <c r="E178" s="40">
        <v>566.83333333333314</v>
      </c>
      <c r="F178" s="40">
        <v>563.41666666666652</v>
      </c>
      <c r="G178" s="40">
        <v>559.28333333333308</v>
      </c>
      <c r="H178" s="40">
        <v>574.38333333333321</v>
      </c>
      <c r="I178" s="40">
        <v>578.51666666666665</v>
      </c>
      <c r="J178" s="40">
        <v>581.93333333333328</v>
      </c>
      <c r="K178" s="31">
        <v>575.1</v>
      </c>
      <c r="L178" s="31">
        <v>567.54999999999995</v>
      </c>
      <c r="M178" s="31">
        <v>0.48925000000000002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918</v>
      </c>
      <c r="D179" s="40">
        <v>912.83333333333337</v>
      </c>
      <c r="E179" s="40">
        <v>902.66666666666674</v>
      </c>
      <c r="F179" s="40">
        <v>887.33333333333337</v>
      </c>
      <c r="G179" s="40">
        <v>877.16666666666674</v>
      </c>
      <c r="H179" s="40">
        <v>928.16666666666674</v>
      </c>
      <c r="I179" s="40">
        <v>938.33333333333348</v>
      </c>
      <c r="J179" s="40">
        <v>953.66666666666674</v>
      </c>
      <c r="K179" s="31">
        <v>923</v>
      </c>
      <c r="L179" s="31">
        <v>897.5</v>
      </c>
      <c r="M179" s="31">
        <v>6.1223299999999998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618.15</v>
      </c>
      <c r="D180" s="40">
        <v>617.1</v>
      </c>
      <c r="E180" s="40">
        <v>610.45000000000005</v>
      </c>
      <c r="F180" s="40">
        <v>602.75</v>
      </c>
      <c r="G180" s="40">
        <v>596.1</v>
      </c>
      <c r="H180" s="40">
        <v>624.80000000000007</v>
      </c>
      <c r="I180" s="40">
        <v>631.44999999999993</v>
      </c>
      <c r="J180" s="40">
        <v>639.15000000000009</v>
      </c>
      <c r="K180" s="31">
        <v>623.75</v>
      </c>
      <c r="L180" s="31">
        <v>609.4</v>
      </c>
      <c r="M180" s="31">
        <v>0.90895000000000004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2239.35</v>
      </c>
      <c r="D181" s="40">
        <v>2231.4333333333329</v>
      </c>
      <c r="E181" s="40">
        <v>2192.9166666666661</v>
      </c>
      <c r="F181" s="40">
        <v>2146.4833333333331</v>
      </c>
      <c r="G181" s="40">
        <v>2107.9666666666662</v>
      </c>
      <c r="H181" s="40">
        <v>2277.8666666666659</v>
      </c>
      <c r="I181" s="40">
        <v>2316.3833333333332</v>
      </c>
      <c r="J181" s="40">
        <v>2362.8166666666657</v>
      </c>
      <c r="K181" s="31">
        <v>2269.9499999999998</v>
      </c>
      <c r="L181" s="31">
        <v>2185</v>
      </c>
      <c r="M181" s="31">
        <v>23.50517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102.95</v>
      </c>
      <c r="D182" s="40">
        <v>103.83333333333333</v>
      </c>
      <c r="E182" s="40">
        <v>101.41666666666666</v>
      </c>
      <c r="F182" s="40">
        <v>99.883333333333326</v>
      </c>
      <c r="G182" s="40">
        <v>97.466666666666654</v>
      </c>
      <c r="H182" s="40">
        <v>105.36666666666666</v>
      </c>
      <c r="I182" s="40">
        <v>107.78333333333332</v>
      </c>
      <c r="J182" s="40">
        <v>109.31666666666666</v>
      </c>
      <c r="K182" s="31">
        <v>106.25</v>
      </c>
      <c r="L182" s="31">
        <v>102.3</v>
      </c>
      <c r="M182" s="31">
        <v>2.8194699999999999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314.85000000000002</v>
      </c>
      <c r="D183" s="40">
        <v>314.48333333333335</v>
      </c>
      <c r="E183" s="40">
        <v>310.4666666666667</v>
      </c>
      <c r="F183" s="40">
        <v>306.08333333333337</v>
      </c>
      <c r="G183" s="40">
        <v>302.06666666666672</v>
      </c>
      <c r="H183" s="40">
        <v>318.86666666666667</v>
      </c>
      <c r="I183" s="40">
        <v>322.88333333333333</v>
      </c>
      <c r="J183" s="40">
        <v>327.26666666666665</v>
      </c>
      <c r="K183" s="31">
        <v>318.5</v>
      </c>
      <c r="L183" s="31">
        <v>310.10000000000002</v>
      </c>
      <c r="M183" s="31">
        <v>18.641559999999998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450.85</v>
      </c>
      <c r="D184" s="40">
        <v>454.0333333333333</v>
      </c>
      <c r="E184" s="40">
        <v>444.91666666666663</v>
      </c>
      <c r="F184" s="40">
        <v>438.98333333333335</v>
      </c>
      <c r="G184" s="40">
        <v>429.86666666666667</v>
      </c>
      <c r="H184" s="40">
        <v>459.96666666666658</v>
      </c>
      <c r="I184" s="40">
        <v>469.08333333333326</v>
      </c>
      <c r="J184" s="40">
        <v>475.01666666666654</v>
      </c>
      <c r="K184" s="31">
        <v>463.15</v>
      </c>
      <c r="L184" s="31">
        <v>448.1</v>
      </c>
      <c r="M184" s="31">
        <v>4.19034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1766.75</v>
      </c>
      <c r="D185" s="40">
        <v>1751.9166666666667</v>
      </c>
      <c r="E185" s="40">
        <v>1730.8333333333335</v>
      </c>
      <c r="F185" s="40">
        <v>1694.9166666666667</v>
      </c>
      <c r="G185" s="40">
        <v>1673.8333333333335</v>
      </c>
      <c r="H185" s="40">
        <v>1787.8333333333335</v>
      </c>
      <c r="I185" s="40">
        <v>1808.916666666667</v>
      </c>
      <c r="J185" s="40">
        <v>1844.8333333333335</v>
      </c>
      <c r="K185" s="31">
        <v>1773</v>
      </c>
      <c r="L185" s="31">
        <v>1716</v>
      </c>
      <c r="M185" s="31">
        <v>7.0577100000000002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154.25</v>
      </c>
      <c r="D186" s="40">
        <v>155.70000000000002</v>
      </c>
      <c r="E186" s="40">
        <v>152.20000000000005</v>
      </c>
      <c r="F186" s="40">
        <v>150.15000000000003</v>
      </c>
      <c r="G186" s="40">
        <v>146.65000000000006</v>
      </c>
      <c r="H186" s="40">
        <v>157.75000000000003</v>
      </c>
      <c r="I186" s="40">
        <v>161.24999999999997</v>
      </c>
      <c r="J186" s="40">
        <v>163.30000000000001</v>
      </c>
      <c r="K186" s="31">
        <v>159.19999999999999</v>
      </c>
      <c r="L186" s="31">
        <v>153.65</v>
      </c>
      <c r="M186" s="31">
        <v>25.61185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1798.9</v>
      </c>
      <c r="D187" s="40">
        <v>1811.9833333333333</v>
      </c>
      <c r="E187" s="40">
        <v>1777.9666666666667</v>
      </c>
      <c r="F187" s="40">
        <v>1757.0333333333333</v>
      </c>
      <c r="G187" s="40">
        <v>1723.0166666666667</v>
      </c>
      <c r="H187" s="40">
        <v>1832.9166666666667</v>
      </c>
      <c r="I187" s="40">
        <v>1866.9333333333336</v>
      </c>
      <c r="J187" s="40">
        <v>1887.8666666666668</v>
      </c>
      <c r="K187" s="31">
        <v>1846</v>
      </c>
      <c r="L187" s="31">
        <v>1791.05</v>
      </c>
      <c r="M187" s="31">
        <v>1.24441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115.85</v>
      </c>
      <c r="D188" s="40">
        <v>115.91666666666667</v>
      </c>
      <c r="E188" s="40">
        <v>114.33333333333334</v>
      </c>
      <c r="F188" s="40">
        <v>112.81666666666668</v>
      </c>
      <c r="G188" s="40">
        <v>111.23333333333335</v>
      </c>
      <c r="H188" s="40">
        <v>117.43333333333334</v>
      </c>
      <c r="I188" s="40">
        <v>119.01666666666668</v>
      </c>
      <c r="J188" s="40">
        <v>120.53333333333333</v>
      </c>
      <c r="K188" s="31">
        <v>117.5</v>
      </c>
      <c r="L188" s="31">
        <v>114.4</v>
      </c>
      <c r="M188" s="31">
        <v>22.294640000000001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312.55</v>
      </c>
      <c r="D189" s="40">
        <v>312.65000000000003</v>
      </c>
      <c r="E189" s="40">
        <v>309.90000000000009</v>
      </c>
      <c r="F189" s="40">
        <v>307.25000000000006</v>
      </c>
      <c r="G189" s="40">
        <v>304.50000000000011</v>
      </c>
      <c r="H189" s="40">
        <v>315.30000000000007</v>
      </c>
      <c r="I189" s="40">
        <v>318.04999999999995</v>
      </c>
      <c r="J189" s="40">
        <v>320.70000000000005</v>
      </c>
      <c r="K189" s="31">
        <v>315.39999999999998</v>
      </c>
      <c r="L189" s="31">
        <v>310</v>
      </c>
      <c r="M189" s="31">
        <v>4.3181599999999998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629.25</v>
      </c>
      <c r="D190" s="40">
        <v>630.94999999999993</v>
      </c>
      <c r="E190" s="40">
        <v>620.09999999999991</v>
      </c>
      <c r="F190" s="40">
        <v>610.94999999999993</v>
      </c>
      <c r="G190" s="40">
        <v>600.09999999999991</v>
      </c>
      <c r="H190" s="40">
        <v>640.09999999999991</v>
      </c>
      <c r="I190" s="40">
        <v>650.95000000000005</v>
      </c>
      <c r="J190" s="40">
        <v>660.09999999999991</v>
      </c>
      <c r="K190" s="31">
        <v>641.79999999999995</v>
      </c>
      <c r="L190" s="31">
        <v>621.79999999999995</v>
      </c>
      <c r="M190" s="31">
        <v>1.3356699999999999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662.95</v>
      </c>
      <c r="D191" s="40">
        <v>659.5</v>
      </c>
      <c r="E191" s="40">
        <v>654</v>
      </c>
      <c r="F191" s="40">
        <v>645.04999999999995</v>
      </c>
      <c r="G191" s="40">
        <v>639.54999999999995</v>
      </c>
      <c r="H191" s="40">
        <v>668.45</v>
      </c>
      <c r="I191" s="40">
        <v>673.95</v>
      </c>
      <c r="J191" s="40">
        <v>682.90000000000009</v>
      </c>
      <c r="K191" s="31">
        <v>665</v>
      </c>
      <c r="L191" s="31">
        <v>650.54999999999995</v>
      </c>
      <c r="M191" s="31">
        <v>5.6062700000000003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1352.55</v>
      </c>
      <c r="D192" s="40">
        <v>1359.95</v>
      </c>
      <c r="E192" s="40">
        <v>1342.6000000000001</v>
      </c>
      <c r="F192" s="40">
        <v>1332.65</v>
      </c>
      <c r="G192" s="40">
        <v>1315.3000000000002</v>
      </c>
      <c r="H192" s="40">
        <v>1369.9</v>
      </c>
      <c r="I192" s="40">
        <v>1387.25</v>
      </c>
      <c r="J192" s="40">
        <v>1397.2</v>
      </c>
      <c r="K192" s="31">
        <v>1377.3</v>
      </c>
      <c r="L192" s="31">
        <v>1350</v>
      </c>
      <c r="M192" s="31">
        <v>7.1373899999999999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1276.25</v>
      </c>
      <c r="D193" s="40">
        <v>1277.75</v>
      </c>
      <c r="E193" s="40">
        <v>1265.5</v>
      </c>
      <c r="F193" s="40">
        <v>1254.75</v>
      </c>
      <c r="G193" s="40">
        <v>1242.5</v>
      </c>
      <c r="H193" s="40">
        <v>1288.5</v>
      </c>
      <c r="I193" s="40">
        <v>1300.75</v>
      </c>
      <c r="J193" s="40">
        <v>1311.5</v>
      </c>
      <c r="K193" s="31">
        <v>1290</v>
      </c>
      <c r="L193" s="31">
        <v>1267</v>
      </c>
      <c r="M193" s="31">
        <v>0.80745</v>
      </c>
      <c r="N193" s="1"/>
      <c r="O193" s="1"/>
    </row>
    <row r="194" spans="1:15" ht="12.75" customHeight="1">
      <c r="A194" s="31">
        <v>184</v>
      </c>
      <c r="B194" s="31" t="s">
        <v>856</v>
      </c>
      <c r="C194" s="31">
        <v>21.55</v>
      </c>
      <c r="D194" s="40">
        <v>21.45</v>
      </c>
      <c r="E194" s="40">
        <v>21.15</v>
      </c>
      <c r="F194" s="40">
        <v>20.75</v>
      </c>
      <c r="G194" s="40">
        <v>20.45</v>
      </c>
      <c r="H194" s="40">
        <v>21.849999999999998</v>
      </c>
      <c r="I194" s="40">
        <v>22.150000000000002</v>
      </c>
      <c r="J194" s="40">
        <v>22.549999999999997</v>
      </c>
      <c r="K194" s="31">
        <v>21.75</v>
      </c>
      <c r="L194" s="31">
        <v>21.05</v>
      </c>
      <c r="M194" s="31">
        <v>38.501080000000002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1317.05</v>
      </c>
      <c r="D195" s="40">
        <v>1311</v>
      </c>
      <c r="E195" s="40">
        <v>1296.3499999999999</v>
      </c>
      <c r="F195" s="40">
        <v>1275.6499999999999</v>
      </c>
      <c r="G195" s="40">
        <v>1260.9999999999998</v>
      </c>
      <c r="H195" s="40">
        <v>1331.7</v>
      </c>
      <c r="I195" s="40">
        <v>1346.3500000000001</v>
      </c>
      <c r="J195" s="40">
        <v>1367.0500000000002</v>
      </c>
      <c r="K195" s="31">
        <v>1325.65</v>
      </c>
      <c r="L195" s="31">
        <v>1290.3</v>
      </c>
      <c r="M195" s="31">
        <v>0.17493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1389.45</v>
      </c>
      <c r="D196" s="40">
        <v>1382.3666666666668</v>
      </c>
      <c r="E196" s="40">
        <v>1368.8833333333337</v>
      </c>
      <c r="F196" s="40">
        <v>1348.3166666666668</v>
      </c>
      <c r="G196" s="40">
        <v>1334.8333333333337</v>
      </c>
      <c r="H196" s="40">
        <v>1402.9333333333336</v>
      </c>
      <c r="I196" s="40">
        <v>1416.4166666666667</v>
      </c>
      <c r="J196" s="40">
        <v>1436.9833333333336</v>
      </c>
      <c r="K196" s="31">
        <v>1395.85</v>
      </c>
      <c r="L196" s="31">
        <v>1361.8</v>
      </c>
      <c r="M196" s="31">
        <v>11.100989999999999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1124.8</v>
      </c>
      <c r="D197" s="40">
        <v>1122.2666666666667</v>
      </c>
      <c r="E197" s="40">
        <v>1113.5333333333333</v>
      </c>
      <c r="F197" s="40">
        <v>1102.2666666666667</v>
      </c>
      <c r="G197" s="40">
        <v>1093.5333333333333</v>
      </c>
      <c r="H197" s="40">
        <v>1133.5333333333333</v>
      </c>
      <c r="I197" s="40">
        <v>1142.2666666666664</v>
      </c>
      <c r="J197" s="40">
        <v>1153.5333333333333</v>
      </c>
      <c r="K197" s="31">
        <v>1131</v>
      </c>
      <c r="L197" s="31">
        <v>1111</v>
      </c>
      <c r="M197" s="31">
        <v>31.064540000000001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2867.75</v>
      </c>
      <c r="D198" s="40">
        <v>2868.4</v>
      </c>
      <c r="E198" s="40">
        <v>2846.3500000000004</v>
      </c>
      <c r="F198" s="40">
        <v>2824.9500000000003</v>
      </c>
      <c r="G198" s="40">
        <v>2802.9000000000005</v>
      </c>
      <c r="H198" s="40">
        <v>2889.8</v>
      </c>
      <c r="I198" s="40">
        <v>2911.8500000000004</v>
      </c>
      <c r="J198" s="40">
        <v>2933.25</v>
      </c>
      <c r="K198" s="31">
        <v>2890.45</v>
      </c>
      <c r="L198" s="31">
        <v>2847</v>
      </c>
      <c r="M198" s="31">
        <v>22.210889999999999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2533</v>
      </c>
      <c r="D199" s="40">
        <v>2534.35</v>
      </c>
      <c r="E199" s="40">
        <v>2520.6999999999998</v>
      </c>
      <c r="F199" s="40">
        <v>2508.4</v>
      </c>
      <c r="G199" s="40">
        <v>2494.75</v>
      </c>
      <c r="H199" s="40">
        <v>2546.6499999999996</v>
      </c>
      <c r="I199" s="40">
        <v>2560.3000000000002</v>
      </c>
      <c r="J199" s="40">
        <v>2572.5999999999995</v>
      </c>
      <c r="K199" s="31">
        <v>2548</v>
      </c>
      <c r="L199" s="31">
        <v>2522.0500000000002</v>
      </c>
      <c r="M199" s="31">
        <v>3.6063399999999999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1525.95</v>
      </c>
      <c r="D200" s="40">
        <v>1522.0833333333333</v>
      </c>
      <c r="E200" s="40">
        <v>1510.8666666666666</v>
      </c>
      <c r="F200" s="40">
        <v>1495.7833333333333</v>
      </c>
      <c r="G200" s="40">
        <v>1484.5666666666666</v>
      </c>
      <c r="H200" s="40">
        <v>1537.1666666666665</v>
      </c>
      <c r="I200" s="40">
        <v>1548.3833333333332</v>
      </c>
      <c r="J200" s="40">
        <v>1563.4666666666665</v>
      </c>
      <c r="K200" s="31">
        <v>1533.3</v>
      </c>
      <c r="L200" s="31">
        <v>1507</v>
      </c>
      <c r="M200" s="31">
        <v>51.25826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688.8</v>
      </c>
      <c r="D201" s="40">
        <v>689.6</v>
      </c>
      <c r="E201" s="40">
        <v>684.7</v>
      </c>
      <c r="F201" s="40">
        <v>680.6</v>
      </c>
      <c r="G201" s="40">
        <v>675.7</v>
      </c>
      <c r="H201" s="40">
        <v>693.7</v>
      </c>
      <c r="I201" s="40">
        <v>698.59999999999991</v>
      </c>
      <c r="J201" s="40">
        <v>702.7</v>
      </c>
      <c r="K201" s="31">
        <v>694.5</v>
      </c>
      <c r="L201" s="31">
        <v>685.5</v>
      </c>
      <c r="M201" s="31">
        <v>19.43112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1967.8</v>
      </c>
      <c r="D202" s="40">
        <v>1985</v>
      </c>
      <c r="E202" s="40">
        <v>1928.65</v>
      </c>
      <c r="F202" s="40">
        <v>1889.5</v>
      </c>
      <c r="G202" s="40">
        <v>1833.15</v>
      </c>
      <c r="H202" s="40">
        <v>2024.15</v>
      </c>
      <c r="I202" s="40">
        <v>2080.5</v>
      </c>
      <c r="J202" s="40">
        <v>2119.65</v>
      </c>
      <c r="K202" s="31">
        <v>2041.35</v>
      </c>
      <c r="L202" s="31">
        <v>1945.85</v>
      </c>
      <c r="M202" s="31">
        <v>0.85685999999999996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234.85</v>
      </c>
      <c r="D203" s="40">
        <v>235.01666666666665</v>
      </c>
      <c r="E203" s="40">
        <v>232.83333333333331</v>
      </c>
      <c r="F203" s="40">
        <v>230.81666666666666</v>
      </c>
      <c r="G203" s="40">
        <v>228.63333333333333</v>
      </c>
      <c r="H203" s="40">
        <v>237.0333333333333</v>
      </c>
      <c r="I203" s="40">
        <v>239.21666666666664</v>
      </c>
      <c r="J203" s="40">
        <v>241.23333333333329</v>
      </c>
      <c r="K203" s="31">
        <v>237.2</v>
      </c>
      <c r="L203" s="31">
        <v>233</v>
      </c>
      <c r="M203" s="31">
        <v>0.33417999999999998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140.15</v>
      </c>
      <c r="D204" s="40">
        <v>139.56666666666666</v>
      </c>
      <c r="E204" s="40">
        <v>137.28333333333333</v>
      </c>
      <c r="F204" s="40">
        <v>134.41666666666666</v>
      </c>
      <c r="G204" s="40">
        <v>132.13333333333333</v>
      </c>
      <c r="H204" s="40">
        <v>142.43333333333334</v>
      </c>
      <c r="I204" s="40">
        <v>144.71666666666664</v>
      </c>
      <c r="J204" s="40">
        <v>147.58333333333334</v>
      </c>
      <c r="K204" s="31">
        <v>141.85</v>
      </c>
      <c r="L204" s="31">
        <v>136.69999999999999</v>
      </c>
      <c r="M204" s="31">
        <v>10.27533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2594.6999999999998</v>
      </c>
      <c r="D205" s="40">
        <v>2605.2666666666664</v>
      </c>
      <c r="E205" s="40">
        <v>2570.5333333333328</v>
      </c>
      <c r="F205" s="40">
        <v>2546.3666666666663</v>
      </c>
      <c r="G205" s="40">
        <v>2511.6333333333328</v>
      </c>
      <c r="H205" s="40">
        <v>2629.4333333333329</v>
      </c>
      <c r="I205" s="40">
        <v>2664.1666666666665</v>
      </c>
      <c r="J205" s="40">
        <v>2688.333333333333</v>
      </c>
      <c r="K205" s="31">
        <v>2640</v>
      </c>
      <c r="L205" s="31">
        <v>2581.1</v>
      </c>
      <c r="M205" s="31">
        <v>6.2513399999999999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76.900000000000006</v>
      </c>
      <c r="D206" s="40">
        <v>77.166666666666671</v>
      </c>
      <c r="E206" s="40">
        <v>75.233333333333348</v>
      </c>
      <c r="F206" s="40">
        <v>73.566666666666677</v>
      </c>
      <c r="G206" s="40">
        <v>71.633333333333354</v>
      </c>
      <c r="H206" s="40">
        <v>78.833333333333343</v>
      </c>
      <c r="I206" s="40">
        <v>80.766666666666652</v>
      </c>
      <c r="J206" s="40">
        <v>82.433333333333337</v>
      </c>
      <c r="K206" s="31">
        <v>79.099999999999994</v>
      </c>
      <c r="L206" s="31">
        <v>75.5</v>
      </c>
      <c r="M206" s="31">
        <v>118.43213</v>
      </c>
      <c r="N206" s="1"/>
      <c r="O206" s="1"/>
    </row>
    <row r="207" spans="1:15" ht="12.75" customHeight="1">
      <c r="A207" s="31">
        <v>197</v>
      </c>
      <c r="B207" s="31" t="s">
        <v>857</v>
      </c>
      <c r="C207" s="31">
        <v>2944.2</v>
      </c>
      <c r="D207" s="40">
        <v>2915.2000000000003</v>
      </c>
      <c r="E207" s="40">
        <v>2880.4000000000005</v>
      </c>
      <c r="F207" s="40">
        <v>2816.6000000000004</v>
      </c>
      <c r="G207" s="40">
        <v>2781.8000000000006</v>
      </c>
      <c r="H207" s="40">
        <v>2979.0000000000005</v>
      </c>
      <c r="I207" s="40">
        <v>3013.8000000000006</v>
      </c>
      <c r="J207" s="40">
        <v>3077.6000000000004</v>
      </c>
      <c r="K207" s="31">
        <v>2950</v>
      </c>
      <c r="L207" s="31">
        <v>2851.4</v>
      </c>
      <c r="M207" s="31">
        <v>0.15323000000000001</v>
      </c>
      <c r="N207" s="1"/>
      <c r="O207" s="1"/>
    </row>
    <row r="208" spans="1:15" ht="12.75" customHeight="1">
      <c r="A208" s="31">
        <v>198</v>
      </c>
      <c r="B208" s="31" t="s">
        <v>838</v>
      </c>
      <c r="C208" s="31">
        <v>535.54999999999995</v>
      </c>
      <c r="D208" s="40">
        <v>533.33333333333337</v>
      </c>
      <c r="E208" s="40">
        <v>521.16666666666674</v>
      </c>
      <c r="F208" s="40">
        <v>506.78333333333342</v>
      </c>
      <c r="G208" s="40">
        <v>494.61666666666679</v>
      </c>
      <c r="H208" s="40">
        <v>547.7166666666667</v>
      </c>
      <c r="I208" s="40">
        <v>559.88333333333344</v>
      </c>
      <c r="J208" s="40">
        <v>574.26666666666665</v>
      </c>
      <c r="K208" s="31">
        <v>545.5</v>
      </c>
      <c r="L208" s="31">
        <v>518.95000000000005</v>
      </c>
      <c r="M208" s="31">
        <v>4.1957800000000001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447.05</v>
      </c>
      <c r="D209" s="40">
        <v>449.83333333333331</v>
      </c>
      <c r="E209" s="40">
        <v>440.86666666666662</v>
      </c>
      <c r="F209" s="40">
        <v>434.68333333333328</v>
      </c>
      <c r="G209" s="40">
        <v>425.71666666666658</v>
      </c>
      <c r="H209" s="40">
        <v>456.01666666666665</v>
      </c>
      <c r="I209" s="40">
        <v>464.98333333333335</v>
      </c>
      <c r="J209" s="40">
        <v>471.16666666666669</v>
      </c>
      <c r="K209" s="31">
        <v>458.8</v>
      </c>
      <c r="L209" s="31">
        <v>443.65</v>
      </c>
      <c r="M209" s="31">
        <v>86.334239999999994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120.75</v>
      </c>
      <c r="D210" s="40">
        <v>120.01666666666667</v>
      </c>
      <c r="E210" s="40">
        <v>118.53333333333333</v>
      </c>
      <c r="F210" s="40">
        <v>116.31666666666666</v>
      </c>
      <c r="G210" s="40">
        <v>114.83333333333333</v>
      </c>
      <c r="H210" s="40">
        <v>122.23333333333333</v>
      </c>
      <c r="I210" s="40">
        <v>123.71666666666665</v>
      </c>
      <c r="J210" s="40">
        <v>125.93333333333334</v>
      </c>
      <c r="K210" s="31">
        <v>121.5</v>
      </c>
      <c r="L210" s="31">
        <v>117.8</v>
      </c>
      <c r="M210" s="31">
        <v>17.071459999999998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316.10000000000002</v>
      </c>
      <c r="D211" s="40">
        <v>318.90000000000003</v>
      </c>
      <c r="E211" s="40">
        <v>311.65000000000009</v>
      </c>
      <c r="F211" s="40">
        <v>307.20000000000005</v>
      </c>
      <c r="G211" s="40">
        <v>299.9500000000001</v>
      </c>
      <c r="H211" s="40">
        <v>323.35000000000008</v>
      </c>
      <c r="I211" s="40">
        <v>330.59999999999997</v>
      </c>
      <c r="J211" s="40">
        <v>335.05000000000007</v>
      </c>
      <c r="K211" s="31">
        <v>326.14999999999998</v>
      </c>
      <c r="L211" s="31">
        <v>314.45</v>
      </c>
      <c r="M211" s="31">
        <v>41.102699999999999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2349.0500000000002</v>
      </c>
      <c r="D212" s="40">
        <v>2359.0166666666669</v>
      </c>
      <c r="E212" s="40">
        <v>2331.0333333333338</v>
      </c>
      <c r="F212" s="40">
        <v>2313.0166666666669</v>
      </c>
      <c r="G212" s="40">
        <v>2285.0333333333338</v>
      </c>
      <c r="H212" s="40">
        <v>2377.0333333333338</v>
      </c>
      <c r="I212" s="40">
        <v>2405.0166666666664</v>
      </c>
      <c r="J212" s="40">
        <v>2423.0333333333338</v>
      </c>
      <c r="K212" s="31">
        <v>2387</v>
      </c>
      <c r="L212" s="31">
        <v>2341</v>
      </c>
      <c r="M212" s="31">
        <v>13.632720000000001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331.65</v>
      </c>
      <c r="D213" s="40">
        <v>330.88333333333333</v>
      </c>
      <c r="E213" s="40">
        <v>326.76666666666665</v>
      </c>
      <c r="F213" s="40">
        <v>321.88333333333333</v>
      </c>
      <c r="G213" s="40">
        <v>317.76666666666665</v>
      </c>
      <c r="H213" s="40">
        <v>335.76666666666665</v>
      </c>
      <c r="I213" s="40">
        <v>339.88333333333333</v>
      </c>
      <c r="J213" s="40">
        <v>344.76666666666665</v>
      </c>
      <c r="K213" s="31">
        <v>335</v>
      </c>
      <c r="L213" s="31">
        <v>326</v>
      </c>
      <c r="M213" s="31">
        <v>7.5505699999999996</v>
      </c>
      <c r="N213" s="1"/>
      <c r="O213" s="1"/>
    </row>
    <row r="214" spans="1:15" ht="12.75" customHeight="1">
      <c r="A214" s="31">
        <v>204</v>
      </c>
      <c r="B214" s="31" t="s">
        <v>858</v>
      </c>
      <c r="C214" s="31">
        <v>857</v>
      </c>
      <c r="D214" s="40">
        <v>847.06666666666661</v>
      </c>
      <c r="E214" s="40">
        <v>810.13333333333321</v>
      </c>
      <c r="F214" s="40">
        <v>763.26666666666665</v>
      </c>
      <c r="G214" s="40">
        <v>726.33333333333326</v>
      </c>
      <c r="H214" s="40">
        <v>893.93333333333317</v>
      </c>
      <c r="I214" s="40">
        <v>930.86666666666656</v>
      </c>
      <c r="J214" s="40">
        <v>977.73333333333312</v>
      </c>
      <c r="K214" s="31">
        <v>884</v>
      </c>
      <c r="L214" s="31">
        <v>800.2</v>
      </c>
      <c r="M214" s="31">
        <v>4.5878800000000002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39152.949999999997</v>
      </c>
      <c r="D215" s="40">
        <v>39196.016666666663</v>
      </c>
      <c r="E215" s="40">
        <v>38726.933333333327</v>
      </c>
      <c r="F215" s="40">
        <v>38300.916666666664</v>
      </c>
      <c r="G215" s="40">
        <v>37831.833333333328</v>
      </c>
      <c r="H215" s="40">
        <v>39622.033333333326</v>
      </c>
      <c r="I215" s="40">
        <v>40091.116666666669</v>
      </c>
      <c r="J215" s="40">
        <v>40517.133333333324</v>
      </c>
      <c r="K215" s="31">
        <v>39665.1</v>
      </c>
      <c r="L215" s="31">
        <v>38770</v>
      </c>
      <c r="M215" s="31">
        <v>1.8720000000000001E-2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41.25</v>
      </c>
      <c r="D216" s="40">
        <v>41.15</v>
      </c>
      <c r="E216" s="40">
        <v>40.75</v>
      </c>
      <c r="F216" s="40">
        <v>40.25</v>
      </c>
      <c r="G216" s="40">
        <v>39.85</v>
      </c>
      <c r="H216" s="40">
        <v>41.65</v>
      </c>
      <c r="I216" s="40">
        <v>42.04999999999999</v>
      </c>
      <c r="J216" s="40">
        <v>42.55</v>
      </c>
      <c r="K216" s="31">
        <v>41.55</v>
      </c>
      <c r="L216" s="31">
        <v>40.65</v>
      </c>
      <c r="M216" s="31">
        <v>7.9023500000000002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177.3</v>
      </c>
      <c r="D217" s="40">
        <v>176.95000000000002</v>
      </c>
      <c r="E217" s="40">
        <v>174.40000000000003</v>
      </c>
      <c r="F217" s="40">
        <v>171.50000000000003</v>
      </c>
      <c r="G217" s="40">
        <v>168.95000000000005</v>
      </c>
      <c r="H217" s="40">
        <v>179.85000000000002</v>
      </c>
      <c r="I217" s="40">
        <v>182.40000000000003</v>
      </c>
      <c r="J217" s="40">
        <v>185.3</v>
      </c>
      <c r="K217" s="31">
        <v>179.5</v>
      </c>
      <c r="L217" s="31">
        <v>174.05</v>
      </c>
      <c r="M217" s="31">
        <v>85.894000000000005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226.65</v>
      </c>
      <c r="D218" s="40">
        <v>222.95000000000002</v>
      </c>
      <c r="E218" s="40">
        <v>215.80000000000004</v>
      </c>
      <c r="F218" s="40">
        <v>204.95000000000002</v>
      </c>
      <c r="G218" s="40">
        <v>197.80000000000004</v>
      </c>
      <c r="H218" s="40">
        <v>233.80000000000004</v>
      </c>
      <c r="I218" s="40">
        <v>240.95000000000002</v>
      </c>
      <c r="J218" s="40">
        <v>251.80000000000004</v>
      </c>
      <c r="K218" s="31">
        <v>230.1</v>
      </c>
      <c r="L218" s="31">
        <v>212.1</v>
      </c>
      <c r="M218" s="31">
        <v>351.60187000000002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751.05</v>
      </c>
      <c r="D219" s="40">
        <v>750.43333333333339</v>
      </c>
      <c r="E219" s="40">
        <v>745.91666666666674</v>
      </c>
      <c r="F219" s="40">
        <v>740.7833333333333</v>
      </c>
      <c r="G219" s="40">
        <v>736.26666666666665</v>
      </c>
      <c r="H219" s="40">
        <v>755.56666666666683</v>
      </c>
      <c r="I219" s="40">
        <v>760.08333333333348</v>
      </c>
      <c r="J219" s="40">
        <v>765.21666666666692</v>
      </c>
      <c r="K219" s="31">
        <v>754.95</v>
      </c>
      <c r="L219" s="31">
        <v>745.3</v>
      </c>
      <c r="M219" s="31">
        <v>177.49726000000001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1492.95</v>
      </c>
      <c r="D220" s="40">
        <v>1490.9666666666665</v>
      </c>
      <c r="E220" s="40">
        <v>1472.833333333333</v>
      </c>
      <c r="F220" s="40">
        <v>1452.7166666666665</v>
      </c>
      <c r="G220" s="40">
        <v>1434.583333333333</v>
      </c>
      <c r="H220" s="40">
        <v>1511.083333333333</v>
      </c>
      <c r="I220" s="40">
        <v>1529.2166666666667</v>
      </c>
      <c r="J220" s="40">
        <v>1549.333333333333</v>
      </c>
      <c r="K220" s="31">
        <v>1509.1</v>
      </c>
      <c r="L220" s="31">
        <v>1470.85</v>
      </c>
      <c r="M220" s="31">
        <v>9.2645599999999995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599.54999999999995</v>
      </c>
      <c r="D221" s="40">
        <v>601.04999999999995</v>
      </c>
      <c r="E221" s="40">
        <v>594.54999999999995</v>
      </c>
      <c r="F221" s="40">
        <v>589.54999999999995</v>
      </c>
      <c r="G221" s="40">
        <v>583.04999999999995</v>
      </c>
      <c r="H221" s="40">
        <v>606.04999999999995</v>
      </c>
      <c r="I221" s="40">
        <v>612.54999999999995</v>
      </c>
      <c r="J221" s="40">
        <v>617.54999999999995</v>
      </c>
      <c r="K221" s="31">
        <v>607.54999999999995</v>
      </c>
      <c r="L221" s="31">
        <v>596.04999999999995</v>
      </c>
      <c r="M221" s="31">
        <v>10.303369999999999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270.8</v>
      </c>
      <c r="D222" s="40">
        <v>269.01666666666665</v>
      </c>
      <c r="E222" s="40">
        <v>264.7833333333333</v>
      </c>
      <c r="F222" s="40">
        <v>258.76666666666665</v>
      </c>
      <c r="G222" s="40">
        <v>254.5333333333333</v>
      </c>
      <c r="H222" s="40">
        <v>275.0333333333333</v>
      </c>
      <c r="I222" s="40">
        <v>279.26666666666665</v>
      </c>
      <c r="J222" s="40">
        <v>285.2833333333333</v>
      </c>
      <c r="K222" s="31">
        <v>273.25</v>
      </c>
      <c r="L222" s="31">
        <v>263</v>
      </c>
      <c r="M222" s="31">
        <v>4.2183099999999998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49.1</v>
      </c>
      <c r="D223" s="40">
        <v>49.033333333333331</v>
      </c>
      <c r="E223" s="40">
        <v>48.466666666666661</v>
      </c>
      <c r="F223" s="40">
        <v>47.833333333333329</v>
      </c>
      <c r="G223" s="40">
        <v>47.266666666666659</v>
      </c>
      <c r="H223" s="40">
        <v>49.666666666666664</v>
      </c>
      <c r="I223" s="40">
        <v>50.233333333333327</v>
      </c>
      <c r="J223" s="40">
        <v>50.866666666666667</v>
      </c>
      <c r="K223" s="31">
        <v>49.6</v>
      </c>
      <c r="L223" s="31">
        <v>48.4</v>
      </c>
      <c r="M223" s="31">
        <v>69.928319999999999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11.65</v>
      </c>
      <c r="D224" s="40">
        <v>11.366666666666665</v>
      </c>
      <c r="E224" s="40">
        <v>10.983333333333331</v>
      </c>
      <c r="F224" s="40">
        <v>10.316666666666665</v>
      </c>
      <c r="G224" s="40">
        <v>9.93333333333333</v>
      </c>
      <c r="H224" s="40">
        <v>12.033333333333331</v>
      </c>
      <c r="I224" s="40">
        <v>12.416666666666668</v>
      </c>
      <c r="J224" s="40">
        <v>13.083333333333332</v>
      </c>
      <c r="K224" s="31">
        <v>11.75</v>
      </c>
      <c r="L224" s="31">
        <v>10.7</v>
      </c>
      <c r="M224" s="31">
        <v>5951.6067800000001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57.95</v>
      </c>
      <c r="D225" s="40">
        <v>57.533333333333331</v>
      </c>
      <c r="E225" s="40">
        <v>56.416666666666664</v>
      </c>
      <c r="F225" s="40">
        <v>54.883333333333333</v>
      </c>
      <c r="G225" s="40">
        <v>53.766666666666666</v>
      </c>
      <c r="H225" s="40">
        <v>59.066666666666663</v>
      </c>
      <c r="I225" s="40">
        <v>60.183333333333337</v>
      </c>
      <c r="J225" s="40">
        <v>61.716666666666661</v>
      </c>
      <c r="K225" s="31">
        <v>58.65</v>
      </c>
      <c r="L225" s="31">
        <v>56</v>
      </c>
      <c r="M225" s="31">
        <v>55.868340000000003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48.55</v>
      </c>
      <c r="D226" s="40">
        <v>48.5</v>
      </c>
      <c r="E226" s="40">
        <v>48.1</v>
      </c>
      <c r="F226" s="40">
        <v>47.65</v>
      </c>
      <c r="G226" s="40">
        <v>47.25</v>
      </c>
      <c r="H226" s="40">
        <v>48.95</v>
      </c>
      <c r="I226" s="40">
        <v>49.350000000000009</v>
      </c>
      <c r="J226" s="40">
        <v>49.800000000000004</v>
      </c>
      <c r="K226" s="31">
        <v>48.9</v>
      </c>
      <c r="L226" s="31">
        <v>48.05</v>
      </c>
      <c r="M226" s="31">
        <v>180.19952000000001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776.5</v>
      </c>
      <c r="D227" s="40">
        <v>774.80000000000007</v>
      </c>
      <c r="E227" s="40">
        <v>766.70000000000016</v>
      </c>
      <c r="F227" s="40">
        <v>756.90000000000009</v>
      </c>
      <c r="G227" s="40">
        <v>748.80000000000018</v>
      </c>
      <c r="H227" s="40">
        <v>784.60000000000014</v>
      </c>
      <c r="I227" s="40">
        <v>792.7</v>
      </c>
      <c r="J227" s="40">
        <v>802.50000000000011</v>
      </c>
      <c r="K227" s="31">
        <v>782.9</v>
      </c>
      <c r="L227" s="31">
        <v>765</v>
      </c>
      <c r="M227" s="31">
        <v>46.251750000000001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1262.2</v>
      </c>
      <c r="D228" s="40">
        <v>1265.4166666666667</v>
      </c>
      <c r="E228" s="40">
        <v>1245.8833333333334</v>
      </c>
      <c r="F228" s="40">
        <v>1229.5666666666666</v>
      </c>
      <c r="G228" s="40">
        <v>1210.0333333333333</v>
      </c>
      <c r="H228" s="40">
        <v>1281.7333333333336</v>
      </c>
      <c r="I228" s="40">
        <v>1301.2666666666669</v>
      </c>
      <c r="J228" s="40">
        <v>1317.5833333333337</v>
      </c>
      <c r="K228" s="31">
        <v>1284.95</v>
      </c>
      <c r="L228" s="31">
        <v>1249.0999999999999</v>
      </c>
      <c r="M228" s="31">
        <v>0.11237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497.6</v>
      </c>
      <c r="D229" s="40">
        <v>494.55</v>
      </c>
      <c r="E229" s="40">
        <v>490.65000000000003</v>
      </c>
      <c r="F229" s="40">
        <v>483.70000000000005</v>
      </c>
      <c r="G229" s="40">
        <v>479.80000000000007</v>
      </c>
      <c r="H229" s="40">
        <v>501.5</v>
      </c>
      <c r="I229" s="40">
        <v>505.4</v>
      </c>
      <c r="J229" s="40">
        <v>512.34999999999991</v>
      </c>
      <c r="K229" s="31">
        <v>498.45</v>
      </c>
      <c r="L229" s="31">
        <v>487.6</v>
      </c>
      <c r="M229" s="31">
        <v>18.292649999999998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325.55</v>
      </c>
      <c r="D230" s="40">
        <v>326.8</v>
      </c>
      <c r="E230" s="40">
        <v>315.90000000000003</v>
      </c>
      <c r="F230" s="40">
        <v>306.25</v>
      </c>
      <c r="G230" s="40">
        <v>295.35000000000002</v>
      </c>
      <c r="H230" s="40">
        <v>336.45000000000005</v>
      </c>
      <c r="I230" s="40">
        <v>347.35</v>
      </c>
      <c r="J230" s="40">
        <v>357.00000000000006</v>
      </c>
      <c r="K230" s="31">
        <v>337.7</v>
      </c>
      <c r="L230" s="31">
        <v>317.14999999999998</v>
      </c>
      <c r="M230" s="31">
        <v>9.2307500000000005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1493.6</v>
      </c>
      <c r="D231" s="40">
        <v>1496.3999999999999</v>
      </c>
      <c r="E231" s="40">
        <v>1475.1499999999996</v>
      </c>
      <c r="F231" s="40">
        <v>1456.6999999999998</v>
      </c>
      <c r="G231" s="40">
        <v>1435.4499999999996</v>
      </c>
      <c r="H231" s="40">
        <v>1514.8499999999997</v>
      </c>
      <c r="I231" s="40">
        <v>1536.1000000000001</v>
      </c>
      <c r="J231" s="40">
        <v>1554.5499999999997</v>
      </c>
      <c r="K231" s="31">
        <v>1517.65</v>
      </c>
      <c r="L231" s="31">
        <v>1477.95</v>
      </c>
      <c r="M231" s="31">
        <v>0.36348999999999998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205.55</v>
      </c>
      <c r="D232" s="40">
        <v>205.43333333333331</v>
      </c>
      <c r="E232" s="40">
        <v>203.61666666666662</v>
      </c>
      <c r="F232" s="40">
        <v>201.68333333333331</v>
      </c>
      <c r="G232" s="40">
        <v>199.86666666666662</v>
      </c>
      <c r="H232" s="40">
        <v>207.36666666666662</v>
      </c>
      <c r="I232" s="40">
        <v>209.18333333333328</v>
      </c>
      <c r="J232" s="40">
        <v>211.11666666666662</v>
      </c>
      <c r="K232" s="31">
        <v>207.25</v>
      </c>
      <c r="L232" s="31">
        <v>203.5</v>
      </c>
      <c r="M232" s="31">
        <v>32.703989999999997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194.05</v>
      </c>
      <c r="D233" s="40">
        <v>194.58333333333334</v>
      </c>
      <c r="E233" s="40">
        <v>192.16666666666669</v>
      </c>
      <c r="F233" s="40">
        <v>190.28333333333333</v>
      </c>
      <c r="G233" s="40">
        <v>187.86666666666667</v>
      </c>
      <c r="H233" s="40">
        <v>196.4666666666667</v>
      </c>
      <c r="I233" s="40">
        <v>198.88333333333338</v>
      </c>
      <c r="J233" s="40">
        <v>200.76666666666671</v>
      </c>
      <c r="K233" s="31">
        <v>197</v>
      </c>
      <c r="L233" s="31">
        <v>192.7</v>
      </c>
      <c r="M233" s="31">
        <v>14.48441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7258.05</v>
      </c>
      <c r="D234" s="40">
        <v>7280.3499999999995</v>
      </c>
      <c r="E234" s="40">
        <v>7179.7499999999991</v>
      </c>
      <c r="F234" s="40">
        <v>7101.45</v>
      </c>
      <c r="G234" s="40">
        <v>7000.8499999999995</v>
      </c>
      <c r="H234" s="40">
        <v>7358.6499999999987</v>
      </c>
      <c r="I234" s="40">
        <v>7459.2499999999991</v>
      </c>
      <c r="J234" s="40">
        <v>7537.5499999999984</v>
      </c>
      <c r="K234" s="31">
        <v>7380.95</v>
      </c>
      <c r="L234" s="31">
        <v>7202.05</v>
      </c>
      <c r="M234" s="31">
        <v>0.87421000000000004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153.1</v>
      </c>
      <c r="D235" s="40">
        <v>154.13333333333333</v>
      </c>
      <c r="E235" s="40">
        <v>151.46666666666664</v>
      </c>
      <c r="F235" s="40">
        <v>149.83333333333331</v>
      </c>
      <c r="G235" s="40">
        <v>147.16666666666663</v>
      </c>
      <c r="H235" s="40">
        <v>155.76666666666665</v>
      </c>
      <c r="I235" s="40">
        <v>158.43333333333334</v>
      </c>
      <c r="J235" s="40">
        <v>160.06666666666666</v>
      </c>
      <c r="K235" s="31">
        <v>156.80000000000001</v>
      </c>
      <c r="L235" s="31">
        <v>152.5</v>
      </c>
      <c r="M235" s="31">
        <v>28.864509999999999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2071.6</v>
      </c>
      <c r="D236" s="40">
        <v>2090.5333333333333</v>
      </c>
      <c r="E236" s="40">
        <v>2041.0666666666666</v>
      </c>
      <c r="F236" s="40">
        <v>2010.5333333333333</v>
      </c>
      <c r="G236" s="40">
        <v>1961.0666666666666</v>
      </c>
      <c r="H236" s="40">
        <v>2121.0666666666666</v>
      </c>
      <c r="I236" s="40">
        <v>2170.5333333333328</v>
      </c>
      <c r="J236" s="40">
        <v>2201.0666666666666</v>
      </c>
      <c r="K236" s="31">
        <v>2140</v>
      </c>
      <c r="L236" s="31">
        <v>2060</v>
      </c>
      <c r="M236" s="31">
        <v>9.4351099999999999</v>
      </c>
      <c r="N236" s="1"/>
      <c r="O236" s="1"/>
    </row>
    <row r="237" spans="1:15" ht="12.75" customHeight="1">
      <c r="A237" s="31">
        <v>227</v>
      </c>
      <c r="B237" s="31" t="s">
        <v>859</v>
      </c>
      <c r="C237" s="31">
        <v>2267.6</v>
      </c>
      <c r="D237" s="40">
        <v>2266.4666666666667</v>
      </c>
      <c r="E237" s="40">
        <v>2241.1333333333332</v>
      </c>
      <c r="F237" s="40">
        <v>2214.6666666666665</v>
      </c>
      <c r="G237" s="40">
        <v>2189.333333333333</v>
      </c>
      <c r="H237" s="40">
        <v>2292.9333333333334</v>
      </c>
      <c r="I237" s="40">
        <v>2318.2666666666664</v>
      </c>
      <c r="J237" s="40">
        <v>2344.7333333333336</v>
      </c>
      <c r="K237" s="31">
        <v>2291.8000000000002</v>
      </c>
      <c r="L237" s="31">
        <v>2240</v>
      </c>
      <c r="M237" s="31">
        <v>0.12357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409.2</v>
      </c>
      <c r="D238" s="40">
        <v>406.91666666666669</v>
      </c>
      <c r="E238" s="40">
        <v>402.28333333333336</v>
      </c>
      <c r="F238" s="40">
        <v>395.36666666666667</v>
      </c>
      <c r="G238" s="40">
        <v>390.73333333333335</v>
      </c>
      <c r="H238" s="40">
        <v>413.83333333333337</v>
      </c>
      <c r="I238" s="40">
        <v>418.4666666666667</v>
      </c>
      <c r="J238" s="40">
        <v>425.38333333333338</v>
      </c>
      <c r="K238" s="31">
        <v>411.55</v>
      </c>
      <c r="L238" s="31">
        <v>400</v>
      </c>
      <c r="M238" s="31">
        <v>0.79495000000000005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959.3</v>
      </c>
      <c r="D239" s="40">
        <v>960.2166666666667</v>
      </c>
      <c r="E239" s="40">
        <v>950.43333333333339</v>
      </c>
      <c r="F239" s="40">
        <v>941.56666666666672</v>
      </c>
      <c r="G239" s="40">
        <v>931.78333333333342</v>
      </c>
      <c r="H239" s="40">
        <v>969.08333333333337</v>
      </c>
      <c r="I239" s="40">
        <v>978.86666666666667</v>
      </c>
      <c r="J239" s="40">
        <v>987.73333333333335</v>
      </c>
      <c r="K239" s="31">
        <v>970</v>
      </c>
      <c r="L239" s="31">
        <v>951.35</v>
      </c>
      <c r="M239" s="31">
        <v>57.115369999999999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296.8</v>
      </c>
      <c r="D240" s="40">
        <v>291.88333333333333</v>
      </c>
      <c r="E240" s="40">
        <v>285.81666666666666</v>
      </c>
      <c r="F240" s="40">
        <v>274.83333333333331</v>
      </c>
      <c r="G240" s="40">
        <v>268.76666666666665</v>
      </c>
      <c r="H240" s="40">
        <v>302.86666666666667</v>
      </c>
      <c r="I240" s="40">
        <v>308.93333333333328</v>
      </c>
      <c r="J240" s="40">
        <v>319.91666666666669</v>
      </c>
      <c r="K240" s="31">
        <v>297.95</v>
      </c>
      <c r="L240" s="31">
        <v>280.89999999999998</v>
      </c>
      <c r="M240" s="31">
        <v>54.146230000000003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44.05</v>
      </c>
      <c r="D241" s="40">
        <v>43.550000000000004</v>
      </c>
      <c r="E241" s="40">
        <v>42.100000000000009</v>
      </c>
      <c r="F241" s="40">
        <v>40.150000000000006</v>
      </c>
      <c r="G241" s="40">
        <v>38.70000000000001</v>
      </c>
      <c r="H241" s="40">
        <v>45.500000000000007</v>
      </c>
      <c r="I241" s="40">
        <v>46.95000000000001</v>
      </c>
      <c r="J241" s="40">
        <v>48.900000000000006</v>
      </c>
      <c r="K241" s="31">
        <v>45</v>
      </c>
      <c r="L241" s="31">
        <v>41.6</v>
      </c>
      <c r="M241" s="31">
        <v>46.031970000000001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1722.4</v>
      </c>
      <c r="D242" s="40">
        <v>1715.1833333333334</v>
      </c>
      <c r="E242" s="40">
        <v>1704.1666666666667</v>
      </c>
      <c r="F242" s="40">
        <v>1685.9333333333334</v>
      </c>
      <c r="G242" s="40">
        <v>1674.9166666666667</v>
      </c>
      <c r="H242" s="40">
        <v>1733.4166666666667</v>
      </c>
      <c r="I242" s="40">
        <v>1744.4333333333332</v>
      </c>
      <c r="J242" s="40">
        <v>1762.6666666666667</v>
      </c>
      <c r="K242" s="31">
        <v>1726.2</v>
      </c>
      <c r="L242" s="31">
        <v>1696.95</v>
      </c>
      <c r="M242" s="31">
        <v>44.762599999999999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1244.7</v>
      </c>
      <c r="D243" s="40">
        <v>1248.5666666666666</v>
      </c>
      <c r="E243" s="40">
        <v>1221.1333333333332</v>
      </c>
      <c r="F243" s="40">
        <v>1197.5666666666666</v>
      </c>
      <c r="G243" s="40">
        <v>1170.1333333333332</v>
      </c>
      <c r="H243" s="40">
        <v>1272.1333333333332</v>
      </c>
      <c r="I243" s="40">
        <v>1299.5666666666666</v>
      </c>
      <c r="J243" s="40">
        <v>1323.1333333333332</v>
      </c>
      <c r="K243" s="31">
        <v>1276</v>
      </c>
      <c r="L243" s="31">
        <v>1225</v>
      </c>
      <c r="M243" s="31">
        <v>0.31906000000000001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414</v>
      </c>
      <c r="D244" s="40">
        <v>409.08333333333331</v>
      </c>
      <c r="E244" s="40">
        <v>401.16666666666663</v>
      </c>
      <c r="F244" s="40">
        <v>388.33333333333331</v>
      </c>
      <c r="G244" s="40">
        <v>380.41666666666663</v>
      </c>
      <c r="H244" s="40">
        <v>421.91666666666663</v>
      </c>
      <c r="I244" s="40">
        <v>429.83333333333326</v>
      </c>
      <c r="J244" s="40">
        <v>442.66666666666663</v>
      </c>
      <c r="K244" s="31">
        <v>417</v>
      </c>
      <c r="L244" s="31">
        <v>396.25</v>
      </c>
      <c r="M244" s="31">
        <v>2.90219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673.2</v>
      </c>
      <c r="D245" s="40">
        <v>674.08333333333337</v>
      </c>
      <c r="E245" s="40">
        <v>664.16666666666674</v>
      </c>
      <c r="F245" s="40">
        <v>655.13333333333333</v>
      </c>
      <c r="G245" s="40">
        <v>645.2166666666667</v>
      </c>
      <c r="H245" s="40">
        <v>683.11666666666679</v>
      </c>
      <c r="I245" s="40">
        <v>693.03333333333353</v>
      </c>
      <c r="J245" s="40">
        <v>702.06666666666683</v>
      </c>
      <c r="K245" s="31">
        <v>684</v>
      </c>
      <c r="L245" s="31">
        <v>665.05</v>
      </c>
      <c r="M245" s="31">
        <v>1.1411800000000001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22.4</v>
      </c>
      <c r="D246" s="40">
        <v>22.416666666666668</v>
      </c>
      <c r="E246" s="40">
        <v>21.733333333333334</v>
      </c>
      <c r="F246" s="40">
        <v>21.066666666666666</v>
      </c>
      <c r="G246" s="40">
        <v>20.383333333333333</v>
      </c>
      <c r="H246" s="40">
        <v>23.083333333333336</v>
      </c>
      <c r="I246" s="40">
        <v>23.766666666666666</v>
      </c>
      <c r="J246" s="40">
        <v>24.433333333333337</v>
      </c>
      <c r="K246" s="31">
        <v>23.1</v>
      </c>
      <c r="L246" s="31">
        <v>21.75</v>
      </c>
      <c r="M246" s="31">
        <v>173.50371000000001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125.65</v>
      </c>
      <c r="D247" s="40">
        <v>126.05</v>
      </c>
      <c r="E247" s="40">
        <v>124.1</v>
      </c>
      <c r="F247" s="40">
        <v>122.55</v>
      </c>
      <c r="G247" s="40">
        <v>120.6</v>
      </c>
      <c r="H247" s="40">
        <v>127.6</v>
      </c>
      <c r="I247" s="40">
        <v>129.55000000000001</v>
      </c>
      <c r="J247" s="40">
        <v>131.1</v>
      </c>
      <c r="K247" s="31">
        <v>128</v>
      </c>
      <c r="L247" s="31">
        <v>124.5</v>
      </c>
      <c r="M247" s="31">
        <v>63.879620000000003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464.85</v>
      </c>
      <c r="D248" s="40">
        <v>466.7166666666667</v>
      </c>
      <c r="E248" s="40">
        <v>462.13333333333338</v>
      </c>
      <c r="F248" s="40">
        <v>459.41666666666669</v>
      </c>
      <c r="G248" s="40">
        <v>454.83333333333337</v>
      </c>
      <c r="H248" s="40">
        <v>469.43333333333339</v>
      </c>
      <c r="I248" s="40">
        <v>474.01666666666665</v>
      </c>
      <c r="J248" s="40">
        <v>476.73333333333341</v>
      </c>
      <c r="K248" s="31">
        <v>471.3</v>
      </c>
      <c r="L248" s="31">
        <v>464</v>
      </c>
      <c r="M248" s="31">
        <v>1.1022799999999999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2024.45</v>
      </c>
      <c r="D249" s="40">
        <v>2058.9499999999998</v>
      </c>
      <c r="E249" s="40">
        <v>1977.4499999999998</v>
      </c>
      <c r="F249" s="40">
        <v>1930.45</v>
      </c>
      <c r="G249" s="40">
        <v>1848.95</v>
      </c>
      <c r="H249" s="40">
        <v>2105.9499999999998</v>
      </c>
      <c r="I249" s="40">
        <v>2187.4499999999998</v>
      </c>
      <c r="J249" s="40">
        <v>2234.4499999999994</v>
      </c>
      <c r="K249" s="31">
        <v>2140.4499999999998</v>
      </c>
      <c r="L249" s="31">
        <v>2011.95</v>
      </c>
      <c r="M249" s="31">
        <v>11.62078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217.7</v>
      </c>
      <c r="D250" s="40">
        <v>218.48333333333335</v>
      </c>
      <c r="E250" s="40">
        <v>215.2166666666667</v>
      </c>
      <c r="F250" s="40">
        <v>212.73333333333335</v>
      </c>
      <c r="G250" s="40">
        <v>209.4666666666667</v>
      </c>
      <c r="H250" s="40">
        <v>220.9666666666667</v>
      </c>
      <c r="I250" s="40">
        <v>224.23333333333335</v>
      </c>
      <c r="J250" s="40">
        <v>226.7166666666667</v>
      </c>
      <c r="K250" s="31">
        <v>221.75</v>
      </c>
      <c r="L250" s="31">
        <v>216</v>
      </c>
      <c r="M250" s="31">
        <v>9.8014899999999994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46.15</v>
      </c>
      <c r="D251" s="40">
        <v>46.283333333333339</v>
      </c>
      <c r="E251" s="40">
        <v>45.816666666666677</v>
      </c>
      <c r="F251" s="40">
        <v>45.483333333333341</v>
      </c>
      <c r="G251" s="40">
        <v>45.01666666666668</v>
      </c>
      <c r="H251" s="40">
        <v>46.616666666666674</v>
      </c>
      <c r="I251" s="40">
        <v>47.083333333333329</v>
      </c>
      <c r="J251" s="40">
        <v>47.416666666666671</v>
      </c>
      <c r="K251" s="31">
        <v>46.75</v>
      </c>
      <c r="L251" s="31">
        <v>45.95</v>
      </c>
      <c r="M251" s="31">
        <v>9.1278299999999994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865.55</v>
      </c>
      <c r="D252" s="40">
        <v>858.56666666666661</v>
      </c>
      <c r="E252" s="40">
        <v>842.63333333333321</v>
      </c>
      <c r="F252" s="40">
        <v>819.71666666666658</v>
      </c>
      <c r="G252" s="40">
        <v>803.78333333333319</v>
      </c>
      <c r="H252" s="40">
        <v>881.48333333333323</v>
      </c>
      <c r="I252" s="40">
        <v>897.41666666666663</v>
      </c>
      <c r="J252" s="40">
        <v>920.33333333333326</v>
      </c>
      <c r="K252" s="31">
        <v>874.5</v>
      </c>
      <c r="L252" s="31">
        <v>835.65</v>
      </c>
      <c r="M252" s="31">
        <v>91.696690000000004</v>
      </c>
      <c r="N252" s="1"/>
      <c r="O252" s="1"/>
    </row>
    <row r="253" spans="1:15" ht="12.75" customHeight="1">
      <c r="A253" s="31">
        <v>243</v>
      </c>
      <c r="B253" s="31" t="s">
        <v>852</v>
      </c>
      <c r="C253" s="31">
        <v>23.7</v>
      </c>
      <c r="D253" s="40">
        <v>23.683333333333334</v>
      </c>
      <c r="E253" s="40">
        <v>23.566666666666666</v>
      </c>
      <c r="F253" s="40">
        <v>23.433333333333334</v>
      </c>
      <c r="G253" s="40">
        <v>23.316666666666666</v>
      </c>
      <c r="H253" s="40">
        <v>23.816666666666666</v>
      </c>
      <c r="I253" s="40">
        <v>23.933333333333334</v>
      </c>
      <c r="J253" s="40">
        <v>24.066666666666666</v>
      </c>
      <c r="K253" s="31">
        <v>23.8</v>
      </c>
      <c r="L253" s="31">
        <v>23.55</v>
      </c>
      <c r="M253" s="31">
        <v>51.258369999999999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775.4</v>
      </c>
      <c r="D254" s="40">
        <v>778.48333333333323</v>
      </c>
      <c r="E254" s="40">
        <v>766.96666666666647</v>
      </c>
      <c r="F254" s="40">
        <v>758.53333333333319</v>
      </c>
      <c r="G254" s="40">
        <v>747.01666666666642</v>
      </c>
      <c r="H254" s="40">
        <v>786.91666666666652</v>
      </c>
      <c r="I254" s="40">
        <v>798.43333333333317</v>
      </c>
      <c r="J254" s="40">
        <v>806.86666666666656</v>
      </c>
      <c r="K254" s="31">
        <v>790</v>
      </c>
      <c r="L254" s="31">
        <v>770.05</v>
      </c>
      <c r="M254" s="31">
        <v>3.1220599999999998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231.3</v>
      </c>
      <c r="D255" s="40">
        <v>229.75</v>
      </c>
      <c r="E255" s="40">
        <v>227.3</v>
      </c>
      <c r="F255" s="40">
        <v>223.3</v>
      </c>
      <c r="G255" s="40">
        <v>220.85000000000002</v>
      </c>
      <c r="H255" s="40">
        <v>233.75</v>
      </c>
      <c r="I255" s="40">
        <v>236.2</v>
      </c>
      <c r="J255" s="40">
        <v>240.2</v>
      </c>
      <c r="K255" s="31">
        <v>232.2</v>
      </c>
      <c r="L255" s="31">
        <v>225.75</v>
      </c>
      <c r="M255" s="31">
        <v>239.04846000000001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115.35</v>
      </c>
      <c r="D256" s="40">
        <v>115.68333333333334</v>
      </c>
      <c r="E256" s="40">
        <v>114.71666666666667</v>
      </c>
      <c r="F256" s="40">
        <v>114.08333333333333</v>
      </c>
      <c r="G256" s="40">
        <v>113.11666666666666</v>
      </c>
      <c r="H256" s="40">
        <v>116.31666666666668</v>
      </c>
      <c r="I256" s="40">
        <v>117.28333333333335</v>
      </c>
      <c r="J256" s="40">
        <v>117.91666666666669</v>
      </c>
      <c r="K256" s="31">
        <v>116.65</v>
      </c>
      <c r="L256" s="31">
        <v>115.05</v>
      </c>
      <c r="M256" s="31">
        <v>1.82236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110.1</v>
      </c>
      <c r="D257" s="40">
        <v>109.36666666666667</v>
      </c>
      <c r="E257" s="40">
        <v>107.03333333333335</v>
      </c>
      <c r="F257" s="40">
        <v>103.96666666666667</v>
      </c>
      <c r="G257" s="40">
        <v>101.63333333333334</v>
      </c>
      <c r="H257" s="40">
        <v>112.43333333333335</v>
      </c>
      <c r="I257" s="40">
        <v>114.76666666666667</v>
      </c>
      <c r="J257" s="40">
        <v>117.83333333333336</v>
      </c>
      <c r="K257" s="31">
        <v>111.7</v>
      </c>
      <c r="L257" s="31">
        <v>106.3</v>
      </c>
      <c r="M257" s="31">
        <v>26.086960000000001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1621.55</v>
      </c>
      <c r="D258" s="40">
        <v>1616.0833333333333</v>
      </c>
      <c r="E258" s="40">
        <v>1587.4666666666665</v>
      </c>
      <c r="F258" s="40">
        <v>1553.3833333333332</v>
      </c>
      <c r="G258" s="40">
        <v>1524.7666666666664</v>
      </c>
      <c r="H258" s="40">
        <v>1650.1666666666665</v>
      </c>
      <c r="I258" s="40">
        <v>1678.7833333333333</v>
      </c>
      <c r="J258" s="40">
        <v>1712.8666666666666</v>
      </c>
      <c r="K258" s="31">
        <v>1644.7</v>
      </c>
      <c r="L258" s="31">
        <v>1582</v>
      </c>
      <c r="M258" s="31">
        <v>0.69491000000000003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1973.65</v>
      </c>
      <c r="D259" s="40">
        <v>1978.8166666666666</v>
      </c>
      <c r="E259" s="40">
        <v>1959.8333333333333</v>
      </c>
      <c r="F259" s="40">
        <v>1946.0166666666667</v>
      </c>
      <c r="G259" s="40">
        <v>1927.0333333333333</v>
      </c>
      <c r="H259" s="40">
        <v>1992.6333333333332</v>
      </c>
      <c r="I259" s="40">
        <v>2011.6166666666668</v>
      </c>
      <c r="J259" s="40">
        <v>2025.4333333333332</v>
      </c>
      <c r="K259" s="31">
        <v>1997.8</v>
      </c>
      <c r="L259" s="31">
        <v>1965</v>
      </c>
      <c r="M259" s="31">
        <v>5.074E-2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105.8</v>
      </c>
      <c r="D260" s="40">
        <v>106.39999999999999</v>
      </c>
      <c r="E260" s="40">
        <v>104.89999999999998</v>
      </c>
      <c r="F260" s="40">
        <v>103.99999999999999</v>
      </c>
      <c r="G260" s="40">
        <v>102.49999999999997</v>
      </c>
      <c r="H260" s="40">
        <v>107.29999999999998</v>
      </c>
      <c r="I260" s="40">
        <v>108.80000000000001</v>
      </c>
      <c r="J260" s="40">
        <v>109.69999999999999</v>
      </c>
      <c r="K260" s="31">
        <v>107.9</v>
      </c>
      <c r="L260" s="31">
        <v>105.5</v>
      </c>
      <c r="M260" s="31">
        <v>7.4763099999999998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381.55</v>
      </c>
      <c r="D261" s="40">
        <v>380.75</v>
      </c>
      <c r="E261" s="40">
        <v>376.8</v>
      </c>
      <c r="F261" s="40">
        <v>372.05</v>
      </c>
      <c r="G261" s="40">
        <v>368.1</v>
      </c>
      <c r="H261" s="40">
        <v>385.5</v>
      </c>
      <c r="I261" s="40">
        <v>389.45000000000005</v>
      </c>
      <c r="J261" s="40">
        <v>394.2</v>
      </c>
      <c r="K261" s="31">
        <v>384.7</v>
      </c>
      <c r="L261" s="31">
        <v>376</v>
      </c>
      <c r="M261" s="31">
        <v>51.490209999999998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3354.1</v>
      </c>
      <c r="D262" s="40">
        <v>3366.1833333333329</v>
      </c>
      <c r="E262" s="40">
        <v>3319.4166666666661</v>
      </c>
      <c r="F262" s="40">
        <v>3284.7333333333331</v>
      </c>
      <c r="G262" s="40">
        <v>3237.9666666666662</v>
      </c>
      <c r="H262" s="40">
        <v>3400.8666666666659</v>
      </c>
      <c r="I262" s="40">
        <v>3447.6333333333332</v>
      </c>
      <c r="J262" s="40">
        <v>3482.3166666666657</v>
      </c>
      <c r="K262" s="31">
        <v>3412.95</v>
      </c>
      <c r="L262" s="31">
        <v>3331.5</v>
      </c>
      <c r="M262" s="31">
        <v>0.32557000000000003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628.15</v>
      </c>
      <c r="D263" s="40">
        <v>630.36666666666667</v>
      </c>
      <c r="E263" s="40">
        <v>621.7833333333333</v>
      </c>
      <c r="F263" s="40">
        <v>615.41666666666663</v>
      </c>
      <c r="G263" s="40">
        <v>606.83333333333326</v>
      </c>
      <c r="H263" s="40">
        <v>636.73333333333335</v>
      </c>
      <c r="I263" s="40">
        <v>645.31666666666661</v>
      </c>
      <c r="J263" s="40">
        <v>651.68333333333339</v>
      </c>
      <c r="K263" s="31">
        <v>638.95000000000005</v>
      </c>
      <c r="L263" s="31">
        <v>624</v>
      </c>
      <c r="M263" s="31">
        <v>0.48838999999999999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221</v>
      </c>
      <c r="D264" s="40">
        <v>220.36666666666667</v>
      </c>
      <c r="E264" s="40">
        <v>217.73333333333335</v>
      </c>
      <c r="F264" s="40">
        <v>214.46666666666667</v>
      </c>
      <c r="G264" s="40">
        <v>211.83333333333334</v>
      </c>
      <c r="H264" s="40">
        <v>223.63333333333335</v>
      </c>
      <c r="I264" s="40">
        <v>226.26666666666668</v>
      </c>
      <c r="J264" s="40">
        <v>229.53333333333336</v>
      </c>
      <c r="K264" s="31">
        <v>223</v>
      </c>
      <c r="L264" s="31">
        <v>217.1</v>
      </c>
      <c r="M264" s="31">
        <v>3.2425000000000002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139.85</v>
      </c>
      <c r="D265" s="40">
        <v>140.53333333333333</v>
      </c>
      <c r="E265" s="40">
        <v>136.41666666666666</v>
      </c>
      <c r="F265" s="40">
        <v>132.98333333333332</v>
      </c>
      <c r="G265" s="40">
        <v>128.86666666666665</v>
      </c>
      <c r="H265" s="40">
        <v>143.96666666666667</v>
      </c>
      <c r="I265" s="40">
        <v>148.08333333333334</v>
      </c>
      <c r="J265" s="40">
        <v>151.51666666666668</v>
      </c>
      <c r="K265" s="31">
        <v>144.65</v>
      </c>
      <c r="L265" s="31">
        <v>137.1</v>
      </c>
      <c r="M265" s="31">
        <v>20.283760000000001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76.95</v>
      </c>
      <c r="D266" s="40">
        <v>77.150000000000006</v>
      </c>
      <c r="E266" s="40">
        <v>76.450000000000017</v>
      </c>
      <c r="F266" s="40">
        <v>75.950000000000017</v>
      </c>
      <c r="G266" s="40">
        <v>75.250000000000028</v>
      </c>
      <c r="H266" s="40">
        <v>77.650000000000006</v>
      </c>
      <c r="I266" s="40">
        <v>78.349999999999994</v>
      </c>
      <c r="J266" s="40">
        <v>78.849999999999994</v>
      </c>
      <c r="K266" s="31">
        <v>77.849999999999994</v>
      </c>
      <c r="L266" s="31">
        <v>76.650000000000006</v>
      </c>
      <c r="M266" s="31">
        <v>5.1863000000000001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181.25</v>
      </c>
      <c r="D267" s="40">
        <v>179.28333333333333</v>
      </c>
      <c r="E267" s="40">
        <v>176.56666666666666</v>
      </c>
      <c r="F267" s="40">
        <v>171.88333333333333</v>
      </c>
      <c r="G267" s="40">
        <v>169.16666666666666</v>
      </c>
      <c r="H267" s="40">
        <v>183.96666666666667</v>
      </c>
      <c r="I267" s="40">
        <v>186.68333333333331</v>
      </c>
      <c r="J267" s="40">
        <v>191.36666666666667</v>
      </c>
      <c r="K267" s="31">
        <v>182</v>
      </c>
      <c r="L267" s="31">
        <v>174.6</v>
      </c>
      <c r="M267" s="31">
        <v>12.97208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329.5</v>
      </c>
      <c r="D268" s="40">
        <v>325.01666666666665</v>
      </c>
      <c r="E268" s="40">
        <v>320.13333333333333</v>
      </c>
      <c r="F268" s="40">
        <v>310.76666666666665</v>
      </c>
      <c r="G268" s="40">
        <v>305.88333333333333</v>
      </c>
      <c r="H268" s="40">
        <v>334.38333333333333</v>
      </c>
      <c r="I268" s="40">
        <v>339.26666666666665</v>
      </c>
      <c r="J268" s="40">
        <v>348.63333333333333</v>
      </c>
      <c r="K268" s="31">
        <v>329.9</v>
      </c>
      <c r="L268" s="31">
        <v>315.64999999999998</v>
      </c>
      <c r="M268" s="31">
        <v>2.6492800000000001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317</v>
      </c>
      <c r="D269" s="40">
        <v>313.34999999999997</v>
      </c>
      <c r="E269" s="40">
        <v>303.54999999999995</v>
      </c>
      <c r="F269" s="40">
        <v>290.09999999999997</v>
      </c>
      <c r="G269" s="40">
        <v>280.29999999999995</v>
      </c>
      <c r="H269" s="40">
        <v>326.79999999999995</v>
      </c>
      <c r="I269" s="40">
        <v>336.6</v>
      </c>
      <c r="J269" s="40">
        <v>350.04999999999995</v>
      </c>
      <c r="K269" s="31">
        <v>323.14999999999998</v>
      </c>
      <c r="L269" s="31">
        <v>299.89999999999998</v>
      </c>
      <c r="M269" s="31">
        <v>15.49457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680.9</v>
      </c>
      <c r="D270" s="40">
        <v>680.96666666666658</v>
      </c>
      <c r="E270" s="40">
        <v>674.13333333333321</v>
      </c>
      <c r="F270" s="40">
        <v>667.36666666666667</v>
      </c>
      <c r="G270" s="40">
        <v>660.5333333333333</v>
      </c>
      <c r="H270" s="40">
        <v>687.73333333333312</v>
      </c>
      <c r="I270" s="40">
        <v>694.56666666666638</v>
      </c>
      <c r="J270" s="40">
        <v>701.33333333333303</v>
      </c>
      <c r="K270" s="31">
        <v>687.8</v>
      </c>
      <c r="L270" s="31">
        <v>674.2</v>
      </c>
      <c r="M270" s="31">
        <v>28.500080000000001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3758.05</v>
      </c>
      <c r="D271" s="40">
        <v>3764.3333333333335</v>
      </c>
      <c r="E271" s="40">
        <v>3729.7166666666672</v>
      </c>
      <c r="F271" s="40">
        <v>3701.3833333333337</v>
      </c>
      <c r="G271" s="40">
        <v>3666.7666666666673</v>
      </c>
      <c r="H271" s="40">
        <v>3792.666666666667</v>
      </c>
      <c r="I271" s="40">
        <v>3827.2833333333328</v>
      </c>
      <c r="J271" s="40">
        <v>3855.6166666666668</v>
      </c>
      <c r="K271" s="31">
        <v>3798.95</v>
      </c>
      <c r="L271" s="31">
        <v>3736</v>
      </c>
      <c r="M271" s="31">
        <v>1.8622099999999999</v>
      </c>
      <c r="N271" s="1"/>
      <c r="O271" s="1"/>
    </row>
    <row r="272" spans="1:15" ht="12.75" customHeight="1">
      <c r="A272" s="31">
        <v>262</v>
      </c>
      <c r="B272" s="31" t="s">
        <v>860</v>
      </c>
      <c r="C272" s="31">
        <v>612.45000000000005</v>
      </c>
      <c r="D272" s="40">
        <v>604.91666666666663</v>
      </c>
      <c r="E272" s="40">
        <v>589.83333333333326</v>
      </c>
      <c r="F272" s="40">
        <v>567.21666666666658</v>
      </c>
      <c r="G272" s="40">
        <v>552.13333333333321</v>
      </c>
      <c r="H272" s="40">
        <v>627.5333333333333</v>
      </c>
      <c r="I272" s="40">
        <v>642.61666666666656</v>
      </c>
      <c r="J272" s="40">
        <v>665.23333333333335</v>
      </c>
      <c r="K272" s="31">
        <v>620</v>
      </c>
      <c r="L272" s="31">
        <v>582.29999999999995</v>
      </c>
      <c r="M272" s="31">
        <v>6.4822199999999999</v>
      </c>
      <c r="N272" s="1"/>
      <c r="O272" s="1"/>
    </row>
    <row r="273" spans="1:15" ht="12.75" customHeight="1">
      <c r="A273" s="31">
        <v>263</v>
      </c>
      <c r="B273" s="31" t="s">
        <v>861</v>
      </c>
      <c r="C273" s="31">
        <v>599.79999999999995</v>
      </c>
      <c r="D273" s="40">
        <v>599.6</v>
      </c>
      <c r="E273" s="40">
        <v>595.20000000000005</v>
      </c>
      <c r="F273" s="40">
        <v>590.6</v>
      </c>
      <c r="G273" s="40">
        <v>586.20000000000005</v>
      </c>
      <c r="H273" s="40">
        <v>604.20000000000005</v>
      </c>
      <c r="I273" s="40">
        <v>608.59999999999991</v>
      </c>
      <c r="J273" s="40">
        <v>613.20000000000005</v>
      </c>
      <c r="K273" s="31">
        <v>604</v>
      </c>
      <c r="L273" s="31">
        <v>595</v>
      </c>
      <c r="M273" s="31">
        <v>0.44057000000000002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744.1</v>
      </c>
      <c r="D274" s="40">
        <v>733.38333333333321</v>
      </c>
      <c r="E274" s="40">
        <v>712.76666666666642</v>
      </c>
      <c r="F274" s="40">
        <v>681.43333333333317</v>
      </c>
      <c r="G274" s="40">
        <v>660.81666666666638</v>
      </c>
      <c r="H274" s="40">
        <v>764.71666666666647</v>
      </c>
      <c r="I274" s="40">
        <v>785.33333333333326</v>
      </c>
      <c r="J274" s="40">
        <v>816.66666666666652</v>
      </c>
      <c r="K274" s="31">
        <v>754</v>
      </c>
      <c r="L274" s="31">
        <v>702.05</v>
      </c>
      <c r="M274" s="31">
        <v>10.65788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151.44999999999999</v>
      </c>
      <c r="D275" s="40">
        <v>151.44999999999999</v>
      </c>
      <c r="E275" s="40">
        <v>150.19999999999999</v>
      </c>
      <c r="F275" s="40">
        <v>148.94999999999999</v>
      </c>
      <c r="G275" s="40">
        <v>147.69999999999999</v>
      </c>
      <c r="H275" s="40">
        <v>152.69999999999999</v>
      </c>
      <c r="I275" s="40">
        <v>153.94999999999999</v>
      </c>
      <c r="J275" s="40">
        <v>155.19999999999999</v>
      </c>
      <c r="K275" s="31">
        <v>152.69999999999999</v>
      </c>
      <c r="L275" s="31">
        <v>150.19999999999999</v>
      </c>
      <c r="M275" s="31">
        <v>1.9701599999999999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1143.5</v>
      </c>
      <c r="D276" s="40">
        <v>1137.6333333333334</v>
      </c>
      <c r="E276" s="40">
        <v>1122.3666666666668</v>
      </c>
      <c r="F276" s="40">
        <v>1101.2333333333333</v>
      </c>
      <c r="G276" s="40">
        <v>1085.9666666666667</v>
      </c>
      <c r="H276" s="40">
        <v>1158.7666666666669</v>
      </c>
      <c r="I276" s="40">
        <v>1174.0333333333338</v>
      </c>
      <c r="J276" s="40">
        <v>1195.166666666667</v>
      </c>
      <c r="K276" s="31">
        <v>1152.9000000000001</v>
      </c>
      <c r="L276" s="31">
        <v>1116.5</v>
      </c>
      <c r="M276" s="31">
        <v>3.2765900000000001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405.8</v>
      </c>
      <c r="D277" s="40">
        <v>404.5</v>
      </c>
      <c r="E277" s="40">
        <v>401</v>
      </c>
      <c r="F277" s="40">
        <v>396.2</v>
      </c>
      <c r="G277" s="40">
        <v>392.7</v>
      </c>
      <c r="H277" s="40">
        <v>409.3</v>
      </c>
      <c r="I277" s="40">
        <v>412.8</v>
      </c>
      <c r="J277" s="40">
        <v>417.6</v>
      </c>
      <c r="K277" s="31">
        <v>408</v>
      </c>
      <c r="L277" s="31">
        <v>399.7</v>
      </c>
      <c r="M277" s="31">
        <v>0.74939</v>
      </c>
      <c r="N277" s="1"/>
      <c r="O277" s="1"/>
    </row>
    <row r="278" spans="1:15" ht="12.75" customHeight="1">
      <c r="A278" s="31">
        <v>268</v>
      </c>
      <c r="B278" s="31" t="s">
        <v>862</v>
      </c>
      <c r="C278" s="31">
        <v>70.75</v>
      </c>
      <c r="D278" s="40">
        <v>71</v>
      </c>
      <c r="E278" s="40">
        <v>70</v>
      </c>
      <c r="F278" s="40">
        <v>69.25</v>
      </c>
      <c r="G278" s="40">
        <v>68.25</v>
      </c>
      <c r="H278" s="40">
        <v>71.75</v>
      </c>
      <c r="I278" s="40">
        <v>72.75</v>
      </c>
      <c r="J278" s="40">
        <v>73.5</v>
      </c>
      <c r="K278" s="31">
        <v>72</v>
      </c>
      <c r="L278" s="31">
        <v>70.25</v>
      </c>
      <c r="M278" s="31">
        <v>4.3021399999999996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589.6</v>
      </c>
      <c r="D279" s="40">
        <v>591.11666666666667</v>
      </c>
      <c r="E279" s="40">
        <v>583.63333333333333</v>
      </c>
      <c r="F279" s="40">
        <v>577.66666666666663</v>
      </c>
      <c r="G279" s="40">
        <v>570.18333333333328</v>
      </c>
      <c r="H279" s="40">
        <v>597.08333333333337</v>
      </c>
      <c r="I279" s="40">
        <v>604.56666666666672</v>
      </c>
      <c r="J279" s="40">
        <v>610.53333333333342</v>
      </c>
      <c r="K279" s="31">
        <v>598.6</v>
      </c>
      <c r="L279" s="31">
        <v>585.15</v>
      </c>
      <c r="M279" s="31">
        <v>5.5329899999999999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52</v>
      </c>
      <c r="D280" s="40">
        <v>52.233333333333327</v>
      </c>
      <c r="E280" s="40">
        <v>51.516666666666652</v>
      </c>
      <c r="F280" s="40">
        <v>51.033333333333324</v>
      </c>
      <c r="G280" s="40">
        <v>50.316666666666649</v>
      </c>
      <c r="H280" s="40">
        <v>52.716666666666654</v>
      </c>
      <c r="I280" s="40">
        <v>53.433333333333337</v>
      </c>
      <c r="J280" s="40">
        <v>53.916666666666657</v>
      </c>
      <c r="K280" s="31">
        <v>52.95</v>
      </c>
      <c r="L280" s="31">
        <v>51.75</v>
      </c>
      <c r="M280" s="31">
        <v>18.036639999999998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461.1</v>
      </c>
      <c r="D281" s="40">
        <v>462.38333333333338</v>
      </c>
      <c r="E281" s="40">
        <v>454.86666666666679</v>
      </c>
      <c r="F281" s="40">
        <v>448.63333333333338</v>
      </c>
      <c r="G281" s="40">
        <v>441.11666666666679</v>
      </c>
      <c r="H281" s="40">
        <v>468.61666666666679</v>
      </c>
      <c r="I281" s="40">
        <v>476.13333333333333</v>
      </c>
      <c r="J281" s="40">
        <v>482.36666666666679</v>
      </c>
      <c r="K281" s="31">
        <v>469.9</v>
      </c>
      <c r="L281" s="31">
        <v>456.15</v>
      </c>
      <c r="M281" s="31">
        <v>1.2543200000000001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1121.9000000000001</v>
      </c>
      <c r="D282" s="40">
        <v>1113.6333333333334</v>
      </c>
      <c r="E282" s="40">
        <v>1082.2666666666669</v>
      </c>
      <c r="F282" s="40">
        <v>1042.6333333333334</v>
      </c>
      <c r="G282" s="40">
        <v>1011.2666666666669</v>
      </c>
      <c r="H282" s="40">
        <v>1153.2666666666669</v>
      </c>
      <c r="I282" s="40">
        <v>1184.6333333333332</v>
      </c>
      <c r="J282" s="40">
        <v>1224.2666666666669</v>
      </c>
      <c r="K282" s="31">
        <v>1145</v>
      </c>
      <c r="L282" s="31">
        <v>1074</v>
      </c>
      <c r="M282" s="31">
        <v>4.8510799999999996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270.10000000000002</v>
      </c>
      <c r="D283" s="40">
        <v>268.81666666666666</v>
      </c>
      <c r="E283" s="40">
        <v>266.08333333333331</v>
      </c>
      <c r="F283" s="40">
        <v>262.06666666666666</v>
      </c>
      <c r="G283" s="40">
        <v>259.33333333333331</v>
      </c>
      <c r="H283" s="40">
        <v>272.83333333333331</v>
      </c>
      <c r="I283" s="40">
        <v>275.56666666666666</v>
      </c>
      <c r="J283" s="40">
        <v>279.58333333333331</v>
      </c>
      <c r="K283" s="31">
        <v>271.55</v>
      </c>
      <c r="L283" s="31">
        <v>264.8</v>
      </c>
      <c r="M283" s="31">
        <v>2.8259400000000001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2035.1</v>
      </c>
      <c r="D284" s="40">
        <v>2032.05</v>
      </c>
      <c r="E284" s="40">
        <v>2016.1</v>
      </c>
      <c r="F284" s="40">
        <v>1997.1</v>
      </c>
      <c r="G284" s="40">
        <v>1981.1499999999999</v>
      </c>
      <c r="H284" s="40">
        <v>2051.0500000000002</v>
      </c>
      <c r="I284" s="40">
        <v>2067</v>
      </c>
      <c r="J284" s="40">
        <v>2086</v>
      </c>
      <c r="K284" s="31">
        <v>2048</v>
      </c>
      <c r="L284" s="31">
        <v>2013.05</v>
      </c>
      <c r="M284" s="31">
        <v>31.644279999999998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475.55</v>
      </c>
      <c r="D285" s="40">
        <v>479.95</v>
      </c>
      <c r="E285" s="40">
        <v>467.4</v>
      </c>
      <c r="F285" s="40">
        <v>459.25</v>
      </c>
      <c r="G285" s="40">
        <v>446.7</v>
      </c>
      <c r="H285" s="40">
        <v>488.09999999999997</v>
      </c>
      <c r="I285" s="40">
        <v>500.65000000000003</v>
      </c>
      <c r="J285" s="40">
        <v>508.79999999999995</v>
      </c>
      <c r="K285" s="31">
        <v>492.5</v>
      </c>
      <c r="L285" s="31">
        <v>471.8</v>
      </c>
      <c r="M285" s="31">
        <v>11.566800000000001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514.85</v>
      </c>
      <c r="D286" s="40">
        <v>510.04999999999995</v>
      </c>
      <c r="E286" s="40">
        <v>495.59999999999991</v>
      </c>
      <c r="F286" s="40">
        <v>476.34999999999997</v>
      </c>
      <c r="G286" s="40">
        <v>461.89999999999992</v>
      </c>
      <c r="H286" s="40">
        <v>529.29999999999995</v>
      </c>
      <c r="I286" s="40">
        <v>543.75</v>
      </c>
      <c r="J286" s="40">
        <v>562.99999999999989</v>
      </c>
      <c r="K286" s="31">
        <v>524.5</v>
      </c>
      <c r="L286" s="31">
        <v>490.8</v>
      </c>
      <c r="M286" s="31">
        <v>7.8055000000000003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250.65</v>
      </c>
      <c r="D287" s="40">
        <v>251.1</v>
      </c>
      <c r="E287" s="40">
        <v>247.79999999999998</v>
      </c>
      <c r="F287" s="40">
        <v>244.95</v>
      </c>
      <c r="G287" s="40">
        <v>241.64999999999998</v>
      </c>
      <c r="H287" s="40">
        <v>253.95</v>
      </c>
      <c r="I287" s="40">
        <v>257.25</v>
      </c>
      <c r="J287" s="40">
        <v>260.10000000000002</v>
      </c>
      <c r="K287" s="31">
        <v>254.4</v>
      </c>
      <c r="L287" s="31">
        <v>248.25</v>
      </c>
      <c r="M287" s="31">
        <v>2.6513200000000001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1279.05</v>
      </c>
      <c r="D288" s="40">
        <v>1282.9166666666667</v>
      </c>
      <c r="E288" s="40">
        <v>1258.9333333333334</v>
      </c>
      <c r="F288" s="40">
        <v>1238.8166666666666</v>
      </c>
      <c r="G288" s="40">
        <v>1214.8333333333333</v>
      </c>
      <c r="H288" s="40">
        <v>1303.0333333333335</v>
      </c>
      <c r="I288" s="40">
        <v>1327.0166666666667</v>
      </c>
      <c r="J288" s="40">
        <v>1347.1333333333337</v>
      </c>
      <c r="K288" s="31">
        <v>1306.9000000000001</v>
      </c>
      <c r="L288" s="31">
        <v>1262.8</v>
      </c>
      <c r="M288" s="31">
        <v>0.15520999999999999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513.15</v>
      </c>
      <c r="D289" s="40">
        <v>511</v>
      </c>
      <c r="E289" s="40">
        <v>506</v>
      </c>
      <c r="F289" s="40">
        <v>498.85</v>
      </c>
      <c r="G289" s="40">
        <v>493.85</v>
      </c>
      <c r="H289" s="40">
        <v>518.15</v>
      </c>
      <c r="I289" s="40">
        <v>523.15</v>
      </c>
      <c r="J289" s="40">
        <v>530.29999999999995</v>
      </c>
      <c r="K289" s="31">
        <v>516</v>
      </c>
      <c r="L289" s="31">
        <v>503.85</v>
      </c>
      <c r="M289" s="31">
        <v>0.54874000000000001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79</v>
      </c>
      <c r="D290" s="40">
        <v>78.733333333333334</v>
      </c>
      <c r="E290" s="40">
        <v>78.066666666666663</v>
      </c>
      <c r="F290" s="40">
        <v>77.133333333333326</v>
      </c>
      <c r="G290" s="40">
        <v>76.466666666666654</v>
      </c>
      <c r="H290" s="40">
        <v>79.666666666666671</v>
      </c>
      <c r="I290" s="40">
        <v>80.333333333333329</v>
      </c>
      <c r="J290" s="40">
        <v>81.26666666666668</v>
      </c>
      <c r="K290" s="31">
        <v>79.400000000000006</v>
      </c>
      <c r="L290" s="31">
        <v>77.8</v>
      </c>
      <c r="M290" s="31">
        <v>57.868450000000003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3423.7</v>
      </c>
      <c r="D291" s="40">
        <v>3424.2166666666667</v>
      </c>
      <c r="E291" s="40">
        <v>3393.4333333333334</v>
      </c>
      <c r="F291" s="40">
        <v>3363.1666666666665</v>
      </c>
      <c r="G291" s="40">
        <v>3332.3833333333332</v>
      </c>
      <c r="H291" s="40">
        <v>3454.4833333333336</v>
      </c>
      <c r="I291" s="40">
        <v>3485.2666666666673</v>
      </c>
      <c r="J291" s="40">
        <v>3515.5333333333338</v>
      </c>
      <c r="K291" s="31">
        <v>3455</v>
      </c>
      <c r="L291" s="31">
        <v>3393.95</v>
      </c>
      <c r="M291" s="31">
        <v>0.90605999999999998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349.1</v>
      </c>
      <c r="D292" s="40">
        <v>341.09999999999997</v>
      </c>
      <c r="E292" s="40">
        <v>325.49999999999994</v>
      </c>
      <c r="F292" s="40">
        <v>301.89999999999998</v>
      </c>
      <c r="G292" s="40">
        <v>286.29999999999995</v>
      </c>
      <c r="H292" s="40">
        <v>364.69999999999993</v>
      </c>
      <c r="I292" s="40">
        <v>380.29999999999995</v>
      </c>
      <c r="J292" s="40">
        <v>403.89999999999992</v>
      </c>
      <c r="K292" s="31">
        <v>356.7</v>
      </c>
      <c r="L292" s="31">
        <v>317.5</v>
      </c>
      <c r="M292" s="31">
        <v>11.48343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535.04999999999995</v>
      </c>
      <c r="D293" s="40">
        <v>525.5</v>
      </c>
      <c r="E293" s="40">
        <v>512.25</v>
      </c>
      <c r="F293" s="40">
        <v>489.45</v>
      </c>
      <c r="G293" s="40">
        <v>476.2</v>
      </c>
      <c r="H293" s="40">
        <v>548.29999999999995</v>
      </c>
      <c r="I293" s="40">
        <v>561.54999999999995</v>
      </c>
      <c r="J293" s="40">
        <v>584.35</v>
      </c>
      <c r="K293" s="31">
        <v>538.75</v>
      </c>
      <c r="L293" s="31">
        <v>502.7</v>
      </c>
      <c r="M293" s="31">
        <v>72.588520000000003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8962.7000000000007</v>
      </c>
      <c r="D294" s="40">
        <v>8970.5666666666675</v>
      </c>
      <c r="E294" s="40">
        <v>8892.133333333335</v>
      </c>
      <c r="F294" s="40">
        <v>8821.5666666666675</v>
      </c>
      <c r="G294" s="40">
        <v>8743.133333333335</v>
      </c>
      <c r="H294" s="40">
        <v>9041.133333333335</v>
      </c>
      <c r="I294" s="40">
        <v>9119.5666666666657</v>
      </c>
      <c r="J294" s="40">
        <v>9190.133333333335</v>
      </c>
      <c r="K294" s="31">
        <v>9049</v>
      </c>
      <c r="L294" s="31">
        <v>8900</v>
      </c>
      <c r="M294" s="31">
        <v>2.8879999999999999E-2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51.1</v>
      </c>
      <c r="D295" s="40">
        <v>51.166666666666664</v>
      </c>
      <c r="E295" s="40">
        <v>50.533333333333331</v>
      </c>
      <c r="F295" s="40">
        <v>49.966666666666669</v>
      </c>
      <c r="G295" s="40">
        <v>49.333333333333336</v>
      </c>
      <c r="H295" s="40">
        <v>51.733333333333327</v>
      </c>
      <c r="I295" s="40">
        <v>52.366666666666667</v>
      </c>
      <c r="J295" s="40">
        <v>52.933333333333323</v>
      </c>
      <c r="K295" s="31">
        <v>51.8</v>
      </c>
      <c r="L295" s="31">
        <v>50.6</v>
      </c>
      <c r="M295" s="31">
        <v>22.352969999999999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396.25</v>
      </c>
      <c r="D296" s="40">
        <v>397.05</v>
      </c>
      <c r="E296" s="40">
        <v>392.20000000000005</v>
      </c>
      <c r="F296" s="40">
        <v>388.15000000000003</v>
      </c>
      <c r="G296" s="40">
        <v>383.30000000000007</v>
      </c>
      <c r="H296" s="40">
        <v>401.1</v>
      </c>
      <c r="I296" s="40">
        <v>405.95000000000005</v>
      </c>
      <c r="J296" s="40">
        <v>410</v>
      </c>
      <c r="K296" s="31">
        <v>401.9</v>
      </c>
      <c r="L296" s="31">
        <v>393</v>
      </c>
      <c r="M296" s="31">
        <v>20.025690000000001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2389.6</v>
      </c>
      <c r="D297" s="40">
        <v>2377.4166666666665</v>
      </c>
      <c r="E297" s="40">
        <v>2355.833333333333</v>
      </c>
      <c r="F297" s="40">
        <v>2322.0666666666666</v>
      </c>
      <c r="G297" s="40">
        <v>2300.4833333333331</v>
      </c>
      <c r="H297" s="40">
        <v>2411.1833333333329</v>
      </c>
      <c r="I297" s="40">
        <v>2432.766666666666</v>
      </c>
      <c r="J297" s="40">
        <v>2466.5333333333328</v>
      </c>
      <c r="K297" s="31">
        <v>2399</v>
      </c>
      <c r="L297" s="31">
        <v>2343.65</v>
      </c>
      <c r="M297" s="31">
        <v>0.34473999999999999</v>
      </c>
      <c r="N297" s="1"/>
      <c r="O297" s="1"/>
    </row>
    <row r="298" spans="1:15" ht="12.75" customHeight="1">
      <c r="A298" s="31">
        <v>288</v>
      </c>
      <c r="B298" s="31" t="s">
        <v>863</v>
      </c>
      <c r="C298" s="31">
        <v>1414.25</v>
      </c>
      <c r="D298" s="40">
        <v>1415.4333333333334</v>
      </c>
      <c r="E298" s="40">
        <v>1389.9666666666667</v>
      </c>
      <c r="F298" s="40">
        <v>1365.6833333333334</v>
      </c>
      <c r="G298" s="40">
        <v>1340.2166666666667</v>
      </c>
      <c r="H298" s="40">
        <v>1439.7166666666667</v>
      </c>
      <c r="I298" s="40">
        <v>1465.1833333333334</v>
      </c>
      <c r="J298" s="40">
        <v>1489.4666666666667</v>
      </c>
      <c r="K298" s="31">
        <v>1440.9</v>
      </c>
      <c r="L298" s="31">
        <v>1391.15</v>
      </c>
      <c r="M298" s="31">
        <v>2.44015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1849.9</v>
      </c>
      <c r="D299" s="40">
        <v>1851.6499999999999</v>
      </c>
      <c r="E299" s="40">
        <v>1836.4499999999998</v>
      </c>
      <c r="F299" s="40">
        <v>1823</v>
      </c>
      <c r="G299" s="40">
        <v>1807.8</v>
      </c>
      <c r="H299" s="40">
        <v>1865.0999999999997</v>
      </c>
      <c r="I299" s="40">
        <v>1880.3</v>
      </c>
      <c r="J299" s="40">
        <v>1893.7499999999995</v>
      </c>
      <c r="K299" s="31">
        <v>1866.85</v>
      </c>
      <c r="L299" s="31">
        <v>1838.2</v>
      </c>
      <c r="M299" s="31">
        <v>19.30012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6849.8</v>
      </c>
      <c r="D300" s="40">
        <v>6814.0666666666657</v>
      </c>
      <c r="E300" s="40">
        <v>6748.1333333333314</v>
      </c>
      <c r="F300" s="40">
        <v>6646.4666666666653</v>
      </c>
      <c r="G300" s="40">
        <v>6580.533333333331</v>
      </c>
      <c r="H300" s="40">
        <v>6915.7333333333318</v>
      </c>
      <c r="I300" s="40">
        <v>6981.6666666666661</v>
      </c>
      <c r="J300" s="40">
        <v>7083.3333333333321</v>
      </c>
      <c r="K300" s="31">
        <v>6880</v>
      </c>
      <c r="L300" s="31">
        <v>6712.4</v>
      </c>
      <c r="M300" s="31">
        <v>1.58382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5344.75</v>
      </c>
      <c r="D301" s="40">
        <v>5305.25</v>
      </c>
      <c r="E301" s="40">
        <v>5221.5</v>
      </c>
      <c r="F301" s="40">
        <v>5098.25</v>
      </c>
      <c r="G301" s="40">
        <v>5014.5</v>
      </c>
      <c r="H301" s="40">
        <v>5428.5</v>
      </c>
      <c r="I301" s="40">
        <v>5512.25</v>
      </c>
      <c r="J301" s="40">
        <v>5635.5</v>
      </c>
      <c r="K301" s="31">
        <v>5389</v>
      </c>
      <c r="L301" s="31">
        <v>5182</v>
      </c>
      <c r="M301" s="31">
        <v>2.3072300000000001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899.25</v>
      </c>
      <c r="D302" s="40">
        <v>896.15</v>
      </c>
      <c r="E302" s="40">
        <v>890.3</v>
      </c>
      <c r="F302" s="40">
        <v>881.35</v>
      </c>
      <c r="G302" s="40">
        <v>875.5</v>
      </c>
      <c r="H302" s="40">
        <v>905.09999999999991</v>
      </c>
      <c r="I302" s="40">
        <v>910.95</v>
      </c>
      <c r="J302" s="40">
        <v>919.89999999999986</v>
      </c>
      <c r="K302" s="31">
        <v>902</v>
      </c>
      <c r="L302" s="31">
        <v>887.2</v>
      </c>
      <c r="M302" s="31">
        <v>6.9777899999999997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4220.7</v>
      </c>
      <c r="D303" s="40">
        <v>4267.5666666666666</v>
      </c>
      <c r="E303" s="40">
        <v>4128.1333333333332</v>
      </c>
      <c r="F303" s="40">
        <v>4035.5666666666666</v>
      </c>
      <c r="G303" s="40">
        <v>3896.1333333333332</v>
      </c>
      <c r="H303" s="40">
        <v>4360.1333333333332</v>
      </c>
      <c r="I303" s="40">
        <v>4499.5666666666657</v>
      </c>
      <c r="J303" s="40">
        <v>4592.1333333333332</v>
      </c>
      <c r="K303" s="31">
        <v>4407</v>
      </c>
      <c r="L303" s="31">
        <v>4175</v>
      </c>
      <c r="M303" s="31">
        <v>0.98316999999999999</v>
      </c>
      <c r="N303" s="1"/>
      <c r="O303" s="1"/>
    </row>
    <row r="304" spans="1:15" ht="12.75" customHeight="1">
      <c r="A304" s="31">
        <v>294</v>
      </c>
      <c r="B304" s="31" t="s">
        <v>864</v>
      </c>
      <c r="C304" s="31">
        <v>435.45</v>
      </c>
      <c r="D304" s="40">
        <v>435.15000000000003</v>
      </c>
      <c r="E304" s="40">
        <v>430.30000000000007</v>
      </c>
      <c r="F304" s="40">
        <v>425.15000000000003</v>
      </c>
      <c r="G304" s="40">
        <v>420.30000000000007</v>
      </c>
      <c r="H304" s="40">
        <v>440.30000000000007</v>
      </c>
      <c r="I304" s="40">
        <v>445.15000000000009</v>
      </c>
      <c r="J304" s="40">
        <v>450.30000000000007</v>
      </c>
      <c r="K304" s="31">
        <v>440</v>
      </c>
      <c r="L304" s="31">
        <v>430</v>
      </c>
      <c r="M304" s="31">
        <v>5.7342199999999997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891.2</v>
      </c>
      <c r="D305" s="40">
        <v>891.19999999999993</v>
      </c>
      <c r="E305" s="40">
        <v>883.49999999999989</v>
      </c>
      <c r="F305" s="40">
        <v>875.8</v>
      </c>
      <c r="G305" s="40">
        <v>868.09999999999991</v>
      </c>
      <c r="H305" s="40">
        <v>898.89999999999986</v>
      </c>
      <c r="I305" s="40">
        <v>906.59999999999991</v>
      </c>
      <c r="J305" s="40">
        <v>914.29999999999984</v>
      </c>
      <c r="K305" s="31">
        <v>898.9</v>
      </c>
      <c r="L305" s="31">
        <v>883.5</v>
      </c>
      <c r="M305" s="31">
        <v>22.888249999999999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167.55</v>
      </c>
      <c r="D306" s="40">
        <v>167.68333333333334</v>
      </c>
      <c r="E306" s="40">
        <v>165.36666666666667</v>
      </c>
      <c r="F306" s="40">
        <v>163.18333333333334</v>
      </c>
      <c r="G306" s="40">
        <v>160.86666666666667</v>
      </c>
      <c r="H306" s="40">
        <v>169.86666666666667</v>
      </c>
      <c r="I306" s="40">
        <v>172.18333333333334</v>
      </c>
      <c r="J306" s="40">
        <v>174.36666666666667</v>
      </c>
      <c r="K306" s="31">
        <v>170</v>
      </c>
      <c r="L306" s="31">
        <v>165.5</v>
      </c>
      <c r="M306" s="31">
        <v>33.314480000000003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20.399999999999999</v>
      </c>
      <c r="D307" s="40">
        <v>20.383333333333333</v>
      </c>
      <c r="E307" s="40">
        <v>20.116666666666667</v>
      </c>
      <c r="F307" s="40">
        <v>19.833333333333336</v>
      </c>
      <c r="G307" s="40">
        <v>19.56666666666667</v>
      </c>
      <c r="H307" s="40">
        <v>20.666666666666664</v>
      </c>
      <c r="I307" s="40">
        <v>20.93333333333333</v>
      </c>
      <c r="J307" s="40">
        <v>21.216666666666661</v>
      </c>
      <c r="K307" s="31">
        <v>20.65</v>
      </c>
      <c r="L307" s="31">
        <v>20.100000000000001</v>
      </c>
      <c r="M307" s="31">
        <v>37.796460000000003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262.10000000000002</v>
      </c>
      <c r="D308" s="40">
        <v>263.40000000000003</v>
      </c>
      <c r="E308" s="40">
        <v>259.40000000000009</v>
      </c>
      <c r="F308" s="40">
        <v>256.70000000000005</v>
      </c>
      <c r="G308" s="40">
        <v>252.7000000000001</v>
      </c>
      <c r="H308" s="40">
        <v>266.10000000000008</v>
      </c>
      <c r="I308" s="40">
        <v>270.09999999999997</v>
      </c>
      <c r="J308" s="40">
        <v>272.80000000000007</v>
      </c>
      <c r="K308" s="31">
        <v>267.39999999999998</v>
      </c>
      <c r="L308" s="31">
        <v>260.7</v>
      </c>
      <c r="M308" s="31">
        <v>2.1992699999999998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748.8</v>
      </c>
      <c r="D309" s="40">
        <v>766.44999999999993</v>
      </c>
      <c r="E309" s="40">
        <v>718.89999999999986</v>
      </c>
      <c r="F309" s="40">
        <v>688.99999999999989</v>
      </c>
      <c r="G309" s="40">
        <v>641.44999999999982</v>
      </c>
      <c r="H309" s="40">
        <v>796.34999999999991</v>
      </c>
      <c r="I309" s="40">
        <v>843.89999999999986</v>
      </c>
      <c r="J309" s="40">
        <v>873.8</v>
      </c>
      <c r="K309" s="31">
        <v>814</v>
      </c>
      <c r="L309" s="31">
        <v>736.55</v>
      </c>
      <c r="M309" s="31">
        <v>8.3647399999999994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173.65</v>
      </c>
      <c r="D310" s="40">
        <v>174.53333333333333</v>
      </c>
      <c r="E310" s="40">
        <v>172.01666666666665</v>
      </c>
      <c r="F310" s="40">
        <v>170.38333333333333</v>
      </c>
      <c r="G310" s="40">
        <v>167.86666666666665</v>
      </c>
      <c r="H310" s="40">
        <v>176.16666666666666</v>
      </c>
      <c r="I310" s="40">
        <v>178.68333333333337</v>
      </c>
      <c r="J310" s="40">
        <v>180.31666666666666</v>
      </c>
      <c r="K310" s="31">
        <v>177.05</v>
      </c>
      <c r="L310" s="31">
        <v>172.9</v>
      </c>
      <c r="M310" s="31">
        <v>32.623449999999998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549</v>
      </c>
      <c r="D311" s="40">
        <v>541.83333333333337</v>
      </c>
      <c r="E311" s="40">
        <v>533.66666666666674</v>
      </c>
      <c r="F311" s="40">
        <v>518.33333333333337</v>
      </c>
      <c r="G311" s="40">
        <v>510.16666666666674</v>
      </c>
      <c r="H311" s="40">
        <v>557.16666666666674</v>
      </c>
      <c r="I311" s="40">
        <v>565.33333333333348</v>
      </c>
      <c r="J311" s="40">
        <v>580.66666666666674</v>
      </c>
      <c r="K311" s="31">
        <v>550</v>
      </c>
      <c r="L311" s="31">
        <v>526.5</v>
      </c>
      <c r="M311" s="31">
        <v>12.11317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7572.5</v>
      </c>
      <c r="D312" s="40">
        <v>7575.6333333333341</v>
      </c>
      <c r="E312" s="40">
        <v>7431.8666666666686</v>
      </c>
      <c r="F312" s="40">
        <v>7291.2333333333345</v>
      </c>
      <c r="G312" s="40">
        <v>7147.466666666669</v>
      </c>
      <c r="H312" s="40">
        <v>7716.2666666666682</v>
      </c>
      <c r="I312" s="40">
        <v>7860.0333333333328</v>
      </c>
      <c r="J312" s="40">
        <v>8000.6666666666679</v>
      </c>
      <c r="K312" s="31">
        <v>7719.4</v>
      </c>
      <c r="L312" s="31">
        <v>7435</v>
      </c>
      <c r="M312" s="31">
        <v>10.076180000000001</v>
      </c>
      <c r="N312" s="1"/>
      <c r="O312" s="1"/>
    </row>
    <row r="313" spans="1:15" ht="12.75" customHeight="1">
      <c r="A313" s="31">
        <v>303</v>
      </c>
      <c r="B313" s="31" t="s">
        <v>865</v>
      </c>
      <c r="C313" s="31">
        <v>2642.8</v>
      </c>
      <c r="D313" s="40">
        <v>2647.2166666666667</v>
      </c>
      <c r="E313" s="40">
        <v>2615.4833333333336</v>
      </c>
      <c r="F313" s="40">
        <v>2588.166666666667</v>
      </c>
      <c r="G313" s="40">
        <v>2556.4333333333338</v>
      </c>
      <c r="H313" s="40">
        <v>2674.5333333333333</v>
      </c>
      <c r="I313" s="40">
        <v>2706.266666666666</v>
      </c>
      <c r="J313" s="40">
        <v>2733.583333333333</v>
      </c>
      <c r="K313" s="31">
        <v>2678.95</v>
      </c>
      <c r="L313" s="31">
        <v>2619.9</v>
      </c>
      <c r="M313" s="31">
        <v>0.63229999999999997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364.95</v>
      </c>
      <c r="D314" s="40">
        <v>363.98333333333335</v>
      </c>
      <c r="E314" s="40">
        <v>356.9666666666667</v>
      </c>
      <c r="F314" s="40">
        <v>348.98333333333335</v>
      </c>
      <c r="G314" s="40">
        <v>341.9666666666667</v>
      </c>
      <c r="H314" s="40">
        <v>371.9666666666667</v>
      </c>
      <c r="I314" s="40">
        <v>378.98333333333335</v>
      </c>
      <c r="J314" s="40">
        <v>386.9666666666667</v>
      </c>
      <c r="K314" s="31">
        <v>371</v>
      </c>
      <c r="L314" s="31">
        <v>356</v>
      </c>
      <c r="M314" s="31">
        <v>15.37562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282.35000000000002</v>
      </c>
      <c r="D315" s="40">
        <v>282.13333333333338</v>
      </c>
      <c r="E315" s="40">
        <v>279.26666666666677</v>
      </c>
      <c r="F315" s="40">
        <v>276.18333333333339</v>
      </c>
      <c r="G315" s="40">
        <v>273.31666666666678</v>
      </c>
      <c r="H315" s="40">
        <v>285.21666666666675</v>
      </c>
      <c r="I315" s="40">
        <v>288.08333333333343</v>
      </c>
      <c r="J315" s="40">
        <v>291.16666666666674</v>
      </c>
      <c r="K315" s="31">
        <v>285</v>
      </c>
      <c r="L315" s="31">
        <v>279.05</v>
      </c>
      <c r="M315" s="31">
        <v>2.7028599999999998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942.35</v>
      </c>
      <c r="D316" s="40">
        <v>939.33333333333337</v>
      </c>
      <c r="E316" s="40">
        <v>931.7166666666667</v>
      </c>
      <c r="F316" s="40">
        <v>921.08333333333337</v>
      </c>
      <c r="G316" s="40">
        <v>913.4666666666667</v>
      </c>
      <c r="H316" s="40">
        <v>949.9666666666667</v>
      </c>
      <c r="I316" s="40">
        <v>957.58333333333326</v>
      </c>
      <c r="J316" s="40">
        <v>968.2166666666667</v>
      </c>
      <c r="K316" s="31">
        <v>946.95</v>
      </c>
      <c r="L316" s="31">
        <v>928.7</v>
      </c>
      <c r="M316" s="31">
        <v>13.410399999999999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1720.35</v>
      </c>
      <c r="D317" s="40">
        <v>1712.55</v>
      </c>
      <c r="E317" s="40">
        <v>1699.8</v>
      </c>
      <c r="F317" s="40">
        <v>1679.25</v>
      </c>
      <c r="G317" s="40">
        <v>1666.5</v>
      </c>
      <c r="H317" s="40">
        <v>1733.1</v>
      </c>
      <c r="I317" s="40">
        <v>1745.85</v>
      </c>
      <c r="J317" s="40">
        <v>1766.3999999999999</v>
      </c>
      <c r="K317" s="31">
        <v>1725.3</v>
      </c>
      <c r="L317" s="31">
        <v>1692</v>
      </c>
      <c r="M317" s="31">
        <v>4.6783000000000001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2947.45</v>
      </c>
      <c r="D318" s="40">
        <v>2974</v>
      </c>
      <c r="E318" s="40">
        <v>2906.15</v>
      </c>
      <c r="F318" s="40">
        <v>2864.85</v>
      </c>
      <c r="G318" s="40">
        <v>2797</v>
      </c>
      <c r="H318" s="40">
        <v>3015.3</v>
      </c>
      <c r="I318" s="40">
        <v>3083.1500000000005</v>
      </c>
      <c r="J318" s="40">
        <v>3124.4500000000003</v>
      </c>
      <c r="K318" s="31">
        <v>3041.85</v>
      </c>
      <c r="L318" s="31">
        <v>2932.7</v>
      </c>
      <c r="M318" s="31">
        <v>1.38374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954.95</v>
      </c>
      <c r="D319" s="40">
        <v>949.36666666666667</v>
      </c>
      <c r="E319" s="40">
        <v>940.73333333333335</v>
      </c>
      <c r="F319" s="40">
        <v>926.51666666666665</v>
      </c>
      <c r="G319" s="40">
        <v>917.88333333333333</v>
      </c>
      <c r="H319" s="40">
        <v>963.58333333333337</v>
      </c>
      <c r="I319" s="40">
        <v>972.21666666666681</v>
      </c>
      <c r="J319" s="40">
        <v>986.43333333333339</v>
      </c>
      <c r="K319" s="31">
        <v>958</v>
      </c>
      <c r="L319" s="31">
        <v>935.15</v>
      </c>
      <c r="M319" s="31">
        <v>2.3394200000000001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932.8</v>
      </c>
      <c r="D320" s="40">
        <v>932.43333333333339</v>
      </c>
      <c r="E320" s="40">
        <v>923.01666666666677</v>
      </c>
      <c r="F320" s="40">
        <v>913.23333333333335</v>
      </c>
      <c r="G320" s="40">
        <v>903.81666666666672</v>
      </c>
      <c r="H320" s="40">
        <v>942.21666666666681</v>
      </c>
      <c r="I320" s="40">
        <v>951.63333333333333</v>
      </c>
      <c r="J320" s="40">
        <v>961.41666666666686</v>
      </c>
      <c r="K320" s="31">
        <v>941.85</v>
      </c>
      <c r="L320" s="31">
        <v>922.65</v>
      </c>
      <c r="M320" s="31">
        <v>2.44224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229.5</v>
      </c>
      <c r="D321" s="40">
        <v>230.79999999999998</v>
      </c>
      <c r="E321" s="40">
        <v>227.04999999999995</v>
      </c>
      <c r="F321" s="40">
        <v>224.59999999999997</v>
      </c>
      <c r="G321" s="40">
        <v>220.84999999999994</v>
      </c>
      <c r="H321" s="40">
        <v>233.24999999999997</v>
      </c>
      <c r="I321" s="40">
        <v>237.00000000000003</v>
      </c>
      <c r="J321" s="40">
        <v>239.45</v>
      </c>
      <c r="K321" s="31">
        <v>234.55</v>
      </c>
      <c r="L321" s="31">
        <v>228.35</v>
      </c>
      <c r="M321" s="31">
        <v>1.36578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189.25</v>
      </c>
      <c r="D322" s="40">
        <v>188.54999999999998</v>
      </c>
      <c r="E322" s="40">
        <v>186.19999999999996</v>
      </c>
      <c r="F322" s="40">
        <v>183.14999999999998</v>
      </c>
      <c r="G322" s="40">
        <v>180.79999999999995</v>
      </c>
      <c r="H322" s="40">
        <v>191.59999999999997</v>
      </c>
      <c r="I322" s="40">
        <v>193.95</v>
      </c>
      <c r="J322" s="40">
        <v>196.99999999999997</v>
      </c>
      <c r="K322" s="31">
        <v>190.9</v>
      </c>
      <c r="L322" s="31">
        <v>185.5</v>
      </c>
      <c r="M322" s="31">
        <v>1.03217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170.4</v>
      </c>
      <c r="D323" s="40">
        <v>170.53333333333333</v>
      </c>
      <c r="E323" s="40">
        <v>169.06666666666666</v>
      </c>
      <c r="F323" s="40">
        <v>167.73333333333332</v>
      </c>
      <c r="G323" s="40">
        <v>166.26666666666665</v>
      </c>
      <c r="H323" s="40">
        <v>171.86666666666667</v>
      </c>
      <c r="I323" s="40">
        <v>173.33333333333331</v>
      </c>
      <c r="J323" s="40">
        <v>174.66666666666669</v>
      </c>
      <c r="K323" s="31">
        <v>172</v>
      </c>
      <c r="L323" s="31">
        <v>169.2</v>
      </c>
      <c r="M323" s="31">
        <v>4.2981699999999998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889.25</v>
      </c>
      <c r="D324" s="40">
        <v>886.83333333333337</v>
      </c>
      <c r="E324" s="40">
        <v>874.16666666666674</v>
      </c>
      <c r="F324" s="40">
        <v>859.08333333333337</v>
      </c>
      <c r="G324" s="40">
        <v>846.41666666666674</v>
      </c>
      <c r="H324" s="40">
        <v>901.91666666666674</v>
      </c>
      <c r="I324" s="40">
        <v>914.58333333333348</v>
      </c>
      <c r="J324" s="40">
        <v>929.66666666666674</v>
      </c>
      <c r="K324" s="31">
        <v>899.5</v>
      </c>
      <c r="L324" s="31">
        <v>871.75</v>
      </c>
      <c r="M324" s="31">
        <v>2.3328199999999999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4737.3</v>
      </c>
      <c r="D325" s="40">
        <v>4731.8</v>
      </c>
      <c r="E325" s="40">
        <v>4673.6000000000004</v>
      </c>
      <c r="F325" s="40">
        <v>4609.9000000000005</v>
      </c>
      <c r="G325" s="40">
        <v>4551.7000000000007</v>
      </c>
      <c r="H325" s="40">
        <v>4795.5</v>
      </c>
      <c r="I325" s="40">
        <v>4853.6999999999989</v>
      </c>
      <c r="J325" s="40">
        <v>4917.3999999999996</v>
      </c>
      <c r="K325" s="31">
        <v>4790</v>
      </c>
      <c r="L325" s="31">
        <v>4668.1000000000004</v>
      </c>
      <c r="M325" s="31">
        <v>9.9649400000000004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40.25</v>
      </c>
      <c r="D326" s="40">
        <v>40.233333333333334</v>
      </c>
      <c r="E326" s="40">
        <v>39.716666666666669</v>
      </c>
      <c r="F326" s="40">
        <v>39.183333333333337</v>
      </c>
      <c r="G326" s="40">
        <v>38.666666666666671</v>
      </c>
      <c r="H326" s="40">
        <v>40.766666666666666</v>
      </c>
      <c r="I326" s="40">
        <v>41.283333333333331</v>
      </c>
      <c r="J326" s="40">
        <v>41.816666666666663</v>
      </c>
      <c r="K326" s="31">
        <v>40.75</v>
      </c>
      <c r="L326" s="31">
        <v>39.700000000000003</v>
      </c>
      <c r="M326" s="31">
        <v>7.4427599999999998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172.4</v>
      </c>
      <c r="D327" s="40">
        <v>172.68333333333331</v>
      </c>
      <c r="E327" s="40">
        <v>171.71666666666661</v>
      </c>
      <c r="F327" s="40">
        <v>171.0333333333333</v>
      </c>
      <c r="G327" s="40">
        <v>170.06666666666661</v>
      </c>
      <c r="H327" s="40">
        <v>173.36666666666662</v>
      </c>
      <c r="I327" s="40">
        <v>174.33333333333331</v>
      </c>
      <c r="J327" s="40">
        <v>175.01666666666662</v>
      </c>
      <c r="K327" s="31">
        <v>173.65</v>
      </c>
      <c r="L327" s="31">
        <v>172</v>
      </c>
      <c r="M327" s="31">
        <v>2.3322099999999999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920.55</v>
      </c>
      <c r="D328" s="40">
        <v>922.05000000000007</v>
      </c>
      <c r="E328" s="40">
        <v>914.50000000000011</v>
      </c>
      <c r="F328" s="40">
        <v>908.45</v>
      </c>
      <c r="G328" s="40">
        <v>900.90000000000009</v>
      </c>
      <c r="H328" s="40">
        <v>928.10000000000014</v>
      </c>
      <c r="I328" s="40">
        <v>935.65000000000009</v>
      </c>
      <c r="J328" s="40">
        <v>941.70000000000016</v>
      </c>
      <c r="K328" s="31">
        <v>929.6</v>
      </c>
      <c r="L328" s="31">
        <v>916</v>
      </c>
      <c r="M328" s="31">
        <v>1.31145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3261.6</v>
      </c>
      <c r="D329" s="40">
        <v>3255.1833333333329</v>
      </c>
      <c r="E329" s="40">
        <v>3214.4166666666661</v>
      </c>
      <c r="F329" s="40">
        <v>3167.2333333333331</v>
      </c>
      <c r="G329" s="40">
        <v>3126.4666666666662</v>
      </c>
      <c r="H329" s="40">
        <v>3302.3666666666659</v>
      </c>
      <c r="I329" s="40">
        <v>3343.1333333333332</v>
      </c>
      <c r="J329" s="40">
        <v>3390.3166666666657</v>
      </c>
      <c r="K329" s="31">
        <v>3295.95</v>
      </c>
      <c r="L329" s="31">
        <v>3208</v>
      </c>
      <c r="M329" s="31">
        <v>10.17061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75663.399999999994</v>
      </c>
      <c r="D330" s="40">
        <v>75880.666666666672</v>
      </c>
      <c r="E330" s="40">
        <v>75063.333333333343</v>
      </c>
      <c r="F330" s="40">
        <v>74463.266666666677</v>
      </c>
      <c r="G330" s="40">
        <v>73645.933333333349</v>
      </c>
      <c r="H330" s="40">
        <v>76480.733333333337</v>
      </c>
      <c r="I330" s="40">
        <v>77298.06666666668</v>
      </c>
      <c r="J330" s="40">
        <v>77898.133333333331</v>
      </c>
      <c r="K330" s="31">
        <v>76698</v>
      </c>
      <c r="L330" s="31">
        <v>75280.600000000006</v>
      </c>
      <c r="M330" s="31">
        <v>0.1028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45.85</v>
      </c>
      <c r="D331" s="40">
        <v>46.066666666666663</v>
      </c>
      <c r="E331" s="40">
        <v>45.283333333333324</v>
      </c>
      <c r="F331" s="40">
        <v>44.716666666666661</v>
      </c>
      <c r="G331" s="40">
        <v>43.933333333333323</v>
      </c>
      <c r="H331" s="40">
        <v>46.633333333333326</v>
      </c>
      <c r="I331" s="40">
        <v>47.416666666666657</v>
      </c>
      <c r="J331" s="40">
        <v>47.983333333333327</v>
      </c>
      <c r="K331" s="31">
        <v>46.85</v>
      </c>
      <c r="L331" s="31">
        <v>45.5</v>
      </c>
      <c r="M331" s="31">
        <v>8.4053100000000001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1481.65</v>
      </c>
      <c r="D332" s="40">
        <v>1489.45</v>
      </c>
      <c r="E332" s="40">
        <v>1469.2</v>
      </c>
      <c r="F332" s="40">
        <v>1456.75</v>
      </c>
      <c r="G332" s="40">
        <v>1436.5</v>
      </c>
      <c r="H332" s="40">
        <v>1501.9</v>
      </c>
      <c r="I332" s="40">
        <v>1522.15</v>
      </c>
      <c r="J332" s="40">
        <v>1534.6000000000001</v>
      </c>
      <c r="K332" s="31">
        <v>1509.7</v>
      </c>
      <c r="L332" s="31">
        <v>1477</v>
      </c>
      <c r="M332" s="31">
        <v>6.5189300000000001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388.35</v>
      </c>
      <c r="D333" s="40">
        <v>388.34999999999997</v>
      </c>
      <c r="E333" s="40">
        <v>385.19999999999993</v>
      </c>
      <c r="F333" s="40">
        <v>382.04999999999995</v>
      </c>
      <c r="G333" s="40">
        <v>378.89999999999992</v>
      </c>
      <c r="H333" s="40">
        <v>391.49999999999994</v>
      </c>
      <c r="I333" s="40">
        <v>394.64999999999992</v>
      </c>
      <c r="J333" s="40">
        <v>397.79999999999995</v>
      </c>
      <c r="K333" s="31">
        <v>391.5</v>
      </c>
      <c r="L333" s="31">
        <v>385.2</v>
      </c>
      <c r="M333" s="31">
        <v>3.4445800000000002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827.4</v>
      </c>
      <c r="D334" s="40">
        <v>826.41666666666663</v>
      </c>
      <c r="E334" s="40">
        <v>813.38333333333321</v>
      </c>
      <c r="F334" s="40">
        <v>799.36666666666656</v>
      </c>
      <c r="G334" s="40">
        <v>786.33333333333314</v>
      </c>
      <c r="H334" s="40">
        <v>840.43333333333328</v>
      </c>
      <c r="I334" s="40">
        <v>853.46666666666681</v>
      </c>
      <c r="J334" s="40">
        <v>867.48333333333335</v>
      </c>
      <c r="K334" s="31">
        <v>839.45</v>
      </c>
      <c r="L334" s="31">
        <v>812.4</v>
      </c>
      <c r="M334" s="31">
        <v>1.62185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96.9</v>
      </c>
      <c r="D335" s="40">
        <v>96.05</v>
      </c>
      <c r="E335" s="40">
        <v>94.699999999999989</v>
      </c>
      <c r="F335" s="40">
        <v>92.499999999999986</v>
      </c>
      <c r="G335" s="40">
        <v>91.149999999999977</v>
      </c>
      <c r="H335" s="40">
        <v>98.25</v>
      </c>
      <c r="I335" s="40">
        <v>99.6</v>
      </c>
      <c r="J335" s="40">
        <v>101.80000000000001</v>
      </c>
      <c r="K335" s="31">
        <v>97.4</v>
      </c>
      <c r="L335" s="31">
        <v>93.85</v>
      </c>
      <c r="M335" s="31">
        <v>232.66775000000001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5952.85</v>
      </c>
      <c r="D336" s="40">
        <v>5961.25</v>
      </c>
      <c r="E336" s="40">
        <v>5901.6</v>
      </c>
      <c r="F336" s="40">
        <v>5850.35</v>
      </c>
      <c r="G336" s="40">
        <v>5790.7000000000007</v>
      </c>
      <c r="H336" s="40">
        <v>6012.5</v>
      </c>
      <c r="I336" s="40">
        <v>6072.15</v>
      </c>
      <c r="J336" s="40">
        <v>6123.4</v>
      </c>
      <c r="K336" s="31">
        <v>6020.9</v>
      </c>
      <c r="L336" s="31">
        <v>5910</v>
      </c>
      <c r="M336" s="31">
        <v>2.4308100000000001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3585.45</v>
      </c>
      <c r="D337" s="40">
        <v>3567.2999999999997</v>
      </c>
      <c r="E337" s="40">
        <v>3520.0999999999995</v>
      </c>
      <c r="F337" s="40">
        <v>3454.7499999999995</v>
      </c>
      <c r="G337" s="40">
        <v>3407.5499999999993</v>
      </c>
      <c r="H337" s="40">
        <v>3632.6499999999996</v>
      </c>
      <c r="I337" s="40">
        <v>3679.8499999999995</v>
      </c>
      <c r="J337" s="40">
        <v>3745.2</v>
      </c>
      <c r="K337" s="31">
        <v>3614.5</v>
      </c>
      <c r="L337" s="31">
        <v>3501.95</v>
      </c>
      <c r="M337" s="31">
        <v>2.0474700000000001</v>
      </c>
      <c r="N337" s="1"/>
      <c r="O337" s="1"/>
    </row>
    <row r="338" spans="1:15" ht="12.75" customHeight="1">
      <c r="A338" s="31">
        <v>328</v>
      </c>
      <c r="B338" s="31" t="s">
        <v>866</v>
      </c>
      <c r="C338" s="31">
        <v>2374.1999999999998</v>
      </c>
      <c r="D338" s="40">
        <v>2336.85</v>
      </c>
      <c r="E338" s="40">
        <v>2299.35</v>
      </c>
      <c r="F338" s="40">
        <v>2224.5</v>
      </c>
      <c r="G338" s="40">
        <v>2187</v>
      </c>
      <c r="H338" s="40">
        <v>2411.6999999999998</v>
      </c>
      <c r="I338" s="40">
        <v>2449.1999999999998</v>
      </c>
      <c r="J338" s="40">
        <v>2524.0499999999997</v>
      </c>
      <c r="K338" s="31">
        <v>2374.35</v>
      </c>
      <c r="L338" s="31">
        <v>2262</v>
      </c>
      <c r="M338" s="31">
        <v>1.5348599999999999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43.25</v>
      </c>
      <c r="D339" s="40">
        <v>43.366666666666667</v>
      </c>
      <c r="E339" s="40">
        <v>42.783333333333331</v>
      </c>
      <c r="F339" s="40">
        <v>42.316666666666663</v>
      </c>
      <c r="G339" s="40">
        <v>41.733333333333327</v>
      </c>
      <c r="H339" s="40">
        <v>43.833333333333336</v>
      </c>
      <c r="I339" s="40">
        <v>44.416666666666664</v>
      </c>
      <c r="J339" s="40">
        <v>44.88333333333334</v>
      </c>
      <c r="K339" s="31">
        <v>43.95</v>
      </c>
      <c r="L339" s="31">
        <v>42.9</v>
      </c>
      <c r="M339" s="31">
        <v>22.589939999999999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75.849999999999994</v>
      </c>
      <c r="D340" s="40">
        <v>75.966666666666654</v>
      </c>
      <c r="E340" s="40">
        <v>74.883333333333312</v>
      </c>
      <c r="F340" s="40">
        <v>73.916666666666657</v>
      </c>
      <c r="G340" s="40">
        <v>72.833333333333314</v>
      </c>
      <c r="H340" s="40">
        <v>76.933333333333309</v>
      </c>
      <c r="I340" s="40">
        <v>78.016666666666652</v>
      </c>
      <c r="J340" s="40">
        <v>78.983333333333306</v>
      </c>
      <c r="K340" s="31">
        <v>77.05</v>
      </c>
      <c r="L340" s="31">
        <v>75</v>
      </c>
      <c r="M340" s="31">
        <v>16.41179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611.20000000000005</v>
      </c>
      <c r="D341" s="40">
        <v>610.38333333333333</v>
      </c>
      <c r="E341" s="40">
        <v>604.4666666666667</v>
      </c>
      <c r="F341" s="40">
        <v>597.73333333333335</v>
      </c>
      <c r="G341" s="40">
        <v>591.81666666666672</v>
      </c>
      <c r="H341" s="40">
        <v>617.11666666666667</v>
      </c>
      <c r="I341" s="40">
        <v>623.03333333333342</v>
      </c>
      <c r="J341" s="40">
        <v>629.76666666666665</v>
      </c>
      <c r="K341" s="31">
        <v>616.29999999999995</v>
      </c>
      <c r="L341" s="31">
        <v>603.65</v>
      </c>
      <c r="M341" s="31">
        <v>0.23318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19178.05</v>
      </c>
      <c r="D342" s="40">
        <v>19097.916666666668</v>
      </c>
      <c r="E342" s="40">
        <v>18985.833333333336</v>
      </c>
      <c r="F342" s="40">
        <v>18793.616666666669</v>
      </c>
      <c r="G342" s="40">
        <v>18681.533333333336</v>
      </c>
      <c r="H342" s="40">
        <v>19290.133333333335</v>
      </c>
      <c r="I342" s="40">
        <v>19402.216666666671</v>
      </c>
      <c r="J342" s="40">
        <v>19594.433333333334</v>
      </c>
      <c r="K342" s="31">
        <v>19210</v>
      </c>
      <c r="L342" s="31">
        <v>18905.7</v>
      </c>
      <c r="M342" s="31">
        <v>0.29744999999999999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82.25</v>
      </c>
      <c r="D343" s="40">
        <v>80.916666666666671</v>
      </c>
      <c r="E343" s="40">
        <v>78.833333333333343</v>
      </c>
      <c r="F343" s="40">
        <v>75.416666666666671</v>
      </c>
      <c r="G343" s="40">
        <v>73.333333333333343</v>
      </c>
      <c r="H343" s="40">
        <v>84.333333333333343</v>
      </c>
      <c r="I343" s="40">
        <v>86.416666666666686</v>
      </c>
      <c r="J343" s="40">
        <v>89.833333333333343</v>
      </c>
      <c r="K343" s="31">
        <v>83</v>
      </c>
      <c r="L343" s="31">
        <v>77.5</v>
      </c>
      <c r="M343" s="31">
        <v>22.367049999999999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52.5</v>
      </c>
      <c r="D344" s="40">
        <v>52.366666666666667</v>
      </c>
      <c r="E344" s="40">
        <v>51.433333333333337</v>
      </c>
      <c r="F344" s="40">
        <v>50.366666666666667</v>
      </c>
      <c r="G344" s="40">
        <v>49.433333333333337</v>
      </c>
      <c r="H344" s="40">
        <v>53.433333333333337</v>
      </c>
      <c r="I344" s="40">
        <v>54.36666666666666</v>
      </c>
      <c r="J344" s="40">
        <v>55.433333333333337</v>
      </c>
      <c r="K344" s="31">
        <v>53.3</v>
      </c>
      <c r="L344" s="31">
        <v>51.3</v>
      </c>
      <c r="M344" s="31">
        <v>5.1465899999999998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569.15</v>
      </c>
      <c r="D345" s="40">
        <v>568.26666666666665</v>
      </c>
      <c r="E345" s="40">
        <v>557.58333333333326</v>
      </c>
      <c r="F345" s="40">
        <v>546.01666666666665</v>
      </c>
      <c r="G345" s="40">
        <v>535.33333333333326</v>
      </c>
      <c r="H345" s="40">
        <v>579.83333333333326</v>
      </c>
      <c r="I345" s="40">
        <v>590.51666666666665</v>
      </c>
      <c r="J345" s="40">
        <v>602.08333333333326</v>
      </c>
      <c r="K345" s="31">
        <v>578.95000000000005</v>
      </c>
      <c r="L345" s="31">
        <v>556.70000000000005</v>
      </c>
      <c r="M345" s="31">
        <v>1.66551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31.1</v>
      </c>
      <c r="D346" s="40">
        <v>31.133333333333336</v>
      </c>
      <c r="E346" s="40">
        <v>30.866666666666674</v>
      </c>
      <c r="F346" s="40">
        <v>30.633333333333336</v>
      </c>
      <c r="G346" s="40">
        <v>30.366666666666674</v>
      </c>
      <c r="H346" s="40">
        <v>31.366666666666674</v>
      </c>
      <c r="I346" s="40">
        <v>31.633333333333333</v>
      </c>
      <c r="J346" s="40">
        <v>31.866666666666674</v>
      </c>
      <c r="K346" s="31">
        <v>31.4</v>
      </c>
      <c r="L346" s="31">
        <v>30.9</v>
      </c>
      <c r="M346" s="31">
        <v>41.932699999999997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151.25</v>
      </c>
      <c r="D347" s="40">
        <v>152.66666666666666</v>
      </c>
      <c r="E347" s="40">
        <v>149.33333333333331</v>
      </c>
      <c r="F347" s="40">
        <v>147.41666666666666</v>
      </c>
      <c r="G347" s="40">
        <v>144.08333333333331</v>
      </c>
      <c r="H347" s="40">
        <v>154.58333333333331</v>
      </c>
      <c r="I347" s="40">
        <v>157.91666666666663</v>
      </c>
      <c r="J347" s="40">
        <v>159.83333333333331</v>
      </c>
      <c r="K347" s="31">
        <v>156</v>
      </c>
      <c r="L347" s="31">
        <v>150.75</v>
      </c>
      <c r="M347" s="31">
        <v>3.7900999999999998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2403.85</v>
      </c>
      <c r="D348" s="40">
        <v>2361.2833333333333</v>
      </c>
      <c r="E348" s="40">
        <v>2292.5666666666666</v>
      </c>
      <c r="F348" s="40">
        <v>2181.2833333333333</v>
      </c>
      <c r="G348" s="40">
        <v>2112.5666666666666</v>
      </c>
      <c r="H348" s="40">
        <v>2472.5666666666666</v>
      </c>
      <c r="I348" s="40">
        <v>2541.2833333333328</v>
      </c>
      <c r="J348" s="40">
        <v>2652.5666666666666</v>
      </c>
      <c r="K348" s="31">
        <v>2430</v>
      </c>
      <c r="L348" s="31">
        <v>2250</v>
      </c>
      <c r="M348" s="31">
        <v>0.37991000000000003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65.2</v>
      </c>
      <c r="D349" s="40">
        <v>65.416666666666671</v>
      </c>
      <c r="E349" s="40">
        <v>64.63333333333334</v>
      </c>
      <c r="F349" s="40">
        <v>64.066666666666663</v>
      </c>
      <c r="G349" s="40">
        <v>63.283333333333331</v>
      </c>
      <c r="H349" s="40">
        <v>65.983333333333348</v>
      </c>
      <c r="I349" s="40">
        <v>66.76666666666668</v>
      </c>
      <c r="J349" s="40">
        <v>67.333333333333357</v>
      </c>
      <c r="K349" s="31">
        <v>66.2</v>
      </c>
      <c r="L349" s="31">
        <v>64.849999999999994</v>
      </c>
      <c r="M349" s="31">
        <v>15.637320000000001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143</v>
      </c>
      <c r="D350" s="40">
        <v>142.66666666666666</v>
      </c>
      <c r="E350" s="40">
        <v>141.68333333333331</v>
      </c>
      <c r="F350" s="40">
        <v>140.36666666666665</v>
      </c>
      <c r="G350" s="40">
        <v>139.3833333333333</v>
      </c>
      <c r="H350" s="40">
        <v>143.98333333333332</v>
      </c>
      <c r="I350" s="40">
        <v>144.96666666666667</v>
      </c>
      <c r="J350" s="40">
        <v>146.28333333333333</v>
      </c>
      <c r="K350" s="31">
        <v>143.65</v>
      </c>
      <c r="L350" s="31">
        <v>141.35</v>
      </c>
      <c r="M350" s="31">
        <v>66.648529999999994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244.5</v>
      </c>
      <c r="D351" s="40">
        <v>244.43333333333331</v>
      </c>
      <c r="E351" s="40">
        <v>241.06666666666661</v>
      </c>
      <c r="F351" s="40">
        <v>237.6333333333333</v>
      </c>
      <c r="G351" s="40">
        <v>234.26666666666659</v>
      </c>
      <c r="H351" s="40">
        <v>247.86666666666662</v>
      </c>
      <c r="I351" s="40">
        <v>251.23333333333335</v>
      </c>
      <c r="J351" s="40">
        <v>254.66666666666663</v>
      </c>
      <c r="K351" s="31">
        <v>247.8</v>
      </c>
      <c r="L351" s="31">
        <v>241</v>
      </c>
      <c r="M351" s="31">
        <v>7.75359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135.19999999999999</v>
      </c>
      <c r="D352" s="40">
        <v>134.73333333333332</v>
      </c>
      <c r="E352" s="40">
        <v>132.76666666666665</v>
      </c>
      <c r="F352" s="40">
        <v>130.33333333333334</v>
      </c>
      <c r="G352" s="40">
        <v>128.36666666666667</v>
      </c>
      <c r="H352" s="40">
        <v>137.16666666666663</v>
      </c>
      <c r="I352" s="40">
        <v>139.13333333333327</v>
      </c>
      <c r="J352" s="40">
        <v>141.56666666666661</v>
      </c>
      <c r="K352" s="31">
        <v>136.69999999999999</v>
      </c>
      <c r="L352" s="31">
        <v>132.30000000000001</v>
      </c>
      <c r="M352" s="31">
        <v>139.19886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880.05</v>
      </c>
      <c r="D353" s="40">
        <v>879.30000000000007</v>
      </c>
      <c r="E353" s="40">
        <v>867.85000000000014</v>
      </c>
      <c r="F353" s="40">
        <v>855.65000000000009</v>
      </c>
      <c r="G353" s="40">
        <v>844.20000000000016</v>
      </c>
      <c r="H353" s="40">
        <v>891.50000000000011</v>
      </c>
      <c r="I353" s="40">
        <v>902.95000000000016</v>
      </c>
      <c r="J353" s="40">
        <v>915.15000000000009</v>
      </c>
      <c r="K353" s="31">
        <v>890.75</v>
      </c>
      <c r="L353" s="31">
        <v>867.1</v>
      </c>
      <c r="M353" s="31">
        <v>13.32338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4180.6499999999996</v>
      </c>
      <c r="D354" s="40">
        <v>4173.7</v>
      </c>
      <c r="E354" s="40">
        <v>4138.1499999999996</v>
      </c>
      <c r="F354" s="40">
        <v>4095.6499999999996</v>
      </c>
      <c r="G354" s="40">
        <v>4060.0999999999995</v>
      </c>
      <c r="H354" s="40">
        <v>4216.2</v>
      </c>
      <c r="I354" s="40">
        <v>4251.7500000000009</v>
      </c>
      <c r="J354" s="40">
        <v>4294.25</v>
      </c>
      <c r="K354" s="31">
        <v>4209.25</v>
      </c>
      <c r="L354" s="31">
        <v>4131.2</v>
      </c>
      <c r="M354" s="31">
        <v>0.73836999999999997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203.45</v>
      </c>
      <c r="D355" s="40">
        <v>204.75</v>
      </c>
      <c r="E355" s="40">
        <v>200.9</v>
      </c>
      <c r="F355" s="40">
        <v>198.35</v>
      </c>
      <c r="G355" s="40">
        <v>194.5</v>
      </c>
      <c r="H355" s="40">
        <v>207.3</v>
      </c>
      <c r="I355" s="40">
        <v>211.15000000000003</v>
      </c>
      <c r="J355" s="40">
        <v>213.70000000000002</v>
      </c>
      <c r="K355" s="31">
        <v>208.6</v>
      </c>
      <c r="L355" s="31">
        <v>202.2</v>
      </c>
      <c r="M355" s="31">
        <v>6.9241900000000003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155.1</v>
      </c>
      <c r="D356" s="40">
        <v>154.55000000000001</v>
      </c>
      <c r="E356" s="40">
        <v>153.10000000000002</v>
      </c>
      <c r="F356" s="40">
        <v>151.10000000000002</v>
      </c>
      <c r="G356" s="40">
        <v>149.65000000000003</v>
      </c>
      <c r="H356" s="40">
        <v>156.55000000000001</v>
      </c>
      <c r="I356" s="40">
        <v>158</v>
      </c>
      <c r="J356" s="40">
        <v>160</v>
      </c>
      <c r="K356" s="31">
        <v>156</v>
      </c>
      <c r="L356" s="31">
        <v>152.55000000000001</v>
      </c>
      <c r="M356" s="31">
        <v>115.54142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372.2</v>
      </c>
      <c r="D357" s="40">
        <v>372.75</v>
      </c>
      <c r="E357" s="40">
        <v>368.45</v>
      </c>
      <c r="F357" s="40">
        <v>364.7</v>
      </c>
      <c r="G357" s="40">
        <v>360.4</v>
      </c>
      <c r="H357" s="40">
        <v>376.5</v>
      </c>
      <c r="I357" s="40">
        <v>380.79999999999995</v>
      </c>
      <c r="J357" s="40">
        <v>384.55</v>
      </c>
      <c r="K357" s="31">
        <v>377.05</v>
      </c>
      <c r="L357" s="31">
        <v>369</v>
      </c>
      <c r="M357" s="31">
        <v>1.5230600000000001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40211.35</v>
      </c>
      <c r="D358" s="40">
        <v>39990.466666666667</v>
      </c>
      <c r="E358" s="40">
        <v>39730.933333333334</v>
      </c>
      <c r="F358" s="40">
        <v>39250.51666666667</v>
      </c>
      <c r="G358" s="40">
        <v>38990.983333333337</v>
      </c>
      <c r="H358" s="40">
        <v>40470.883333333331</v>
      </c>
      <c r="I358" s="40">
        <v>40730.416666666672</v>
      </c>
      <c r="J358" s="40">
        <v>41210.833333333328</v>
      </c>
      <c r="K358" s="31">
        <v>40250</v>
      </c>
      <c r="L358" s="31">
        <v>39510.050000000003</v>
      </c>
      <c r="M358" s="31">
        <v>0.13972999999999999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2651.45</v>
      </c>
      <c r="D359" s="40">
        <v>2634.8333333333335</v>
      </c>
      <c r="E359" s="40">
        <v>2597.666666666667</v>
      </c>
      <c r="F359" s="40">
        <v>2543.8833333333337</v>
      </c>
      <c r="G359" s="40">
        <v>2506.7166666666672</v>
      </c>
      <c r="H359" s="40">
        <v>2688.6166666666668</v>
      </c>
      <c r="I359" s="40">
        <v>2725.7833333333338</v>
      </c>
      <c r="J359" s="40">
        <v>2779.5666666666666</v>
      </c>
      <c r="K359" s="31">
        <v>2672</v>
      </c>
      <c r="L359" s="31">
        <v>2581.0500000000002</v>
      </c>
      <c r="M359" s="31">
        <v>6.3861400000000001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4064.3</v>
      </c>
      <c r="D360" s="40">
        <v>4079.4499999999994</v>
      </c>
      <c r="E360" s="40">
        <v>4024.8999999999987</v>
      </c>
      <c r="F360" s="40">
        <v>3985.4999999999995</v>
      </c>
      <c r="G360" s="40">
        <v>3930.9499999999989</v>
      </c>
      <c r="H360" s="40">
        <v>4118.8499999999985</v>
      </c>
      <c r="I360" s="40">
        <v>4173.3999999999987</v>
      </c>
      <c r="J360" s="40">
        <v>4212.7999999999984</v>
      </c>
      <c r="K360" s="31">
        <v>4134</v>
      </c>
      <c r="L360" s="31">
        <v>4040.05</v>
      </c>
      <c r="M360" s="31">
        <v>2.2945099999999998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222.35</v>
      </c>
      <c r="D361" s="40">
        <v>223.11666666666667</v>
      </c>
      <c r="E361" s="40">
        <v>220.88333333333335</v>
      </c>
      <c r="F361" s="40">
        <v>219.41666666666669</v>
      </c>
      <c r="G361" s="40">
        <v>217.18333333333337</v>
      </c>
      <c r="H361" s="40">
        <v>224.58333333333334</v>
      </c>
      <c r="I361" s="40">
        <v>226.81666666666669</v>
      </c>
      <c r="J361" s="40">
        <v>228.28333333333333</v>
      </c>
      <c r="K361" s="31">
        <v>225.35</v>
      </c>
      <c r="L361" s="31">
        <v>221.65</v>
      </c>
      <c r="M361" s="31">
        <v>16.67586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123.75</v>
      </c>
      <c r="D362" s="40">
        <v>123.64999999999999</v>
      </c>
      <c r="E362" s="40">
        <v>122.39999999999998</v>
      </c>
      <c r="F362" s="40">
        <v>121.04999999999998</v>
      </c>
      <c r="G362" s="40">
        <v>119.79999999999997</v>
      </c>
      <c r="H362" s="40">
        <v>124.99999999999999</v>
      </c>
      <c r="I362" s="40">
        <v>126.25000000000001</v>
      </c>
      <c r="J362" s="40">
        <v>127.6</v>
      </c>
      <c r="K362" s="31">
        <v>124.9</v>
      </c>
      <c r="L362" s="31">
        <v>122.3</v>
      </c>
      <c r="M362" s="31">
        <v>56.62771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4895.6000000000004</v>
      </c>
      <c r="D363" s="40">
        <v>4916.7833333333338</v>
      </c>
      <c r="E363" s="40">
        <v>4859.8166666666675</v>
      </c>
      <c r="F363" s="40">
        <v>4824.0333333333338</v>
      </c>
      <c r="G363" s="40">
        <v>4767.0666666666675</v>
      </c>
      <c r="H363" s="40">
        <v>4952.5666666666675</v>
      </c>
      <c r="I363" s="40">
        <v>5009.5333333333328</v>
      </c>
      <c r="J363" s="40">
        <v>5045.3166666666675</v>
      </c>
      <c r="K363" s="31">
        <v>4973.75</v>
      </c>
      <c r="L363" s="31">
        <v>4881</v>
      </c>
      <c r="M363" s="31">
        <v>0.13753000000000001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15209.7</v>
      </c>
      <c r="D364" s="40">
        <v>15174.65</v>
      </c>
      <c r="E364" s="40">
        <v>14999.5</v>
      </c>
      <c r="F364" s="40">
        <v>14789.300000000001</v>
      </c>
      <c r="G364" s="40">
        <v>14614.150000000001</v>
      </c>
      <c r="H364" s="40">
        <v>15384.849999999999</v>
      </c>
      <c r="I364" s="40">
        <v>15559.999999999996</v>
      </c>
      <c r="J364" s="40">
        <v>15770.199999999997</v>
      </c>
      <c r="K364" s="31">
        <v>15349.8</v>
      </c>
      <c r="L364" s="31">
        <v>14964.45</v>
      </c>
      <c r="M364" s="31">
        <v>0.23326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5027.2</v>
      </c>
      <c r="D365" s="40">
        <v>5013.95</v>
      </c>
      <c r="E365" s="40">
        <v>4963.25</v>
      </c>
      <c r="F365" s="40">
        <v>4899.3</v>
      </c>
      <c r="G365" s="40">
        <v>4848.6000000000004</v>
      </c>
      <c r="H365" s="40">
        <v>5077.8999999999996</v>
      </c>
      <c r="I365" s="40">
        <v>5128.5999999999985</v>
      </c>
      <c r="J365" s="40">
        <v>5192.5499999999993</v>
      </c>
      <c r="K365" s="31">
        <v>5064.6499999999996</v>
      </c>
      <c r="L365" s="31">
        <v>4950</v>
      </c>
      <c r="M365" s="31">
        <v>5.3870000000000001E-2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224.9</v>
      </c>
      <c r="D366" s="40">
        <v>224.45000000000002</v>
      </c>
      <c r="E366" s="40">
        <v>222.45000000000005</v>
      </c>
      <c r="F366" s="40">
        <v>220.00000000000003</v>
      </c>
      <c r="G366" s="40">
        <v>218.00000000000006</v>
      </c>
      <c r="H366" s="40">
        <v>226.90000000000003</v>
      </c>
      <c r="I366" s="40">
        <v>228.89999999999998</v>
      </c>
      <c r="J366" s="40">
        <v>231.35000000000002</v>
      </c>
      <c r="K366" s="31">
        <v>226.45</v>
      </c>
      <c r="L366" s="31">
        <v>222</v>
      </c>
      <c r="M366" s="31">
        <v>5.2008099999999997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1046.9000000000001</v>
      </c>
      <c r="D367" s="40">
        <v>1035.9666666666667</v>
      </c>
      <c r="E367" s="40">
        <v>1021.9333333333334</v>
      </c>
      <c r="F367" s="40">
        <v>996.9666666666667</v>
      </c>
      <c r="G367" s="40">
        <v>982.93333333333339</v>
      </c>
      <c r="H367" s="40">
        <v>1060.9333333333334</v>
      </c>
      <c r="I367" s="40">
        <v>1074.9666666666667</v>
      </c>
      <c r="J367" s="40">
        <v>1099.9333333333334</v>
      </c>
      <c r="K367" s="31">
        <v>1050</v>
      </c>
      <c r="L367" s="31">
        <v>1011</v>
      </c>
      <c r="M367" s="31">
        <v>1.3702000000000001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2251.65</v>
      </c>
      <c r="D368" s="40">
        <v>2254.2166666666667</v>
      </c>
      <c r="E368" s="40">
        <v>2230.5333333333333</v>
      </c>
      <c r="F368" s="40">
        <v>2209.4166666666665</v>
      </c>
      <c r="G368" s="40">
        <v>2185.7333333333331</v>
      </c>
      <c r="H368" s="40">
        <v>2275.3333333333335</v>
      </c>
      <c r="I368" s="40">
        <v>2299.0166666666669</v>
      </c>
      <c r="J368" s="40">
        <v>2320.1333333333337</v>
      </c>
      <c r="K368" s="31">
        <v>2277.9</v>
      </c>
      <c r="L368" s="31">
        <v>2233.1</v>
      </c>
      <c r="M368" s="31">
        <v>4.1589900000000002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2997.8</v>
      </c>
      <c r="D369" s="40">
        <v>2964.8333333333335</v>
      </c>
      <c r="E369" s="40">
        <v>2897.7666666666669</v>
      </c>
      <c r="F369" s="40">
        <v>2797.7333333333336</v>
      </c>
      <c r="G369" s="40">
        <v>2730.666666666667</v>
      </c>
      <c r="H369" s="40">
        <v>3064.8666666666668</v>
      </c>
      <c r="I369" s="40">
        <v>3131.9333333333334</v>
      </c>
      <c r="J369" s="40">
        <v>3231.9666666666667</v>
      </c>
      <c r="K369" s="31">
        <v>3031.9</v>
      </c>
      <c r="L369" s="31">
        <v>2864.8</v>
      </c>
      <c r="M369" s="31">
        <v>4.6208099999999996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39.950000000000003</v>
      </c>
      <c r="D370" s="40">
        <v>40.116666666666667</v>
      </c>
      <c r="E370" s="40">
        <v>39.683333333333337</v>
      </c>
      <c r="F370" s="40">
        <v>39.416666666666671</v>
      </c>
      <c r="G370" s="40">
        <v>38.983333333333341</v>
      </c>
      <c r="H370" s="40">
        <v>40.383333333333333</v>
      </c>
      <c r="I370" s="40">
        <v>40.816666666666656</v>
      </c>
      <c r="J370" s="40">
        <v>41.083333333333329</v>
      </c>
      <c r="K370" s="31">
        <v>40.549999999999997</v>
      </c>
      <c r="L370" s="31">
        <v>39.85</v>
      </c>
      <c r="M370" s="31">
        <v>442.34204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475.85</v>
      </c>
      <c r="D371" s="40">
        <v>467.31666666666666</v>
      </c>
      <c r="E371" s="40">
        <v>458.63333333333333</v>
      </c>
      <c r="F371" s="40">
        <v>441.41666666666669</v>
      </c>
      <c r="G371" s="40">
        <v>432.73333333333335</v>
      </c>
      <c r="H371" s="40">
        <v>484.5333333333333</v>
      </c>
      <c r="I371" s="40">
        <v>493.21666666666658</v>
      </c>
      <c r="J371" s="40">
        <v>510.43333333333328</v>
      </c>
      <c r="K371" s="31">
        <v>476</v>
      </c>
      <c r="L371" s="31">
        <v>450.1</v>
      </c>
      <c r="M371" s="31">
        <v>4.5681399999999996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297.7</v>
      </c>
      <c r="D372" s="40">
        <v>300.25</v>
      </c>
      <c r="E372" s="40">
        <v>294.55</v>
      </c>
      <c r="F372" s="40">
        <v>291.40000000000003</v>
      </c>
      <c r="G372" s="40">
        <v>285.70000000000005</v>
      </c>
      <c r="H372" s="40">
        <v>303.39999999999998</v>
      </c>
      <c r="I372" s="40">
        <v>309.10000000000002</v>
      </c>
      <c r="J372" s="40">
        <v>312.24999999999994</v>
      </c>
      <c r="K372" s="31">
        <v>305.95</v>
      </c>
      <c r="L372" s="31">
        <v>297.10000000000002</v>
      </c>
      <c r="M372" s="31">
        <v>2.13008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2347.1</v>
      </c>
      <c r="D373" s="40">
        <v>2336.6166666666668</v>
      </c>
      <c r="E373" s="40">
        <v>2312.5833333333335</v>
      </c>
      <c r="F373" s="40">
        <v>2278.0666666666666</v>
      </c>
      <c r="G373" s="40">
        <v>2254.0333333333333</v>
      </c>
      <c r="H373" s="40">
        <v>2371.1333333333337</v>
      </c>
      <c r="I373" s="40">
        <v>2395.1666666666665</v>
      </c>
      <c r="J373" s="40">
        <v>2429.6833333333338</v>
      </c>
      <c r="K373" s="31">
        <v>2360.65</v>
      </c>
      <c r="L373" s="31">
        <v>2302.1</v>
      </c>
      <c r="M373" s="31">
        <v>2.9350100000000001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958.4</v>
      </c>
      <c r="D374" s="40">
        <v>950.88333333333333</v>
      </c>
      <c r="E374" s="40">
        <v>939.36666666666667</v>
      </c>
      <c r="F374" s="40">
        <v>920.33333333333337</v>
      </c>
      <c r="G374" s="40">
        <v>908.81666666666672</v>
      </c>
      <c r="H374" s="40">
        <v>969.91666666666663</v>
      </c>
      <c r="I374" s="40">
        <v>981.43333333333328</v>
      </c>
      <c r="J374" s="40">
        <v>1000.4666666666666</v>
      </c>
      <c r="K374" s="31">
        <v>962.4</v>
      </c>
      <c r="L374" s="31">
        <v>931.85</v>
      </c>
      <c r="M374" s="31">
        <v>0.24218000000000001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1791.15</v>
      </c>
      <c r="D375" s="40">
        <v>1783.9833333333333</v>
      </c>
      <c r="E375" s="40">
        <v>1767.9666666666667</v>
      </c>
      <c r="F375" s="40">
        <v>1744.7833333333333</v>
      </c>
      <c r="G375" s="40">
        <v>1728.7666666666667</v>
      </c>
      <c r="H375" s="40">
        <v>1807.1666666666667</v>
      </c>
      <c r="I375" s="40">
        <v>1823.1833333333336</v>
      </c>
      <c r="J375" s="40">
        <v>1846.3666666666668</v>
      </c>
      <c r="K375" s="31">
        <v>1800</v>
      </c>
      <c r="L375" s="31">
        <v>1760.8</v>
      </c>
      <c r="M375" s="31">
        <v>1.63463</v>
      </c>
      <c r="N375" s="1"/>
      <c r="O375" s="1"/>
    </row>
    <row r="376" spans="1:15" ht="12.75" customHeight="1">
      <c r="A376" s="31">
        <v>366</v>
      </c>
      <c r="B376" s="31" t="s">
        <v>867</v>
      </c>
      <c r="C376" s="31">
        <v>198.9</v>
      </c>
      <c r="D376" s="40">
        <v>199.04999999999998</v>
      </c>
      <c r="E376" s="40">
        <v>195.19999999999996</v>
      </c>
      <c r="F376" s="40">
        <v>191.49999999999997</v>
      </c>
      <c r="G376" s="40">
        <v>187.64999999999995</v>
      </c>
      <c r="H376" s="40">
        <v>202.74999999999997</v>
      </c>
      <c r="I376" s="40">
        <v>206.6</v>
      </c>
      <c r="J376" s="40">
        <v>210.29999999999998</v>
      </c>
      <c r="K376" s="31">
        <v>202.9</v>
      </c>
      <c r="L376" s="31">
        <v>195.35</v>
      </c>
      <c r="M376" s="31">
        <v>40.611640000000001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204.25</v>
      </c>
      <c r="D377" s="40">
        <v>203.5</v>
      </c>
      <c r="E377" s="40">
        <v>202</v>
      </c>
      <c r="F377" s="40">
        <v>199.75</v>
      </c>
      <c r="G377" s="40">
        <v>198.25</v>
      </c>
      <c r="H377" s="40">
        <v>205.75</v>
      </c>
      <c r="I377" s="40">
        <v>207.25</v>
      </c>
      <c r="J377" s="40">
        <v>209.5</v>
      </c>
      <c r="K377" s="31">
        <v>205</v>
      </c>
      <c r="L377" s="31">
        <v>201.25</v>
      </c>
      <c r="M377" s="31">
        <v>139.03091000000001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2655</v>
      </c>
      <c r="D378" s="40">
        <v>2629.25</v>
      </c>
      <c r="E378" s="40">
        <v>2579.6</v>
      </c>
      <c r="F378" s="40">
        <v>2504.1999999999998</v>
      </c>
      <c r="G378" s="40">
        <v>2454.5499999999997</v>
      </c>
      <c r="H378" s="40">
        <v>2704.65</v>
      </c>
      <c r="I378" s="40">
        <v>2754.2999999999997</v>
      </c>
      <c r="J378" s="40">
        <v>2829.7000000000003</v>
      </c>
      <c r="K378" s="31">
        <v>2678.9</v>
      </c>
      <c r="L378" s="31">
        <v>2553.85</v>
      </c>
      <c r="M378" s="31">
        <v>0.42788999999999999</v>
      </c>
      <c r="N378" s="1"/>
      <c r="O378" s="1"/>
    </row>
    <row r="379" spans="1:15" ht="12.75" customHeight="1">
      <c r="A379" s="31">
        <v>369</v>
      </c>
      <c r="B379" s="31" t="s">
        <v>868</v>
      </c>
      <c r="C379" s="31">
        <v>332.6</v>
      </c>
      <c r="D379" s="40">
        <v>332.51666666666671</v>
      </c>
      <c r="E379" s="40">
        <v>326.18333333333339</v>
      </c>
      <c r="F379" s="40">
        <v>319.76666666666671</v>
      </c>
      <c r="G379" s="40">
        <v>313.43333333333339</v>
      </c>
      <c r="H379" s="40">
        <v>338.93333333333339</v>
      </c>
      <c r="I379" s="40">
        <v>345.26666666666677</v>
      </c>
      <c r="J379" s="40">
        <v>351.68333333333339</v>
      </c>
      <c r="K379" s="31">
        <v>338.85</v>
      </c>
      <c r="L379" s="31">
        <v>326.10000000000002</v>
      </c>
      <c r="M379" s="31">
        <v>3.1846000000000001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467.45</v>
      </c>
      <c r="D380" s="40">
        <v>459.0333333333333</v>
      </c>
      <c r="E380" s="40">
        <v>444.11666666666662</v>
      </c>
      <c r="F380" s="40">
        <v>420.7833333333333</v>
      </c>
      <c r="G380" s="40">
        <v>405.86666666666662</v>
      </c>
      <c r="H380" s="40">
        <v>482.36666666666662</v>
      </c>
      <c r="I380" s="40">
        <v>497.28333333333336</v>
      </c>
      <c r="J380" s="40">
        <v>520.61666666666656</v>
      </c>
      <c r="K380" s="31">
        <v>473.95</v>
      </c>
      <c r="L380" s="31">
        <v>435.7</v>
      </c>
      <c r="M380" s="31">
        <v>16.32423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800.45</v>
      </c>
      <c r="D381" s="40">
        <v>799.30000000000007</v>
      </c>
      <c r="E381" s="40">
        <v>785.80000000000018</v>
      </c>
      <c r="F381" s="40">
        <v>771.15000000000009</v>
      </c>
      <c r="G381" s="40">
        <v>757.6500000000002</v>
      </c>
      <c r="H381" s="40">
        <v>813.95000000000016</v>
      </c>
      <c r="I381" s="40">
        <v>827.44999999999993</v>
      </c>
      <c r="J381" s="40">
        <v>842.10000000000014</v>
      </c>
      <c r="K381" s="31">
        <v>812.8</v>
      </c>
      <c r="L381" s="31">
        <v>784.65</v>
      </c>
      <c r="M381" s="31">
        <v>1.8565499999999999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126.45</v>
      </c>
      <c r="D382" s="40">
        <v>125.08333333333333</v>
      </c>
      <c r="E382" s="40">
        <v>123.21666666666665</v>
      </c>
      <c r="F382" s="40">
        <v>119.98333333333332</v>
      </c>
      <c r="G382" s="40">
        <v>118.11666666666665</v>
      </c>
      <c r="H382" s="40">
        <v>128.31666666666666</v>
      </c>
      <c r="I382" s="40">
        <v>130.18333333333334</v>
      </c>
      <c r="J382" s="40">
        <v>133.41666666666669</v>
      </c>
      <c r="K382" s="31">
        <v>126.95</v>
      </c>
      <c r="L382" s="31">
        <v>121.85</v>
      </c>
      <c r="M382" s="31">
        <v>1.3802000000000001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1561</v>
      </c>
      <c r="D383" s="40">
        <v>1554.6499999999999</v>
      </c>
      <c r="E383" s="40">
        <v>1532.3499999999997</v>
      </c>
      <c r="F383" s="40">
        <v>1503.6999999999998</v>
      </c>
      <c r="G383" s="40">
        <v>1481.3999999999996</v>
      </c>
      <c r="H383" s="40">
        <v>1583.2999999999997</v>
      </c>
      <c r="I383" s="40">
        <v>1605.6</v>
      </c>
      <c r="J383" s="40">
        <v>1634.2499999999998</v>
      </c>
      <c r="K383" s="31">
        <v>1576.95</v>
      </c>
      <c r="L383" s="31">
        <v>1526</v>
      </c>
      <c r="M383" s="31">
        <v>10.637219999999999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888.1</v>
      </c>
      <c r="D384" s="40">
        <v>884.9</v>
      </c>
      <c r="E384" s="40">
        <v>873.8</v>
      </c>
      <c r="F384" s="40">
        <v>859.5</v>
      </c>
      <c r="G384" s="40">
        <v>848.4</v>
      </c>
      <c r="H384" s="40">
        <v>899.19999999999993</v>
      </c>
      <c r="I384" s="40">
        <v>910.30000000000007</v>
      </c>
      <c r="J384" s="40">
        <v>924.59999999999991</v>
      </c>
      <c r="K384" s="31">
        <v>896</v>
      </c>
      <c r="L384" s="31">
        <v>870.6</v>
      </c>
      <c r="M384" s="31">
        <v>0.93686999999999998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1110.1500000000001</v>
      </c>
      <c r="D385" s="40">
        <v>1100.8</v>
      </c>
      <c r="E385" s="40">
        <v>1081.5999999999999</v>
      </c>
      <c r="F385" s="40">
        <v>1053.05</v>
      </c>
      <c r="G385" s="40">
        <v>1033.8499999999999</v>
      </c>
      <c r="H385" s="40">
        <v>1129.3499999999999</v>
      </c>
      <c r="I385" s="40">
        <v>1148.5500000000002</v>
      </c>
      <c r="J385" s="40">
        <v>1177.0999999999999</v>
      </c>
      <c r="K385" s="31">
        <v>1120</v>
      </c>
      <c r="L385" s="31">
        <v>1072.25</v>
      </c>
      <c r="M385" s="31">
        <v>2.9664100000000002</v>
      </c>
      <c r="N385" s="1"/>
      <c r="O385" s="1"/>
    </row>
    <row r="386" spans="1:15" ht="12.75" customHeight="1">
      <c r="A386" s="31">
        <v>376</v>
      </c>
      <c r="B386" s="31" t="s">
        <v>869</v>
      </c>
      <c r="C386" s="31">
        <v>121.2</v>
      </c>
      <c r="D386" s="40">
        <v>121.39999999999999</v>
      </c>
      <c r="E386" s="40">
        <v>120.29999999999998</v>
      </c>
      <c r="F386" s="40">
        <v>119.39999999999999</v>
      </c>
      <c r="G386" s="40">
        <v>118.29999999999998</v>
      </c>
      <c r="H386" s="40">
        <v>122.29999999999998</v>
      </c>
      <c r="I386" s="40">
        <v>123.39999999999998</v>
      </c>
      <c r="J386" s="40">
        <v>124.29999999999998</v>
      </c>
      <c r="K386" s="31">
        <v>122.5</v>
      </c>
      <c r="L386" s="31">
        <v>120.5</v>
      </c>
      <c r="M386" s="31">
        <v>4.25725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210.95</v>
      </c>
      <c r="D387" s="40">
        <v>209.86666666666667</v>
      </c>
      <c r="E387" s="40">
        <v>206.73333333333335</v>
      </c>
      <c r="F387" s="40">
        <v>202.51666666666668</v>
      </c>
      <c r="G387" s="40">
        <v>199.38333333333335</v>
      </c>
      <c r="H387" s="40">
        <v>214.08333333333334</v>
      </c>
      <c r="I387" s="40">
        <v>217.21666666666667</v>
      </c>
      <c r="J387" s="40">
        <v>221.43333333333334</v>
      </c>
      <c r="K387" s="31">
        <v>213</v>
      </c>
      <c r="L387" s="31">
        <v>205.65</v>
      </c>
      <c r="M387" s="31">
        <v>11.255599999999999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716.2</v>
      </c>
      <c r="D388" s="40">
        <v>719.76666666666677</v>
      </c>
      <c r="E388" s="40">
        <v>708.98333333333358</v>
      </c>
      <c r="F388" s="40">
        <v>701.76666666666677</v>
      </c>
      <c r="G388" s="40">
        <v>690.98333333333358</v>
      </c>
      <c r="H388" s="40">
        <v>726.98333333333358</v>
      </c>
      <c r="I388" s="40">
        <v>737.76666666666665</v>
      </c>
      <c r="J388" s="40">
        <v>744.98333333333358</v>
      </c>
      <c r="K388" s="31">
        <v>730.55</v>
      </c>
      <c r="L388" s="31">
        <v>712.55</v>
      </c>
      <c r="M388" s="31">
        <v>1.40927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265.5</v>
      </c>
      <c r="D389" s="40">
        <v>265.16666666666669</v>
      </c>
      <c r="E389" s="40">
        <v>262.38333333333338</v>
      </c>
      <c r="F389" s="40">
        <v>259.26666666666671</v>
      </c>
      <c r="G389" s="40">
        <v>256.48333333333341</v>
      </c>
      <c r="H389" s="40">
        <v>268.28333333333336</v>
      </c>
      <c r="I389" s="40">
        <v>271.06666666666666</v>
      </c>
      <c r="J389" s="40">
        <v>274.18333333333334</v>
      </c>
      <c r="K389" s="31">
        <v>267.95</v>
      </c>
      <c r="L389" s="31">
        <v>262.05</v>
      </c>
      <c r="M389" s="31">
        <v>1.08131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990.6</v>
      </c>
      <c r="D390" s="40">
        <v>990.33333333333337</v>
      </c>
      <c r="E390" s="40">
        <v>984.7166666666667</v>
      </c>
      <c r="F390" s="40">
        <v>978.83333333333337</v>
      </c>
      <c r="G390" s="40">
        <v>973.2166666666667</v>
      </c>
      <c r="H390" s="40">
        <v>996.2166666666667</v>
      </c>
      <c r="I390" s="40">
        <v>1001.8333333333333</v>
      </c>
      <c r="J390" s="40">
        <v>1007.7166666666667</v>
      </c>
      <c r="K390" s="31">
        <v>995.95</v>
      </c>
      <c r="L390" s="31">
        <v>984.45</v>
      </c>
      <c r="M390" s="31">
        <v>3.0453600000000001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2180.15</v>
      </c>
      <c r="D391" s="40">
        <v>2176.35</v>
      </c>
      <c r="E391" s="40">
        <v>2143.6999999999998</v>
      </c>
      <c r="F391" s="40">
        <v>2107.25</v>
      </c>
      <c r="G391" s="40">
        <v>2074.6</v>
      </c>
      <c r="H391" s="40">
        <v>2212.7999999999997</v>
      </c>
      <c r="I391" s="40">
        <v>2245.4500000000003</v>
      </c>
      <c r="J391" s="40">
        <v>2281.8999999999996</v>
      </c>
      <c r="K391" s="31">
        <v>2209</v>
      </c>
      <c r="L391" s="31">
        <v>2139.9</v>
      </c>
      <c r="M391" s="31">
        <v>9.647E-2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200.5</v>
      </c>
      <c r="D392" s="40">
        <v>199.76666666666665</v>
      </c>
      <c r="E392" s="40">
        <v>197.5333333333333</v>
      </c>
      <c r="F392" s="40">
        <v>194.56666666666666</v>
      </c>
      <c r="G392" s="40">
        <v>192.33333333333331</v>
      </c>
      <c r="H392" s="40">
        <v>202.73333333333329</v>
      </c>
      <c r="I392" s="40">
        <v>204.96666666666664</v>
      </c>
      <c r="J392" s="40">
        <v>207.93333333333328</v>
      </c>
      <c r="K392" s="31">
        <v>202</v>
      </c>
      <c r="L392" s="31">
        <v>196.8</v>
      </c>
      <c r="M392" s="31">
        <v>58.201090000000001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75.8</v>
      </c>
      <c r="D393" s="40">
        <v>75.650000000000006</v>
      </c>
      <c r="E393" s="40">
        <v>74.550000000000011</v>
      </c>
      <c r="F393" s="40">
        <v>73.300000000000011</v>
      </c>
      <c r="G393" s="40">
        <v>72.200000000000017</v>
      </c>
      <c r="H393" s="40">
        <v>76.900000000000006</v>
      </c>
      <c r="I393" s="40">
        <v>78</v>
      </c>
      <c r="J393" s="40">
        <v>79.25</v>
      </c>
      <c r="K393" s="31">
        <v>76.75</v>
      </c>
      <c r="L393" s="31">
        <v>74.400000000000006</v>
      </c>
      <c r="M393" s="31">
        <v>13.899480000000001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133.69999999999999</v>
      </c>
      <c r="D394" s="40">
        <v>133.38333333333333</v>
      </c>
      <c r="E394" s="40">
        <v>131.96666666666664</v>
      </c>
      <c r="F394" s="40">
        <v>130.23333333333332</v>
      </c>
      <c r="G394" s="40">
        <v>128.81666666666663</v>
      </c>
      <c r="H394" s="40">
        <v>135.11666666666665</v>
      </c>
      <c r="I394" s="40">
        <v>136.53333333333333</v>
      </c>
      <c r="J394" s="40">
        <v>138.26666666666665</v>
      </c>
      <c r="K394" s="31">
        <v>134.80000000000001</v>
      </c>
      <c r="L394" s="31">
        <v>131.65</v>
      </c>
      <c r="M394" s="31">
        <v>47.752180000000003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144.35</v>
      </c>
      <c r="D395" s="40">
        <v>144.18333333333334</v>
      </c>
      <c r="E395" s="40">
        <v>143.21666666666667</v>
      </c>
      <c r="F395" s="40">
        <v>142.08333333333334</v>
      </c>
      <c r="G395" s="40">
        <v>141.11666666666667</v>
      </c>
      <c r="H395" s="40">
        <v>145.31666666666666</v>
      </c>
      <c r="I395" s="40">
        <v>146.28333333333336</v>
      </c>
      <c r="J395" s="40">
        <v>147.41666666666666</v>
      </c>
      <c r="K395" s="31">
        <v>145.15</v>
      </c>
      <c r="L395" s="31">
        <v>143.05000000000001</v>
      </c>
      <c r="M395" s="31">
        <v>9.4030100000000001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1300.6500000000001</v>
      </c>
      <c r="D396" s="40">
        <v>1310.8500000000001</v>
      </c>
      <c r="E396" s="40">
        <v>1287.8000000000002</v>
      </c>
      <c r="F396" s="40">
        <v>1274.95</v>
      </c>
      <c r="G396" s="40">
        <v>1251.9000000000001</v>
      </c>
      <c r="H396" s="40">
        <v>1323.7000000000003</v>
      </c>
      <c r="I396" s="40">
        <v>1346.75</v>
      </c>
      <c r="J396" s="40">
        <v>1359.6000000000004</v>
      </c>
      <c r="K396" s="31">
        <v>1333.9</v>
      </c>
      <c r="L396" s="31">
        <v>1298</v>
      </c>
      <c r="M396" s="31">
        <v>1.4234800000000001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2492.9499999999998</v>
      </c>
      <c r="D397" s="40">
        <v>2450.7000000000003</v>
      </c>
      <c r="E397" s="40">
        <v>2399.4000000000005</v>
      </c>
      <c r="F397" s="40">
        <v>2305.8500000000004</v>
      </c>
      <c r="G397" s="40">
        <v>2254.5500000000006</v>
      </c>
      <c r="H397" s="40">
        <v>2544.2500000000005</v>
      </c>
      <c r="I397" s="40">
        <v>2595.5500000000006</v>
      </c>
      <c r="J397" s="40">
        <v>2689.1000000000004</v>
      </c>
      <c r="K397" s="31">
        <v>2502</v>
      </c>
      <c r="L397" s="31">
        <v>2357.15</v>
      </c>
      <c r="M397" s="31">
        <v>195.68486999999999</v>
      </c>
      <c r="N397" s="1"/>
      <c r="O397" s="1"/>
    </row>
    <row r="398" spans="1:15" ht="12.75" customHeight="1">
      <c r="A398" s="31">
        <v>388</v>
      </c>
      <c r="B398" s="31" t="s">
        <v>870</v>
      </c>
      <c r="C398" s="31">
        <v>340.25</v>
      </c>
      <c r="D398" s="40">
        <v>341.65000000000003</v>
      </c>
      <c r="E398" s="40">
        <v>336.55000000000007</v>
      </c>
      <c r="F398" s="40">
        <v>332.85</v>
      </c>
      <c r="G398" s="40">
        <v>327.75000000000006</v>
      </c>
      <c r="H398" s="40">
        <v>345.35000000000008</v>
      </c>
      <c r="I398" s="40">
        <v>350.4500000000001</v>
      </c>
      <c r="J398" s="40">
        <v>354.15000000000009</v>
      </c>
      <c r="K398" s="31">
        <v>346.75</v>
      </c>
      <c r="L398" s="31">
        <v>337.95</v>
      </c>
      <c r="M398" s="31">
        <v>2.1372800000000001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281.60000000000002</v>
      </c>
      <c r="D399" s="40">
        <v>282.45</v>
      </c>
      <c r="E399" s="40">
        <v>280.14999999999998</v>
      </c>
      <c r="F399" s="40">
        <v>278.7</v>
      </c>
      <c r="G399" s="40">
        <v>276.39999999999998</v>
      </c>
      <c r="H399" s="40">
        <v>283.89999999999998</v>
      </c>
      <c r="I399" s="40">
        <v>286.20000000000005</v>
      </c>
      <c r="J399" s="40">
        <v>287.64999999999998</v>
      </c>
      <c r="K399" s="31">
        <v>284.75</v>
      </c>
      <c r="L399" s="31">
        <v>281</v>
      </c>
      <c r="M399" s="31">
        <v>1.13063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1384.8</v>
      </c>
      <c r="D400" s="40">
        <v>1390.5833333333333</v>
      </c>
      <c r="E400" s="40">
        <v>1369.2166666666665</v>
      </c>
      <c r="F400" s="40">
        <v>1353.6333333333332</v>
      </c>
      <c r="G400" s="40">
        <v>1332.2666666666664</v>
      </c>
      <c r="H400" s="40">
        <v>1406.1666666666665</v>
      </c>
      <c r="I400" s="40">
        <v>1427.5333333333333</v>
      </c>
      <c r="J400" s="40">
        <v>1443.1166666666666</v>
      </c>
      <c r="K400" s="31">
        <v>1411.95</v>
      </c>
      <c r="L400" s="31">
        <v>1375</v>
      </c>
      <c r="M400" s="31">
        <v>0.51298999999999995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1813.25</v>
      </c>
      <c r="D401" s="40">
        <v>1821.8166666666666</v>
      </c>
      <c r="E401" s="40">
        <v>1795.6333333333332</v>
      </c>
      <c r="F401" s="40">
        <v>1778.0166666666667</v>
      </c>
      <c r="G401" s="40">
        <v>1751.8333333333333</v>
      </c>
      <c r="H401" s="40">
        <v>1839.4333333333332</v>
      </c>
      <c r="I401" s="40">
        <v>1865.6166666666666</v>
      </c>
      <c r="J401" s="40">
        <v>1883.2333333333331</v>
      </c>
      <c r="K401" s="31">
        <v>1848</v>
      </c>
      <c r="L401" s="31">
        <v>1804.2</v>
      </c>
      <c r="M401" s="31">
        <v>1.3446400000000001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36.5</v>
      </c>
      <c r="D402" s="40">
        <v>36.466666666666669</v>
      </c>
      <c r="E402" s="40">
        <v>35.88333333333334</v>
      </c>
      <c r="F402" s="40">
        <v>35.266666666666673</v>
      </c>
      <c r="G402" s="40">
        <v>34.683333333333344</v>
      </c>
      <c r="H402" s="40">
        <v>37.083333333333336</v>
      </c>
      <c r="I402" s="40">
        <v>37.666666666666664</v>
      </c>
      <c r="J402" s="40">
        <v>38.283333333333331</v>
      </c>
      <c r="K402" s="31">
        <v>37.049999999999997</v>
      </c>
      <c r="L402" s="31">
        <v>35.85</v>
      </c>
      <c r="M402" s="31">
        <v>37.55688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109.95</v>
      </c>
      <c r="D403" s="40">
        <v>110.03333333333335</v>
      </c>
      <c r="E403" s="40">
        <v>108.36666666666669</v>
      </c>
      <c r="F403" s="40">
        <v>106.78333333333335</v>
      </c>
      <c r="G403" s="40">
        <v>105.11666666666669</v>
      </c>
      <c r="H403" s="40">
        <v>111.61666666666669</v>
      </c>
      <c r="I403" s="40">
        <v>113.28333333333335</v>
      </c>
      <c r="J403" s="40">
        <v>114.86666666666669</v>
      </c>
      <c r="K403" s="31">
        <v>111.7</v>
      </c>
      <c r="L403" s="31">
        <v>108.45</v>
      </c>
      <c r="M403" s="31">
        <v>333.53266000000002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8181.45</v>
      </c>
      <c r="D404" s="40">
        <v>8151.5166666666673</v>
      </c>
      <c r="E404" s="40">
        <v>8111.0333333333347</v>
      </c>
      <c r="F404" s="40">
        <v>8040.6166666666677</v>
      </c>
      <c r="G404" s="40">
        <v>8000.133333333335</v>
      </c>
      <c r="H404" s="40">
        <v>8221.9333333333343</v>
      </c>
      <c r="I404" s="40">
        <v>8262.4166666666661</v>
      </c>
      <c r="J404" s="40">
        <v>8332.8333333333339</v>
      </c>
      <c r="K404" s="31">
        <v>8192</v>
      </c>
      <c r="L404" s="31">
        <v>8081.1</v>
      </c>
      <c r="M404" s="31">
        <v>6.4759999999999998E-2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1003.25</v>
      </c>
      <c r="D405" s="40">
        <v>1000.0500000000001</v>
      </c>
      <c r="E405" s="40">
        <v>992.10000000000014</v>
      </c>
      <c r="F405" s="40">
        <v>980.95</v>
      </c>
      <c r="G405" s="40">
        <v>973.00000000000011</v>
      </c>
      <c r="H405" s="40">
        <v>1011.2000000000002</v>
      </c>
      <c r="I405" s="40">
        <v>1019.1500000000002</v>
      </c>
      <c r="J405" s="40">
        <v>1030.3000000000002</v>
      </c>
      <c r="K405" s="31">
        <v>1008</v>
      </c>
      <c r="L405" s="31">
        <v>988.9</v>
      </c>
      <c r="M405" s="31">
        <v>11.567880000000001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1159.5</v>
      </c>
      <c r="D406" s="40">
        <v>1162</v>
      </c>
      <c r="E406" s="40">
        <v>1150</v>
      </c>
      <c r="F406" s="40">
        <v>1140.5</v>
      </c>
      <c r="G406" s="40">
        <v>1128.5</v>
      </c>
      <c r="H406" s="40">
        <v>1171.5</v>
      </c>
      <c r="I406" s="40">
        <v>1183.5</v>
      </c>
      <c r="J406" s="40">
        <v>1193</v>
      </c>
      <c r="K406" s="31">
        <v>1174</v>
      </c>
      <c r="L406" s="31">
        <v>1152.5</v>
      </c>
      <c r="M406" s="31">
        <v>7.6846199999999998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490.55</v>
      </c>
      <c r="D407" s="40">
        <v>490.76666666666665</v>
      </c>
      <c r="E407" s="40">
        <v>486.08333333333331</v>
      </c>
      <c r="F407" s="40">
        <v>481.61666666666667</v>
      </c>
      <c r="G407" s="40">
        <v>476.93333333333334</v>
      </c>
      <c r="H407" s="40">
        <v>495.23333333333329</v>
      </c>
      <c r="I407" s="40">
        <v>499.91666666666669</v>
      </c>
      <c r="J407" s="40">
        <v>504.38333333333327</v>
      </c>
      <c r="K407" s="31">
        <v>495.45</v>
      </c>
      <c r="L407" s="31">
        <v>486.3</v>
      </c>
      <c r="M407" s="31">
        <v>128.94211000000001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7632.65</v>
      </c>
      <c r="D408" s="40">
        <v>7642.7</v>
      </c>
      <c r="E408" s="40">
        <v>7595.4</v>
      </c>
      <c r="F408" s="40">
        <v>7558.15</v>
      </c>
      <c r="G408" s="40">
        <v>7510.8499999999995</v>
      </c>
      <c r="H408" s="40">
        <v>7679.95</v>
      </c>
      <c r="I408" s="40">
        <v>7727.2500000000009</v>
      </c>
      <c r="J408" s="40">
        <v>7764.5</v>
      </c>
      <c r="K408" s="31">
        <v>7690</v>
      </c>
      <c r="L408" s="31">
        <v>7605.45</v>
      </c>
      <c r="M408" s="31">
        <v>4.1590000000000002E-2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113.3</v>
      </c>
      <c r="D409" s="40">
        <v>113.10000000000001</v>
      </c>
      <c r="E409" s="40">
        <v>111.70000000000002</v>
      </c>
      <c r="F409" s="40">
        <v>110.10000000000001</v>
      </c>
      <c r="G409" s="40">
        <v>108.70000000000002</v>
      </c>
      <c r="H409" s="40">
        <v>114.70000000000002</v>
      </c>
      <c r="I409" s="40">
        <v>116.10000000000002</v>
      </c>
      <c r="J409" s="40">
        <v>117.70000000000002</v>
      </c>
      <c r="K409" s="31">
        <v>114.5</v>
      </c>
      <c r="L409" s="31">
        <v>111.5</v>
      </c>
      <c r="M409" s="31">
        <v>2.75339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144.05000000000001</v>
      </c>
      <c r="D410" s="40">
        <v>144.06666666666669</v>
      </c>
      <c r="E410" s="40">
        <v>142.13333333333338</v>
      </c>
      <c r="F410" s="40">
        <v>140.2166666666667</v>
      </c>
      <c r="G410" s="40">
        <v>138.28333333333339</v>
      </c>
      <c r="H410" s="40">
        <v>145.98333333333338</v>
      </c>
      <c r="I410" s="40">
        <v>147.91666666666671</v>
      </c>
      <c r="J410" s="40">
        <v>149.83333333333337</v>
      </c>
      <c r="K410" s="31">
        <v>146</v>
      </c>
      <c r="L410" s="31">
        <v>142.15</v>
      </c>
      <c r="M410" s="31">
        <v>34.838259999999998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162.5</v>
      </c>
      <c r="D411" s="40">
        <v>164.71666666666667</v>
      </c>
      <c r="E411" s="40">
        <v>159.43333333333334</v>
      </c>
      <c r="F411" s="40">
        <v>156.36666666666667</v>
      </c>
      <c r="G411" s="40">
        <v>151.08333333333334</v>
      </c>
      <c r="H411" s="40">
        <v>167.78333333333333</v>
      </c>
      <c r="I411" s="40">
        <v>173.06666666666669</v>
      </c>
      <c r="J411" s="40">
        <v>176.13333333333333</v>
      </c>
      <c r="K411" s="31">
        <v>170</v>
      </c>
      <c r="L411" s="31">
        <v>161.65</v>
      </c>
      <c r="M411" s="31">
        <v>25.828859999999999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3276.25</v>
      </c>
      <c r="D412" s="40">
        <v>3259.6333333333332</v>
      </c>
      <c r="E412" s="40">
        <v>3219.2666666666664</v>
      </c>
      <c r="F412" s="40">
        <v>3162.2833333333333</v>
      </c>
      <c r="G412" s="40">
        <v>3121.9166666666665</v>
      </c>
      <c r="H412" s="40">
        <v>3316.6166666666663</v>
      </c>
      <c r="I412" s="40">
        <v>3356.9833333333331</v>
      </c>
      <c r="J412" s="40">
        <v>3413.9666666666662</v>
      </c>
      <c r="K412" s="31">
        <v>3300</v>
      </c>
      <c r="L412" s="31">
        <v>3202.65</v>
      </c>
      <c r="M412" s="31">
        <v>0.79818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311.8</v>
      </c>
      <c r="D413" s="40">
        <v>311.90000000000003</v>
      </c>
      <c r="E413" s="40">
        <v>308.90000000000009</v>
      </c>
      <c r="F413" s="40">
        <v>306.00000000000006</v>
      </c>
      <c r="G413" s="40">
        <v>303.00000000000011</v>
      </c>
      <c r="H413" s="40">
        <v>314.80000000000007</v>
      </c>
      <c r="I413" s="40">
        <v>317.79999999999995</v>
      </c>
      <c r="J413" s="40">
        <v>320.70000000000005</v>
      </c>
      <c r="K413" s="31">
        <v>314.89999999999998</v>
      </c>
      <c r="L413" s="31">
        <v>309</v>
      </c>
      <c r="M413" s="31">
        <v>0.44453999999999999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575.6</v>
      </c>
      <c r="D414" s="40">
        <v>570.6</v>
      </c>
      <c r="E414" s="40">
        <v>556.70000000000005</v>
      </c>
      <c r="F414" s="40">
        <v>537.80000000000007</v>
      </c>
      <c r="G414" s="40">
        <v>523.90000000000009</v>
      </c>
      <c r="H414" s="40">
        <v>589.5</v>
      </c>
      <c r="I414" s="40">
        <v>603.39999999999986</v>
      </c>
      <c r="J414" s="40">
        <v>622.29999999999995</v>
      </c>
      <c r="K414" s="31">
        <v>584.5</v>
      </c>
      <c r="L414" s="31">
        <v>551.70000000000005</v>
      </c>
      <c r="M414" s="31">
        <v>2.00197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26670.5</v>
      </c>
      <c r="D415" s="40">
        <v>26598.599999999995</v>
      </c>
      <c r="E415" s="40">
        <v>26373.999999999989</v>
      </c>
      <c r="F415" s="40">
        <v>26077.499999999993</v>
      </c>
      <c r="G415" s="40">
        <v>25852.899999999987</v>
      </c>
      <c r="H415" s="40">
        <v>26895.099999999991</v>
      </c>
      <c r="I415" s="40">
        <v>27119.699999999997</v>
      </c>
      <c r="J415" s="40">
        <v>27416.199999999993</v>
      </c>
      <c r="K415" s="31">
        <v>26823.200000000001</v>
      </c>
      <c r="L415" s="31">
        <v>26302.1</v>
      </c>
      <c r="M415" s="31">
        <v>0.31286000000000003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2042.45</v>
      </c>
      <c r="D416" s="40">
        <v>2056.0666666666671</v>
      </c>
      <c r="E416" s="40">
        <v>2021.5333333333342</v>
      </c>
      <c r="F416" s="40">
        <v>2000.6166666666672</v>
      </c>
      <c r="G416" s="40">
        <v>1966.0833333333344</v>
      </c>
      <c r="H416" s="40">
        <v>2076.983333333334</v>
      </c>
      <c r="I416" s="40">
        <v>2111.5166666666669</v>
      </c>
      <c r="J416" s="40">
        <v>2132.4333333333338</v>
      </c>
      <c r="K416" s="31">
        <v>2090.6</v>
      </c>
      <c r="L416" s="31">
        <v>2035.15</v>
      </c>
      <c r="M416" s="31">
        <v>0.10352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2154.85</v>
      </c>
      <c r="D417" s="40">
        <v>2161.7000000000003</v>
      </c>
      <c r="E417" s="40">
        <v>2093.1500000000005</v>
      </c>
      <c r="F417" s="40">
        <v>2031.4500000000003</v>
      </c>
      <c r="G417" s="40">
        <v>1962.9000000000005</v>
      </c>
      <c r="H417" s="40">
        <v>2223.4000000000005</v>
      </c>
      <c r="I417" s="40">
        <v>2291.9500000000007</v>
      </c>
      <c r="J417" s="40">
        <v>2353.6500000000005</v>
      </c>
      <c r="K417" s="31">
        <v>2230.25</v>
      </c>
      <c r="L417" s="31">
        <v>2100</v>
      </c>
      <c r="M417" s="31">
        <v>21.535049999999998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525.1</v>
      </c>
      <c r="D418" s="40">
        <v>525.9</v>
      </c>
      <c r="E418" s="40">
        <v>502.79999999999995</v>
      </c>
      <c r="F418" s="40">
        <v>480.5</v>
      </c>
      <c r="G418" s="40">
        <v>457.4</v>
      </c>
      <c r="H418" s="40">
        <v>548.19999999999993</v>
      </c>
      <c r="I418" s="40">
        <v>571.30000000000007</v>
      </c>
      <c r="J418" s="40">
        <v>593.59999999999991</v>
      </c>
      <c r="K418" s="31">
        <v>549</v>
      </c>
      <c r="L418" s="31">
        <v>503.6</v>
      </c>
      <c r="M418" s="31">
        <v>7.8767899999999997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28.8</v>
      </c>
      <c r="D419" s="40">
        <v>28.833333333333332</v>
      </c>
      <c r="E419" s="40">
        <v>28.566666666666663</v>
      </c>
      <c r="F419" s="40">
        <v>28.333333333333332</v>
      </c>
      <c r="G419" s="40">
        <v>28.066666666666663</v>
      </c>
      <c r="H419" s="40">
        <v>29.066666666666663</v>
      </c>
      <c r="I419" s="40">
        <v>29.333333333333336</v>
      </c>
      <c r="J419" s="40">
        <v>29.566666666666663</v>
      </c>
      <c r="K419" s="31">
        <v>29.1</v>
      </c>
      <c r="L419" s="31">
        <v>28.6</v>
      </c>
      <c r="M419" s="31">
        <v>17.503340000000001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3785.75</v>
      </c>
      <c r="D420" s="40">
        <v>3769.6</v>
      </c>
      <c r="E420" s="40">
        <v>3741.2</v>
      </c>
      <c r="F420" s="40">
        <v>3696.65</v>
      </c>
      <c r="G420" s="40">
        <v>3668.25</v>
      </c>
      <c r="H420" s="40">
        <v>3814.1499999999996</v>
      </c>
      <c r="I420" s="40">
        <v>3842.55</v>
      </c>
      <c r="J420" s="40">
        <v>3887.0999999999995</v>
      </c>
      <c r="K420" s="31">
        <v>3798</v>
      </c>
      <c r="L420" s="31">
        <v>3725.05</v>
      </c>
      <c r="M420" s="31">
        <v>0.12770999999999999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860.15</v>
      </c>
      <c r="D421" s="40">
        <v>859.75</v>
      </c>
      <c r="E421" s="40">
        <v>840.7</v>
      </c>
      <c r="F421" s="40">
        <v>821.25</v>
      </c>
      <c r="G421" s="40">
        <v>802.2</v>
      </c>
      <c r="H421" s="40">
        <v>879.2</v>
      </c>
      <c r="I421" s="40">
        <v>898.25</v>
      </c>
      <c r="J421" s="40">
        <v>917.7</v>
      </c>
      <c r="K421" s="31">
        <v>878.8</v>
      </c>
      <c r="L421" s="31">
        <v>840.3</v>
      </c>
      <c r="M421" s="31">
        <v>6.9543400000000002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1083.9000000000001</v>
      </c>
      <c r="D422" s="40">
        <v>1089.6833333333334</v>
      </c>
      <c r="E422" s="40">
        <v>1057.4166666666667</v>
      </c>
      <c r="F422" s="40">
        <v>1030.9333333333334</v>
      </c>
      <c r="G422" s="40">
        <v>998.66666666666674</v>
      </c>
      <c r="H422" s="40">
        <v>1116.1666666666667</v>
      </c>
      <c r="I422" s="40">
        <v>1148.4333333333332</v>
      </c>
      <c r="J422" s="40">
        <v>1174.9166666666667</v>
      </c>
      <c r="K422" s="31">
        <v>1121.95</v>
      </c>
      <c r="L422" s="31">
        <v>1063.2</v>
      </c>
      <c r="M422" s="31">
        <v>1.31898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2858.35</v>
      </c>
      <c r="D423" s="40">
        <v>2856.2666666666664</v>
      </c>
      <c r="E423" s="40">
        <v>2813.583333333333</v>
      </c>
      <c r="F423" s="40">
        <v>2768.8166666666666</v>
      </c>
      <c r="G423" s="40">
        <v>2726.1333333333332</v>
      </c>
      <c r="H423" s="40">
        <v>2901.0333333333328</v>
      </c>
      <c r="I423" s="40">
        <v>2943.7166666666662</v>
      </c>
      <c r="J423" s="40">
        <v>2988.4833333333327</v>
      </c>
      <c r="K423" s="31">
        <v>2898.95</v>
      </c>
      <c r="L423" s="31">
        <v>2811.5</v>
      </c>
      <c r="M423" s="31">
        <v>1.1371800000000001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813.1</v>
      </c>
      <c r="D424" s="40">
        <v>816.83333333333337</v>
      </c>
      <c r="E424" s="40">
        <v>798.66666666666674</v>
      </c>
      <c r="F424" s="40">
        <v>784.23333333333335</v>
      </c>
      <c r="G424" s="40">
        <v>766.06666666666672</v>
      </c>
      <c r="H424" s="40">
        <v>831.26666666666677</v>
      </c>
      <c r="I424" s="40">
        <v>849.43333333333351</v>
      </c>
      <c r="J424" s="40">
        <v>863.86666666666679</v>
      </c>
      <c r="K424" s="31">
        <v>835</v>
      </c>
      <c r="L424" s="31">
        <v>802.4</v>
      </c>
      <c r="M424" s="31">
        <v>1.56894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436.2</v>
      </c>
      <c r="D425" s="40">
        <v>434.36666666666662</v>
      </c>
      <c r="E425" s="40">
        <v>426.28333333333325</v>
      </c>
      <c r="F425" s="40">
        <v>416.36666666666662</v>
      </c>
      <c r="G425" s="40">
        <v>408.28333333333325</v>
      </c>
      <c r="H425" s="40">
        <v>444.28333333333325</v>
      </c>
      <c r="I425" s="40">
        <v>452.36666666666662</v>
      </c>
      <c r="J425" s="40">
        <v>462.28333333333325</v>
      </c>
      <c r="K425" s="31">
        <v>442.45</v>
      </c>
      <c r="L425" s="31">
        <v>424.45</v>
      </c>
      <c r="M425" s="31">
        <v>1.80718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257.05</v>
      </c>
      <c r="D426" s="40">
        <v>256.61666666666667</v>
      </c>
      <c r="E426" s="40">
        <v>253.43333333333334</v>
      </c>
      <c r="F426" s="40">
        <v>249.81666666666666</v>
      </c>
      <c r="G426" s="40">
        <v>246.63333333333333</v>
      </c>
      <c r="H426" s="40">
        <v>260.23333333333335</v>
      </c>
      <c r="I426" s="40">
        <v>263.41666666666674</v>
      </c>
      <c r="J426" s="40">
        <v>267.03333333333336</v>
      </c>
      <c r="K426" s="31">
        <v>259.8</v>
      </c>
      <c r="L426" s="31">
        <v>253</v>
      </c>
      <c r="M426" s="31">
        <v>1.56549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80.900000000000006</v>
      </c>
      <c r="D427" s="40">
        <v>81.533333333333346</v>
      </c>
      <c r="E427" s="40">
        <v>79.666666666666686</v>
      </c>
      <c r="F427" s="40">
        <v>78.433333333333337</v>
      </c>
      <c r="G427" s="40">
        <v>76.566666666666677</v>
      </c>
      <c r="H427" s="40">
        <v>82.766666666666694</v>
      </c>
      <c r="I427" s="40">
        <v>84.63333333333334</v>
      </c>
      <c r="J427" s="40">
        <v>85.866666666666703</v>
      </c>
      <c r="K427" s="31">
        <v>83.4</v>
      </c>
      <c r="L427" s="31">
        <v>80.3</v>
      </c>
      <c r="M427" s="31">
        <v>118.20361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2184.8000000000002</v>
      </c>
      <c r="D428" s="40">
        <v>2171.7000000000003</v>
      </c>
      <c r="E428" s="40">
        <v>2145.1500000000005</v>
      </c>
      <c r="F428" s="40">
        <v>2105.5000000000005</v>
      </c>
      <c r="G428" s="40">
        <v>2078.9500000000007</v>
      </c>
      <c r="H428" s="40">
        <v>2211.3500000000004</v>
      </c>
      <c r="I428" s="40">
        <v>2237.9000000000005</v>
      </c>
      <c r="J428" s="40">
        <v>2277.5500000000002</v>
      </c>
      <c r="K428" s="31">
        <v>2198.25</v>
      </c>
      <c r="L428" s="31">
        <v>2132.0500000000002</v>
      </c>
      <c r="M428" s="31">
        <v>17.550409999999999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1570.95</v>
      </c>
      <c r="D429" s="40">
        <v>1563.6666666666667</v>
      </c>
      <c r="E429" s="40">
        <v>1537.3333333333335</v>
      </c>
      <c r="F429" s="40">
        <v>1503.7166666666667</v>
      </c>
      <c r="G429" s="40">
        <v>1477.3833333333334</v>
      </c>
      <c r="H429" s="40">
        <v>1597.2833333333335</v>
      </c>
      <c r="I429" s="40">
        <v>1623.616666666667</v>
      </c>
      <c r="J429" s="40">
        <v>1657.2333333333336</v>
      </c>
      <c r="K429" s="31">
        <v>1590</v>
      </c>
      <c r="L429" s="31">
        <v>1530.05</v>
      </c>
      <c r="M429" s="31">
        <v>8.5801999999999996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505.2</v>
      </c>
      <c r="D430" s="40">
        <v>505.01666666666671</v>
      </c>
      <c r="E430" s="40">
        <v>498.78333333333342</v>
      </c>
      <c r="F430" s="40">
        <v>492.36666666666673</v>
      </c>
      <c r="G430" s="40">
        <v>486.13333333333344</v>
      </c>
      <c r="H430" s="40">
        <v>511.43333333333339</v>
      </c>
      <c r="I430" s="40">
        <v>517.66666666666663</v>
      </c>
      <c r="J430" s="40">
        <v>524.08333333333337</v>
      </c>
      <c r="K430" s="31">
        <v>511.25</v>
      </c>
      <c r="L430" s="31">
        <v>498.6</v>
      </c>
      <c r="M430" s="31">
        <v>5.3288200000000003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96.55</v>
      </c>
      <c r="D431" s="40">
        <v>96.65000000000002</v>
      </c>
      <c r="E431" s="40">
        <v>95.80000000000004</v>
      </c>
      <c r="F431" s="40">
        <v>95.050000000000026</v>
      </c>
      <c r="G431" s="40">
        <v>94.200000000000045</v>
      </c>
      <c r="H431" s="40">
        <v>97.400000000000034</v>
      </c>
      <c r="I431" s="40">
        <v>98.250000000000028</v>
      </c>
      <c r="J431" s="40">
        <v>99.000000000000028</v>
      </c>
      <c r="K431" s="31">
        <v>97.5</v>
      </c>
      <c r="L431" s="31">
        <v>95.9</v>
      </c>
      <c r="M431" s="31">
        <v>1.0910200000000001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278.7</v>
      </c>
      <c r="D432" s="40">
        <v>280.59999999999997</v>
      </c>
      <c r="E432" s="40">
        <v>276.09999999999991</v>
      </c>
      <c r="F432" s="40">
        <v>273.49999999999994</v>
      </c>
      <c r="G432" s="40">
        <v>268.99999999999989</v>
      </c>
      <c r="H432" s="40">
        <v>283.19999999999993</v>
      </c>
      <c r="I432" s="40">
        <v>287.70000000000005</v>
      </c>
      <c r="J432" s="40">
        <v>290.29999999999995</v>
      </c>
      <c r="K432" s="31">
        <v>285.10000000000002</v>
      </c>
      <c r="L432" s="31">
        <v>278</v>
      </c>
      <c r="M432" s="31">
        <v>2.6680199999999998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580.20000000000005</v>
      </c>
      <c r="D433" s="40">
        <v>581.69999999999993</v>
      </c>
      <c r="E433" s="40">
        <v>575.39999999999986</v>
      </c>
      <c r="F433" s="40">
        <v>570.59999999999991</v>
      </c>
      <c r="G433" s="40">
        <v>564.29999999999984</v>
      </c>
      <c r="H433" s="40">
        <v>586.49999999999989</v>
      </c>
      <c r="I433" s="40">
        <v>592.79999999999984</v>
      </c>
      <c r="J433" s="40">
        <v>597.59999999999991</v>
      </c>
      <c r="K433" s="31">
        <v>588</v>
      </c>
      <c r="L433" s="31">
        <v>576.9</v>
      </c>
      <c r="M433" s="31">
        <v>0.40259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368</v>
      </c>
      <c r="D434" s="40">
        <v>368.43333333333334</v>
      </c>
      <c r="E434" s="40">
        <v>365.06666666666666</v>
      </c>
      <c r="F434" s="40">
        <v>362.13333333333333</v>
      </c>
      <c r="G434" s="40">
        <v>358.76666666666665</v>
      </c>
      <c r="H434" s="40">
        <v>371.36666666666667</v>
      </c>
      <c r="I434" s="40">
        <v>374.73333333333335</v>
      </c>
      <c r="J434" s="40">
        <v>377.66666666666669</v>
      </c>
      <c r="K434" s="31">
        <v>371.8</v>
      </c>
      <c r="L434" s="31">
        <v>365.5</v>
      </c>
      <c r="M434" s="31">
        <v>1.48109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2348</v>
      </c>
      <c r="D435" s="40">
        <v>2356.6666666666665</v>
      </c>
      <c r="E435" s="40">
        <v>2329.333333333333</v>
      </c>
      <c r="F435" s="40">
        <v>2310.6666666666665</v>
      </c>
      <c r="G435" s="40">
        <v>2283.333333333333</v>
      </c>
      <c r="H435" s="40">
        <v>2375.333333333333</v>
      </c>
      <c r="I435" s="40">
        <v>2402.6666666666661</v>
      </c>
      <c r="J435" s="40">
        <v>2421.333333333333</v>
      </c>
      <c r="K435" s="31">
        <v>2384</v>
      </c>
      <c r="L435" s="31">
        <v>2338</v>
      </c>
      <c r="M435" s="31">
        <v>6.8279999999999993E-2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835.8</v>
      </c>
      <c r="D436" s="40">
        <v>826.68333333333339</v>
      </c>
      <c r="E436" s="40">
        <v>811.36666666666679</v>
      </c>
      <c r="F436" s="40">
        <v>786.93333333333339</v>
      </c>
      <c r="G436" s="40">
        <v>771.61666666666679</v>
      </c>
      <c r="H436" s="40">
        <v>851.11666666666679</v>
      </c>
      <c r="I436" s="40">
        <v>866.43333333333339</v>
      </c>
      <c r="J436" s="40">
        <v>890.86666666666679</v>
      </c>
      <c r="K436" s="31">
        <v>842</v>
      </c>
      <c r="L436" s="31">
        <v>802.25</v>
      </c>
      <c r="M436" s="31">
        <v>0.51188999999999996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782.9</v>
      </c>
      <c r="D437" s="40">
        <v>781.5</v>
      </c>
      <c r="E437" s="40">
        <v>775.75</v>
      </c>
      <c r="F437" s="40">
        <v>768.6</v>
      </c>
      <c r="G437" s="40">
        <v>762.85</v>
      </c>
      <c r="H437" s="40">
        <v>788.65</v>
      </c>
      <c r="I437" s="40">
        <v>794.4</v>
      </c>
      <c r="J437" s="40">
        <v>801.55</v>
      </c>
      <c r="K437" s="31">
        <v>787.25</v>
      </c>
      <c r="L437" s="31">
        <v>774.35</v>
      </c>
      <c r="M437" s="31">
        <v>18.612590000000001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470.1</v>
      </c>
      <c r="D438" s="40">
        <v>469.23333333333335</v>
      </c>
      <c r="E438" s="40">
        <v>464.66666666666669</v>
      </c>
      <c r="F438" s="40">
        <v>459.23333333333335</v>
      </c>
      <c r="G438" s="40">
        <v>454.66666666666669</v>
      </c>
      <c r="H438" s="40">
        <v>474.66666666666669</v>
      </c>
      <c r="I438" s="40">
        <v>479.23333333333329</v>
      </c>
      <c r="J438" s="40">
        <v>484.66666666666669</v>
      </c>
      <c r="K438" s="31">
        <v>473.8</v>
      </c>
      <c r="L438" s="31">
        <v>463.8</v>
      </c>
      <c r="M438" s="31">
        <v>3.0004300000000002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537.29999999999995</v>
      </c>
      <c r="D439" s="40">
        <v>537.61666666666667</v>
      </c>
      <c r="E439" s="40">
        <v>529.43333333333339</v>
      </c>
      <c r="F439" s="40">
        <v>521.56666666666672</v>
      </c>
      <c r="G439" s="40">
        <v>513.38333333333344</v>
      </c>
      <c r="H439" s="40">
        <v>545.48333333333335</v>
      </c>
      <c r="I439" s="40">
        <v>553.66666666666652</v>
      </c>
      <c r="J439" s="40">
        <v>561.5333333333333</v>
      </c>
      <c r="K439" s="31">
        <v>545.79999999999995</v>
      </c>
      <c r="L439" s="31">
        <v>529.75</v>
      </c>
      <c r="M439" s="31">
        <v>25.581779999999998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665.05</v>
      </c>
      <c r="D440" s="40">
        <v>669.71666666666658</v>
      </c>
      <c r="E440" s="40">
        <v>655.38333333333321</v>
      </c>
      <c r="F440" s="40">
        <v>645.71666666666658</v>
      </c>
      <c r="G440" s="40">
        <v>631.38333333333321</v>
      </c>
      <c r="H440" s="40">
        <v>679.38333333333321</v>
      </c>
      <c r="I440" s="40">
        <v>693.71666666666647</v>
      </c>
      <c r="J440" s="40">
        <v>703.38333333333321</v>
      </c>
      <c r="K440" s="31">
        <v>684.05</v>
      </c>
      <c r="L440" s="31">
        <v>660.05</v>
      </c>
      <c r="M440" s="31">
        <v>0.41663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461.7</v>
      </c>
      <c r="D441" s="40">
        <v>453.06666666666666</v>
      </c>
      <c r="E441" s="40">
        <v>440.13333333333333</v>
      </c>
      <c r="F441" s="40">
        <v>418.56666666666666</v>
      </c>
      <c r="G441" s="40">
        <v>405.63333333333333</v>
      </c>
      <c r="H441" s="40">
        <v>474.63333333333333</v>
      </c>
      <c r="I441" s="40">
        <v>487.56666666666661</v>
      </c>
      <c r="J441" s="40">
        <v>509.13333333333333</v>
      </c>
      <c r="K441" s="31">
        <v>466</v>
      </c>
      <c r="L441" s="31">
        <v>431.5</v>
      </c>
      <c r="M441" s="31">
        <v>3.8588499999999999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2186.35</v>
      </c>
      <c r="D442" s="40">
        <v>2183.1166666666663</v>
      </c>
      <c r="E442" s="40">
        <v>2155.2833333333328</v>
      </c>
      <c r="F442" s="40">
        <v>2124.2166666666667</v>
      </c>
      <c r="G442" s="40">
        <v>2096.3833333333332</v>
      </c>
      <c r="H442" s="40">
        <v>2214.1833333333325</v>
      </c>
      <c r="I442" s="40">
        <v>2242.0166666666655</v>
      </c>
      <c r="J442" s="40">
        <v>2273.0833333333321</v>
      </c>
      <c r="K442" s="31">
        <v>2210.9499999999998</v>
      </c>
      <c r="L442" s="31">
        <v>2152.0500000000002</v>
      </c>
      <c r="M442" s="31">
        <v>2.12717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510.65</v>
      </c>
      <c r="D443" s="40">
        <v>507.65000000000003</v>
      </c>
      <c r="E443" s="40">
        <v>503.30000000000007</v>
      </c>
      <c r="F443" s="40">
        <v>495.95000000000005</v>
      </c>
      <c r="G443" s="40">
        <v>491.60000000000008</v>
      </c>
      <c r="H443" s="40">
        <v>515</v>
      </c>
      <c r="I443" s="40">
        <v>519.35000000000014</v>
      </c>
      <c r="J443" s="40">
        <v>526.70000000000005</v>
      </c>
      <c r="K443" s="31">
        <v>512</v>
      </c>
      <c r="L443" s="31">
        <v>500.3</v>
      </c>
      <c r="M443" s="31">
        <v>0.90266999999999997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7.05</v>
      </c>
      <c r="D444" s="40">
        <v>7.0333333333333323</v>
      </c>
      <c r="E444" s="40">
        <v>6.966666666666665</v>
      </c>
      <c r="F444" s="40">
        <v>6.8833333333333329</v>
      </c>
      <c r="G444" s="40">
        <v>6.8166666666666655</v>
      </c>
      <c r="H444" s="40">
        <v>7.1166666666666645</v>
      </c>
      <c r="I444" s="40">
        <v>7.1833333333333327</v>
      </c>
      <c r="J444" s="40">
        <v>7.2666666666666639</v>
      </c>
      <c r="K444" s="31">
        <v>7.1</v>
      </c>
      <c r="L444" s="31">
        <v>6.95</v>
      </c>
      <c r="M444" s="31">
        <v>205.52052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400.55</v>
      </c>
      <c r="D445" s="40">
        <v>402.86666666666673</v>
      </c>
      <c r="E445" s="40">
        <v>395.88333333333344</v>
      </c>
      <c r="F445" s="40">
        <v>391.2166666666667</v>
      </c>
      <c r="G445" s="40">
        <v>384.23333333333341</v>
      </c>
      <c r="H445" s="40">
        <v>407.53333333333347</v>
      </c>
      <c r="I445" s="40">
        <v>414.51666666666671</v>
      </c>
      <c r="J445" s="40">
        <v>419.18333333333351</v>
      </c>
      <c r="K445" s="31">
        <v>409.85</v>
      </c>
      <c r="L445" s="31">
        <v>398.2</v>
      </c>
      <c r="M445" s="31">
        <v>7.1861899999999999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1027.6500000000001</v>
      </c>
      <c r="D446" s="40">
        <v>1023.9166666666666</v>
      </c>
      <c r="E446" s="40">
        <v>1015.8333333333333</v>
      </c>
      <c r="F446" s="40">
        <v>1004.0166666666667</v>
      </c>
      <c r="G446" s="40">
        <v>995.93333333333328</v>
      </c>
      <c r="H446" s="40">
        <v>1035.7333333333331</v>
      </c>
      <c r="I446" s="40">
        <v>1043.8166666666666</v>
      </c>
      <c r="J446" s="40">
        <v>1055.6333333333332</v>
      </c>
      <c r="K446" s="31">
        <v>1032</v>
      </c>
      <c r="L446" s="31">
        <v>1012.1</v>
      </c>
      <c r="M446" s="31">
        <v>0.15046999999999999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588.6</v>
      </c>
      <c r="D447" s="40">
        <v>587.85</v>
      </c>
      <c r="E447" s="40">
        <v>579.25</v>
      </c>
      <c r="F447" s="40">
        <v>569.9</v>
      </c>
      <c r="G447" s="40">
        <v>561.29999999999995</v>
      </c>
      <c r="H447" s="40">
        <v>597.20000000000005</v>
      </c>
      <c r="I447" s="40">
        <v>605.80000000000018</v>
      </c>
      <c r="J447" s="40">
        <v>615.15000000000009</v>
      </c>
      <c r="K447" s="31">
        <v>596.45000000000005</v>
      </c>
      <c r="L447" s="31">
        <v>578.5</v>
      </c>
      <c r="M447" s="31">
        <v>4.1808699999999996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1582.25</v>
      </c>
      <c r="D448" s="40">
        <v>1545.7666666666664</v>
      </c>
      <c r="E448" s="40">
        <v>1506.5833333333328</v>
      </c>
      <c r="F448" s="40">
        <v>1430.9166666666663</v>
      </c>
      <c r="G448" s="40">
        <v>1391.7333333333327</v>
      </c>
      <c r="H448" s="40">
        <v>1621.4333333333329</v>
      </c>
      <c r="I448" s="40">
        <v>1660.6166666666663</v>
      </c>
      <c r="J448" s="40">
        <v>1736.2833333333331</v>
      </c>
      <c r="K448" s="31">
        <v>1584.95</v>
      </c>
      <c r="L448" s="31">
        <v>1470.1</v>
      </c>
      <c r="M448" s="31">
        <v>4.5666000000000002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14007.25</v>
      </c>
      <c r="D449" s="40">
        <v>14005.016666666668</v>
      </c>
      <c r="E449" s="40">
        <v>13861.083333333336</v>
      </c>
      <c r="F449" s="40">
        <v>13714.916666666668</v>
      </c>
      <c r="G449" s="40">
        <v>13570.983333333335</v>
      </c>
      <c r="H449" s="40">
        <v>14151.183333333336</v>
      </c>
      <c r="I449" s="40">
        <v>14295.116666666667</v>
      </c>
      <c r="J449" s="40">
        <v>14441.283333333336</v>
      </c>
      <c r="K449" s="31">
        <v>14148.95</v>
      </c>
      <c r="L449" s="31">
        <v>13858.85</v>
      </c>
      <c r="M449" s="31">
        <v>1.2409999999999999E-2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900.6</v>
      </c>
      <c r="D450" s="40">
        <v>901.4</v>
      </c>
      <c r="E450" s="40">
        <v>891.05</v>
      </c>
      <c r="F450" s="40">
        <v>881.5</v>
      </c>
      <c r="G450" s="40">
        <v>871.15</v>
      </c>
      <c r="H450" s="40">
        <v>910.94999999999993</v>
      </c>
      <c r="I450" s="40">
        <v>921.30000000000007</v>
      </c>
      <c r="J450" s="40">
        <v>930.84999999999991</v>
      </c>
      <c r="K450" s="31">
        <v>911.75</v>
      </c>
      <c r="L450" s="31">
        <v>891.85</v>
      </c>
      <c r="M450" s="31">
        <v>12.407690000000001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216.7</v>
      </c>
      <c r="D451" s="40">
        <v>216.75</v>
      </c>
      <c r="E451" s="40">
        <v>215.1</v>
      </c>
      <c r="F451" s="40">
        <v>213.5</v>
      </c>
      <c r="G451" s="40">
        <v>211.85</v>
      </c>
      <c r="H451" s="40">
        <v>218.35</v>
      </c>
      <c r="I451" s="40">
        <v>219.99999999999997</v>
      </c>
      <c r="J451" s="40">
        <v>221.6</v>
      </c>
      <c r="K451" s="31">
        <v>218.4</v>
      </c>
      <c r="L451" s="31">
        <v>215.15</v>
      </c>
      <c r="M451" s="31">
        <v>8.3821600000000007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1293.55</v>
      </c>
      <c r="D452" s="40">
        <v>1276.7</v>
      </c>
      <c r="E452" s="40">
        <v>1254.4000000000001</v>
      </c>
      <c r="F452" s="40">
        <v>1215.25</v>
      </c>
      <c r="G452" s="40">
        <v>1192.95</v>
      </c>
      <c r="H452" s="40">
        <v>1315.8500000000001</v>
      </c>
      <c r="I452" s="40">
        <v>1338.1499999999999</v>
      </c>
      <c r="J452" s="40">
        <v>1377.3000000000002</v>
      </c>
      <c r="K452" s="31">
        <v>1299</v>
      </c>
      <c r="L452" s="31">
        <v>1237.55</v>
      </c>
      <c r="M452" s="31">
        <v>30.713259999999998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807.8</v>
      </c>
      <c r="D453" s="40">
        <v>804.63333333333333</v>
      </c>
      <c r="E453" s="40">
        <v>798.76666666666665</v>
      </c>
      <c r="F453" s="40">
        <v>789.73333333333335</v>
      </c>
      <c r="G453" s="40">
        <v>783.86666666666667</v>
      </c>
      <c r="H453" s="40">
        <v>813.66666666666663</v>
      </c>
      <c r="I453" s="40">
        <v>819.53333333333319</v>
      </c>
      <c r="J453" s="40">
        <v>828.56666666666661</v>
      </c>
      <c r="K453" s="31">
        <v>810.5</v>
      </c>
      <c r="L453" s="31">
        <v>795.6</v>
      </c>
      <c r="M453" s="31">
        <v>17.672519999999999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5951.1</v>
      </c>
      <c r="D454" s="40">
        <v>5965.2666666666664</v>
      </c>
      <c r="E454" s="40">
        <v>5886.833333333333</v>
      </c>
      <c r="F454" s="40">
        <v>5822.5666666666666</v>
      </c>
      <c r="G454" s="40">
        <v>5744.1333333333332</v>
      </c>
      <c r="H454" s="40">
        <v>6029.5333333333328</v>
      </c>
      <c r="I454" s="40">
        <v>6107.9666666666672</v>
      </c>
      <c r="J454" s="40">
        <v>6172.2333333333327</v>
      </c>
      <c r="K454" s="31">
        <v>6043.7</v>
      </c>
      <c r="L454" s="31">
        <v>5901</v>
      </c>
      <c r="M454" s="31">
        <v>1.2165299999999999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492.75</v>
      </c>
      <c r="D455" s="40">
        <v>491.4666666666667</v>
      </c>
      <c r="E455" s="40">
        <v>487.78333333333342</v>
      </c>
      <c r="F455" s="40">
        <v>482.81666666666672</v>
      </c>
      <c r="G455" s="40">
        <v>479.13333333333344</v>
      </c>
      <c r="H455" s="40">
        <v>496.43333333333339</v>
      </c>
      <c r="I455" s="40">
        <v>500.11666666666667</v>
      </c>
      <c r="J455" s="40">
        <v>505.08333333333337</v>
      </c>
      <c r="K455" s="31">
        <v>495.15</v>
      </c>
      <c r="L455" s="31">
        <v>486.5</v>
      </c>
      <c r="M455" s="31">
        <v>153.36538999999999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275.45</v>
      </c>
      <c r="D456" s="40">
        <v>276.98333333333335</v>
      </c>
      <c r="E456" s="40">
        <v>272.9666666666667</v>
      </c>
      <c r="F456" s="40">
        <v>270.48333333333335</v>
      </c>
      <c r="G456" s="40">
        <v>266.4666666666667</v>
      </c>
      <c r="H456" s="40">
        <v>279.4666666666667</v>
      </c>
      <c r="I456" s="40">
        <v>283.48333333333335</v>
      </c>
      <c r="J456" s="40">
        <v>285.9666666666667</v>
      </c>
      <c r="K456" s="31">
        <v>281</v>
      </c>
      <c r="L456" s="31">
        <v>274.5</v>
      </c>
      <c r="M456" s="31">
        <v>26.745149999999999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242.8</v>
      </c>
      <c r="D457" s="40">
        <v>240.4</v>
      </c>
      <c r="E457" s="40">
        <v>236.4</v>
      </c>
      <c r="F457" s="40">
        <v>230</v>
      </c>
      <c r="G457" s="40">
        <v>226</v>
      </c>
      <c r="H457" s="40">
        <v>246.8</v>
      </c>
      <c r="I457" s="40">
        <v>250.8</v>
      </c>
      <c r="J457" s="40">
        <v>257.20000000000005</v>
      </c>
      <c r="K457" s="31">
        <v>244.4</v>
      </c>
      <c r="L457" s="31">
        <v>234</v>
      </c>
      <c r="M457" s="31">
        <v>517.77691000000004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1173.6500000000001</v>
      </c>
      <c r="D458" s="40">
        <v>1175.4166666666667</v>
      </c>
      <c r="E458" s="40">
        <v>1164.2333333333336</v>
      </c>
      <c r="F458" s="40">
        <v>1154.8166666666668</v>
      </c>
      <c r="G458" s="40">
        <v>1143.6333333333337</v>
      </c>
      <c r="H458" s="40">
        <v>1184.8333333333335</v>
      </c>
      <c r="I458" s="40">
        <v>1196.0166666666664</v>
      </c>
      <c r="J458" s="40">
        <v>1205.4333333333334</v>
      </c>
      <c r="K458" s="31">
        <v>1186.5999999999999</v>
      </c>
      <c r="L458" s="31">
        <v>1166</v>
      </c>
      <c r="M458" s="31">
        <v>47.502859999999998</v>
      </c>
      <c r="N458" s="1"/>
      <c r="O458" s="1"/>
    </row>
    <row r="459" spans="1:15" ht="12.75" customHeight="1">
      <c r="A459" s="31">
        <v>449</v>
      </c>
      <c r="B459" s="31" t="s">
        <v>871</v>
      </c>
      <c r="C459" s="31">
        <v>787.7</v>
      </c>
      <c r="D459" s="40">
        <v>788.9</v>
      </c>
      <c r="E459" s="40">
        <v>776.8</v>
      </c>
      <c r="F459" s="40">
        <v>765.9</v>
      </c>
      <c r="G459" s="40">
        <v>753.8</v>
      </c>
      <c r="H459" s="40">
        <v>799.8</v>
      </c>
      <c r="I459" s="40">
        <v>811.90000000000009</v>
      </c>
      <c r="J459" s="40">
        <v>822.8</v>
      </c>
      <c r="K459" s="31">
        <v>801</v>
      </c>
      <c r="L459" s="31">
        <v>778</v>
      </c>
      <c r="M459" s="31">
        <v>0.35538999999999998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2278.5500000000002</v>
      </c>
      <c r="D460" s="40">
        <v>2233.35</v>
      </c>
      <c r="E460" s="40">
        <v>2151.6999999999998</v>
      </c>
      <c r="F460" s="40">
        <v>2024.85</v>
      </c>
      <c r="G460" s="40">
        <v>1943.1999999999998</v>
      </c>
      <c r="H460" s="40">
        <v>2360.1999999999998</v>
      </c>
      <c r="I460" s="40">
        <v>2441.8500000000004</v>
      </c>
      <c r="J460" s="40">
        <v>2568.6999999999998</v>
      </c>
      <c r="K460" s="31">
        <v>2315</v>
      </c>
      <c r="L460" s="31">
        <v>2106.5</v>
      </c>
      <c r="M460" s="31">
        <v>2.2961499999999999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866.15</v>
      </c>
      <c r="D461" s="40">
        <v>872.05000000000007</v>
      </c>
      <c r="E461" s="40">
        <v>854.10000000000014</v>
      </c>
      <c r="F461" s="40">
        <v>842.05000000000007</v>
      </c>
      <c r="G461" s="40">
        <v>824.10000000000014</v>
      </c>
      <c r="H461" s="40">
        <v>884.10000000000014</v>
      </c>
      <c r="I461" s="40">
        <v>902.05000000000018</v>
      </c>
      <c r="J461" s="40">
        <v>914.10000000000014</v>
      </c>
      <c r="K461" s="31">
        <v>890</v>
      </c>
      <c r="L461" s="31">
        <v>860</v>
      </c>
      <c r="M461" s="31">
        <v>1.4337500000000001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3445.9</v>
      </c>
      <c r="D462" s="40">
        <v>3447.65</v>
      </c>
      <c r="E462" s="40">
        <v>3432.3</v>
      </c>
      <c r="F462" s="40">
        <v>3418.7000000000003</v>
      </c>
      <c r="G462" s="40">
        <v>3403.3500000000004</v>
      </c>
      <c r="H462" s="40">
        <v>3461.25</v>
      </c>
      <c r="I462" s="40">
        <v>3476.5999999999995</v>
      </c>
      <c r="J462" s="40">
        <v>3490.2</v>
      </c>
      <c r="K462" s="31">
        <v>3463</v>
      </c>
      <c r="L462" s="31">
        <v>3434.05</v>
      </c>
      <c r="M462" s="31">
        <v>18.496189999999999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4018.5</v>
      </c>
      <c r="D463" s="40">
        <v>4045.7833333333333</v>
      </c>
      <c r="E463" s="40">
        <v>3972.7166666666662</v>
      </c>
      <c r="F463" s="40">
        <v>3926.9333333333329</v>
      </c>
      <c r="G463" s="40">
        <v>3853.8666666666659</v>
      </c>
      <c r="H463" s="40">
        <v>4091.5666666666666</v>
      </c>
      <c r="I463" s="40">
        <v>4164.6333333333332</v>
      </c>
      <c r="J463" s="40">
        <v>4210.416666666667</v>
      </c>
      <c r="K463" s="31">
        <v>4118.8500000000004</v>
      </c>
      <c r="L463" s="31">
        <v>4000</v>
      </c>
      <c r="M463" s="31">
        <v>0.13811999999999999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1559.35</v>
      </c>
      <c r="D464" s="40">
        <v>1551.3999999999999</v>
      </c>
      <c r="E464" s="40">
        <v>1537.9999999999998</v>
      </c>
      <c r="F464" s="40">
        <v>1516.6499999999999</v>
      </c>
      <c r="G464" s="40">
        <v>1503.2499999999998</v>
      </c>
      <c r="H464" s="40">
        <v>1572.7499999999998</v>
      </c>
      <c r="I464" s="40">
        <v>1586.1499999999999</v>
      </c>
      <c r="J464" s="40">
        <v>1607.4999999999998</v>
      </c>
      <c r="K464" s="31">
        <v>1564.8</v>
      </c>
      <c r="L464" s="31">
        <v>1530.05</v>
      </c>
      <c r="M464" s="31">
        <v>15.57493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1684.9</v>
      </c>
      <c r="D465" s="40">
        <v>1695.6333333333332</v>
      </c>
      <c r="E465" s="40">
        <v>1644.2666666666664</v>
      </c>
      <c r="F465" s="40">
        <v>1603.6333333333332</v>
      </c>
      <c r="G465" s="40">
        <v>1552.2666666666664</v>
      </c>
      <c r="H465" s="40">
        <v>1736.2666666666664</v>
      </c>
      <c r="I465" s="40">
        <v>1787.6333333333332</v>
      </c>
      <c r="J465" s="40">
        <v>1828.2666666666664</v>
      </c>
      <c r="K465" s="31">
        <v>1747</v>
      </c>
      <c r="L465" s="31">
        <v>1655</v>
      </c>
      <c r="M465" s="31">
        <v>0.67971000000000004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1121.45</v>
      </c>
      <c r="D466" s="40">
        <v>1123.7666666666667</v>
      </c>
      <c r="E466" s="40">
        <v>1111.4833333333333</v>
      </c>
      <c r="F466" s="40">
        <v>1101.5166666666667</v>
      </c>
      <c r="G466" s="40">
        <v>1089.2333333333333</v>
      </c>
      <c r="H466" s="40">
        <v>1133.7333333333333</v>
      </c>
      <c r="I466" s="40">
        <v>1146.0166666666667</v>
      </c>
      <c r="J466" s="40">
        <v>1155.9833333333333</v>
      </c>
      <c r="K466" s="31">
        <v>1136.05</v>
      </c>
      <c r="L466" s="31">
        <v>1113.8</v>
      </c>
      <c r="M466" s="31">
        <v>0.37021999999999999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1672.9</v>
      </c>
      <c r="D467" s="40">
        <v>1684.0333333333335</v>
      </c>
      <c r="E467" s="40">
        <v>1650.616666666667</v>
      </c>
      <c r="F467" s="40">
        <v>1628.3333333333335</v>
      </c>
      <c r="G467" s="40">
        <v>1594.916666666667</v>
      </c>
      <c r="H467" s="40">
        <v>1706.3166666666671</v>
      </c>
      <c r="I467" s="40">
        <v>1739.7333333333336</v>
      </c>
      <c r="J467" s="40">
        <v>1762.0166666666671</v>
      </c>
      <c r="K467" s="31">
        <v>1717.45</v>
      </c>
      <c r="L467" s="31">
        <v>1661.75</v>
      </c>
      <c r="M467" s="31">
        <v>1.7203900000000001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1926.35</v>
      </c>
      <c r="D468" s="40">
        <v>1925.8333333333333</v>
      </c>
      <c r="E468" s="40">
        <v>1876.6666666666665</v>
      </c>
      <c r="F468" s="40">
        <v>1826.9833333333333</v>
      </c>
      <c r="G468" s="40">
        <v>1777.8166666666666</v>
      </c>
      <c r="H468" s="40">
        <v>1975.5166666666664</v>
      </c>
      <c r="I468" s="40">
        <v>2024.6833333333329</v>
      </c>
      <c r="J468" s="40">
        <v>2074.3666666666663</v>
      </c>
      <c r="K468" s="31">
        <v>1975</v>
      </c>
      <c r="L468" s="31">
        <v>1876.15</v>
      </c>
      <c r="M468" s="31">
        <v>0.40028999999999998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2397.8000000000002</v>
      </c>
      <c r="D469" s="40">
        <v>2385.3833333333332</v>
      </c>
      <c r="E469" s="40">
        <v>2367.5666666666666</v>
      </c>
      <c r="F469" s="40">
        <v>2337.3333333333335</v>
      </c>
      <c r="G469" s="40">
        <v>2319.5166666666669</v>
      </c>
      <c r="H469" s="40">
        <v>2415.6166666666663</v>
      </c>
      <c r="I469" s="40">
        <v>2433.4333333333329</v>
      </c>
      <c r="J469" s="40">
        <v>2463.6666666666661</v>
      </c>
      <c r="K469" s="31">
        <v>2403.1999999999998</v>
      </c>
      <c r="L469" s="31">
        <v>2355.15</v>
      </c>
      <c r="M469" s="31">
        <v>6.6207099999999999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2990.55</v>
      </c>
      <c r="D470" s="40">
        <v>2941.0333333333333</v>
      </c>
      <c r="E470" s="40">
        <v>2867.0666666666666</v>
      </c>
      <c r="F470" s="40">
        <v>2743.5833333333335</v>
      </c>
      <c r="G470" s="40">
        <v>2669.6166666666668</v>
      </c>
      <c r="H470" s="40">
        <v>3064.5166666666664</v>
      </c>
      <c r="I470" s="40">
        <v>3138.4833333333327</v>
      </c>
      <c r="J470" s="40">
        <v>3261.9666666666662</v>
      </c>
      <c r="K470" s="31">
        <v>3015</v>
      </c>
      <c r="L470" s="31">
        <v>2817.55</v>
      </c>
      <c r="M470" s="31">
        <v>10.70021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552.54999999999995</v>
      </c>
      <c r="D471" s="40">
        <v>550.63333333333333</v>
      </c>
      <c r="E471" s="40">
        <v>540.51666666666665</v>
      </c>
      <c r="F471" s="40">
        <v>528.48333333333335</v>
      </c>
      <c r="G471" s="40">
        <v>518.36666666666667</v>
      </c>
      <c r="H471" s="40">
        <v>562.66666666666663</v>
      </c>
      <c r="I471" s="40">
        <v>572.78333333333319</v>
      </c>
      <c r="J471" s="40">
        <v>584.81666666666661</v>
      </c>
      <c r="K471" s="31">
        <v>560.75</v>
      </c>
      <c r="L471" s="31">
        <v>538.6</v>
      </c>
      <c r="M471" s="31">
        <v>25.06597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1092.5999999999999</v>
      </c>
      <c r="D472" s="40">
        <v>1089.6833333333334</v>
      </c>
      <c r="E472" s="40">
        <v>1080.4166666666667</v>
      </c>
      <c r="F472" s="40">
        <v>1068.2333333333333</v>
      </c>
      <c r="G472" s="40">
        <v>1058.9666666666667</v>
      </c>
      <c r="H472" s="40">
        <v>1101.8666666666668</v>
      </c>
      <c r="I472" s="40">
        <v>1111.1333333333332</v>
      </c>
      <c r="J472" s="40">
        <v>1123.3166666666668</v>
      </c>
      <c r="K472" s="31">
        <v>1098.95</v>
      </c>
      <c r="L472" s="31">
        <v>1077.5</v>
      </c>
      <c r="M472" s="31">
        <v>6.0258700000000003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54.85</v>
      </c>
      <c r="D473" s="40">
        <v>54.333333333333336</v>
      </c>
      <c r="E473" s="40">
        <v>53.81666666666667</v>
      </c>
      <c r="F473" s="40">
        <v>52.783333333333331</v>
      </c>
      <c r="G473" s="40">
        <v>52.266666666666666</v>
      </c>
      <c r="H473" s="40">
        <v>55.366666666666674</v>
      </c>
      <c r="I473" s="40">
        <v>55.88333333333334</v>
      </c>
      <c r="J473" s="40">
        <v>56.916666666666679</v>
      </c>
      <c r="K473" s="31">
        <v>54.85</v>
      </c>
      <c r="L473" s="31">
        <v>53.3</v>
      </c>
      <c r="M473" s="31">
        <v>133.99518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186.7</v>
      </c>
      <c r="D474" s="40">
        <v>184.35</v>
      </c>
      <c r="E474" s="40">
        <v>179.89999999999998</v>
      </c>
      <c r="F474" s="40">
        <v>173.1</v>
      </c>
      <c r="G474" s="40">
        <v>168.64999999999998</v>
      </c>
      <c r="H474" s="40">
        <v>191.14999999999998</v>
      </c>
      <c r="I474" s="40">
        <v>195.59999999999997</v>
      </c>
      <c r="J474" s="40">
        <v>202.39999999999998</v>
      </c>
      <c r="K474" s="31">
        <v>188.8</v>
      </c>
      <c r="L474" s="31">
        <v>177.55</v>
      </c>
      <c r="M474" s="31">
        <v>9.3868799999999997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10511.9</v>
      </c>
      <c r="D475" s="40">
        <v>10597.633333333333</v>
      </c>
      <c r="E475" s="40">
        <v>10396.266666666666</v>
      </c>
      <c r="F475" s="40">
        <v>10280.633333333333</v>
      </c>
      <c r="G475" s="40">
        <v>10079.266666666666</v>
      </c>
      <c r="H475" s="40">
        <v>10713.266666666666</v>
      </c>
      <c r="I475" s="40">
        <v>10914.633333333331</v>
      </c>
      <c r="J475" s="40">
        <v>11030.266666666666</v>
      </c>
      <c r="K475" s="31">
        <v>10799</v>
      </c>
      <c r="L475" s="31">
        <v>10482</v>
      </c>
      <c r="M475" s="31">
        <v>0.20002</v>
      </c>
      <c r="N475" s="1"/>
      <c r="O475" s="1"/>
    </row>
    <row r="476" spans="1:15" ht="12.75" customHeight="1">
      <c r="A476" s="31">
        <v>466</v>
      </c>
      <c r="B476" s="31" t="s">
        <v>872</v>
      </c>
      <c r="C476" s="31">
        <v>97.25</v>
      </c>
      <c r="D476" s="40">
        <v>97.25</v>
      </c>
      <c r="E476" s="40">
        <v>97.25</v>
      </c>
      <c r="F476" s="40">
        <v>97.25</v>
      </c>
      <c r="G476" s="40">
        <v>97.25</v>
      </c>
      <c r="H476" s="40">
        <v>97.25</v>
      </c>
      <c r="I476" s="40">
        <v>97.25</v>
      </c>
      <c r="J476" s="40">
        <v>97.25</v>
      </c>
      <c r="K476" s="31">
        <v>97.25</v>
      </c>
      <c r="L476" s="31">
        <v>97.25</v>
      </c>
      <c r="M476" s="31">
        <v>15.25488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42.15</v>
      </c>
      <c r="D477" s="40">
        <v>41.93333333333333</v>
      </c>
      <c r="E477" s="40">
        <v>41.266666666666659</v>
      </c>
      <c r="F477" s="40">
        <v>40.383333333333326</v>
      </c>
      <c r="G477" s="40">
        <v>39.716666666666654</v>
      </c>
      <c r="H477" s="40">
        <v>42.816666666666663</v>
      </c>
      <c r="I477" s="40">
        <v>43.483333333333334</v>
      </c>
      <c r="J477" s="40">
        <v>44.366666666666667</v>
      </c>
      <c r="K477" s="31">
        <v>42.6</v>
      </c>
      <c r="L477" s="31">
        <v>41.05</v>
      </c>
      <c r="M477" s="31">
        <v>69.545310000000001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701.5</v>
      </c>
      <c r="D478" s="40">
        <v>704.61666666666667</v>
      </c>
      <c r="E478" s="40">
        <v>696.23333333333335</v>
      </c>
      <c r="F478" s="40">
        <v>690.9666666666667</v>
      </c>
      <c r="G478" s="40">
        <v>682.58333333333337</v>
      </c>
      <c r="H478" s="40">
        <v>709.88333333333333</v>
      </c>
      <c r="I478" s="40">
        <v>718.26666666666677</v>
      </c>
      <c r="J478" s="40">
        <v>723.5333333333333</v>
      </c>
      <c r="K478" s="31">
        <v>713</v>
      </c>
      <c r="L478" s="31">
        <v>699.35</v>
      </c>
      <c r="M478" s="31">
        <v>20.201609999999999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1566.55</v>
      </c>
      <c r="D479" s="40">
        <v>1567.8999999999999</v>
      </c>
      <c r="E479" s="40">
        <v>1556.6999999999998</v>
      </c>
      <c r="F479" s="40">
        <v>1546.85</v>
      </c>
      <c r="G479" s="40">
        <v>1535.6499999999999</v>
      </c>
      <c r="H479" s="40">
        <v>1577.7499999999998</v>
      </c>
      <c r="I479" s="40">
        <v>1588.95</v>
      </c>
      <c r="J479" s="40">
        <v>1598.7999999999997</v>
      </c>
      <c r="K479" s="31">
        <v>1579.1</v>
      </c>
      <c r="L479" s="31">
        <v>1558.05</v>
      </c>
      <c r="M479" s="31">
        <v>1.8768800000000001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13.4</v>
      </c>
      <c r="D480" s="40">
        <v>13.383333333333333</v>
      </c>
      <c r="E480" s="40">
        <v>13.016666666666666</v>
      </c>
      <c r="F480" s="40">
        <v>12.633333333333333</v>
      </c>
      <c r="G480" s="40">
        <v>12.266666666666666</v>
      </c>
      <c r="H480" s="40">
        <v>13.766666666666666</v>
      </c>
      <c r="I480" s="40">
        <v>14.133333333333333</v>
      </c>
      <c r="J480" s="40">
        <v>14.516666666666666</v>
      </c>
      <c r="K480" s="31">
        <v>13.75</v>
      </c>
      <c r="L480" s="31">
        <v>13</v>
      </c>
      <c r="M480" s="31">
        <v>38.838700000000003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519.54999999999995</v>
      </c>
      <c r="D481" s="40">
        <v>514.2166666666667</v>
      </c>
      <c r="E481" s="40">
        <v>506.43333333333339</v>
      </c>
      <c r="F481" s="40">
        <v>493.31666666666672</v>
      </c>
      <c r="G481" s="40">
        <v>485.53333333333342</v>
      </c>
      <c r="H481" s="40">
        <v>527.33333333333337</v>
      </c>
      <c r="I481" s="40">
        <v>535.11666666666667</v>
      </c>
      <c r="J481" s="40">
        <v>548.23333333333335</v>
      </c>
      <c r="K481" s="31">
        <v>522</v>
      </c>
      <c r="L481" s="31">
        <v>501.1</v>
      </c>
      <c r="M481" s="31">
        <v>1.88008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142.19999999999999</v>
      </c>
      <c r="D482" s="40">
        <v>142.79999999999998</v>
      </c>
      <c r="E482" s="40">
        <v>141.04999999999995</v>
      </c>
      <c r="F482" s="40">
        <v>139.89999999999998</v>
      </c>
      <c r="G482" s="40">
        <v>138.14999999999995</v>
      </c>
      <c r="H482" s="40">
        <v>143.94999999999996</v>
      </c>
      <c r="I482" s="40">
        <v>145.70000000000002</v>
      </c>
      <c r="J482" s="40">
        <v>146.84999999999997</v>
      </c>
      <c r="K482" s="31">
        <v>144.55000000000001</v>
      </c>
      <c r="L482" s="31">
        <v>141.65</v>
      </c>
      <c r="M482" s="31">
        <v>4.1660899999999996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19.100000000000001</v>
      </c>
      <c r="D483" s="40">
        <v>19.166666666666668</v>
      </c>
      <c r="E483" s="40">
        <v>18.933333333333337</v>
      </c>
      <c r="F483" s="40">
        <v>18.766666666666669</v>
      </c>
      <c r="G483" s="40">
        <v>18.533333333333339</v>
      </c>
      <c r="H483" s="40">
        <v>19.333333333333336</v>
      </c>
      <c r="I483" s="40">
        <v>19.566666666666663</v>
      </c>
      <c r="J483" s="40">
        <v>19.733333333333334</v>
      </c>
      <c r="K483" s="31">
        <v>19.399999999999999</v>
      </c>
      <c r="L483" s="31">
        <v>19</v>
      </c>
      <c r="M483" s="31">
        <v>25.549440000000001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7608.8</v>
      </c>
      <c r="D484" s="40">
        <v>7586.9333333333334</v>
      </c>
      <c r="E484" s="40">
        <v>7539.416666666667</v>
      </c>
      <c r="F484" s="40">
        <v>7470.0333333333338</v>
      </c>
      <c r="G484" s="40">
        <v>7422.5166666666673</v>
      </c>
      <c r="H484" s="40">
        <v>7656.3166666666666</v>
      </c>
      <c r="I484" s="40">
        <v>7703.833333333333</v>
      </c>
      <c r="J484" s="40">
        <v>7773.2166666666662</v>
      </c>
      <c r="K484" s="31">
        <v>7634.45</v>
      </c>
      <c r="L484" s="31">
        <v>7517.55</v>
      </c>
      <c r="M484" s="31">
        <v>1.7398899999999999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45.8</v>
      </c>
      <c r="D485" s="40">
        <v>46.166666666666664</v>
      </c>
      <c r="E485" s="40">
        <v>45.233333333333327</v>
      </c>
      <c r="F485" s="40">
        <v>44.666666666666664</v>
      </c>
      <c r="G485" s="40">
        <v>43.733333333333327</v>
      </c>
      <c r="H485" s="40">
        <v>46.733333333333327</v>
      </c>
      <c r="I485" s="40">
        <v>47.666666666666664</v>
      </c>
      <c r="J485" s="40">
        <v>48.233333333333327</v>
      </c>
      <c r="K485" s="31">
        <v>47.1</v>
      </c>
      <c r="L485" s="31">
        <v>45.6</v>
      </c>
      <c r="M485" s="31">
        <v>113.03458000000001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727.3</v>
      </c>
      <c r="D486" s="40">
        <v>728.9666666666667</v>
      </c>
      <c r="E486" s="40">
        <v>720.08333333333337</v>
      </c>
      <c r="F486" s="40">
        <v>712.86666666666667</v>
      </c>
      <c r="G486" s="40">
        <v>703.98333333333335</v>
      </c>
      <c r="H486" s="40">
        <v>736.18333333333339</v>
      </c>
      <c r="I486" s="40">
        <v>745.06666666666661</v>
      </c>
      <c r="J486" s="40">
        <v>752.28333333333342</v>
      </c>
      <c r="K486" s="31">
        <v>737.85</v>
      </c>
      <c r="L486" s="31">
        <v>721.75</v>
      </c>
      <c r="M486" s="31">
        <v>41.333590000000001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1051.8499999999999</v>
      </c>
      <c r="D487" s="40">
        <v>1057.6166666666666</v>
      </c>
      <c r="E487" s="40">
        <v>1043.6833333333332</v>
      </c>
      <c r="F487" s="40">
        <v>1035.5166666666667</v>
      </c>
      <c r="G487" s="40">
        <v>1021.5833333333333</v>
      </c>
      <c r="H487" s="40">
        <v>1065.7833333333331</v>
      </c>
      <c r="I487" s="40">
        <v>1079.7166666666665</v>
      </c>
      <c r="J487" s="40">
        <v>1087.883333333333</v>
      </c>
      <c r="K487" s="31">
        <v>1071.55</v>
      </c>
      <c r="L487" s="31">
        <v>1049.45</v>
      </c>
      <c r="M487" s="31">
        <v>0.38048999999999999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540.25</v>
      </c>
      <c r="D488" s="40">
        <v>542.44999999999993</v>
      </c>
      <c r="E488" s="40">
        <v>534.79999999999984</v>
      </c>
      <c r="F488" s="40">
        <v>529.34999999999991</v>
      </c>
      <c r="G488" s="40">
        <v>521.69999999999982</v>
      </c>
      <c r="H488" s="40">
        <v>547.89999999999986</v>
      </c>
      <c r="I488" s="40">
        <v>555.54999999999995</v>
      </c>
      <c r="J488" s="40">
        <v>560.99999999999989</v>
      </c>
      <c r="K488" s="31">
        <v>550.1</v>
      </c>
      <c r="L488" s="31">
        <v>537</v>
      </c>
      <c r="M488" s="31">
        <v>0.79708999999999997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36</v>
      </c>
      <c r="D489" s="40">
        <v>36.18333333333333</v>
      </c>
      <c r="E489" s="40">
        <v>35.61666666666666</v>
      </c>
      <c r="F489" s="40">
        <v>35.233333333333327</v>
      </c>
      <c r="G489" s="40">
        <v>34.666666666666657</v>
      </c>
      <c r="H489" s="40">
        <v>36.566666666666663</v>
      </c>
      <c r="I489" s="40">
        <v>37.13333333333334</v>
      </c>
      <c r="J489" s="40">
        <v>37.516666666666666</v>
      </c>
      <c r="K489" s="31">
        <v>36.75</v>
      </c>
      <c r="L489" s="31">
        <v>35.799999999999997</v>
      </c>
      <c r="M489" s="31">
        <v>33.685699999999997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1091.95</v>
      </c>
      <c r="D490" s="40">
        <v>1086.5666666666666</v>
      </c>
      <c r="E490" s="40">
        <v>1064.8833333333332</v>
      </c>
      <c r="F490" s="40">
        <v>1037.8166666666666</v>
      </c>
      <c r="G490" s="40">
        <v>1016.1333333333332</v>
      </c>
      <c r="H490" s="40">
        <v>1113.6333333333332</v>
      </c>
      <c r="I490" s="40">
        <v>1135.3166666666666</v>
      </c>
      <c r="J490" s="40">
        <v>1162.3833333333332</v>
      </c>
      <c r="K490" s="31">
        <v>1108.25</v>
      </c>
      <c r="L490" s="31">
        <v>1059.5</v>
      </c>
      <c r="M490" s="31">
        <v>0.32944000000000001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303.35000000000002</v>
      </c>
      <c r="D491" s="40">
        <v>301.25</v>
      </c>
      <c r="E491" s="40">
        <v>297.10000000000002</v>
      </c>
      <c r="F491" s="40">
        <v>290.85000000000002</v>
      </c>
      <c r="G491" s="40">
        <v>286.70000000000005</v>
      </c>
      <c r="H491" s="40">
        <v>307.5</v>
      </c>
      <c r="I491" s="40">
        <v>311.64999999999998</v>
      </c>
      <c r="J491" s="40">
        <v>317.89999999999998</v>
      </c>
      <c r="K491" s="31">
        <v>305.39999999999998</v>
      </c>
      <c r="L491" s="31">
        <v>295</v>
      </c>
      <c r="M491" s="31">
        <v>1.4988699999999999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911.3</v>
      </c>
      <c r="D492" s="40">
        <v>907.94999999999993</v>
      </c>
      <c r="E492" s="40">
        <v>895.89999999999986</v>
      </c>
      <c r="F492" s="40">
        <v>880.49999999999989</v>
      </c>
      <c r="G492" s="40">
        <v>868.44999999999982</v>
      </c>
      <c r="H492" s="40">
        <v>923.34999999999991</v>
      </c>
      <c r="I492" s="40">
        <v>935.39999999999986</v>
      </c>
      <c r="J492" s="40">
        <v>950.8</v>
      </c>
      <c r="K492" s="31">
        <v>920</v>
      </c>
      <c r="L492" s="31">
        <v>892.55</v>
      </c>
      <c r="M492" s="31">
        <v>3.1837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367.6</v>
      </c>
      <c r="D493" s="40">
        <v>361.05</v>
      </c>
      <c r="E493" s="40">
        <v>348.90000000000003</v>
      </c>
      <c r="F493" s="40">
        <v>330.20000000000005</v>
      </c>
      <c r="G493" s="40">
        <v>318.05000000000007</v>
      </c>
      <c r="H493" s="40">
        <v>379.75</v>
      </c>
      <c r="I493" s="40">
        <v>391.9</v>
      </c>
      <c r="J493" s="40">
        <v>410.59999999999997</v>
      </c>
      <c r="K493" s="31">
        <v>373.2</v>
      </c>
      <c r="L493" s="31">
        <v>342.35</v>
      </c>
      <c r="M493" s="31">
        <v>402.81819999999999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2621.25</v>
      </c>
      <c r="D494" s="40">
        <v>2635.0833333333335</v>
      </c>
      <c r="E494" s="40">
        <v>2596.166666666667</v>
      </c>
      <c r="F494" s="40">
        <v>2571.0833333333335</v>
      </c>
      <c r="G494" s="40">
        <v>2532.166666666667</v>
      </c>
      <c r="H494" s="40">
        <v>2660.166666666667</v>
      </c>
      <c r="I494" s="40">
        <v>2699.0833333333339</v>
      </c>
      <c r="J494" s="40">
        <v>2724.166666666667</v>
      </c>
      <c r="K494" s="31">
        <v>2674</v>
      </c>
      <c r="L494" s="31">
        <v>2610</v>
      </c>
      <c r="M494" s="31">
        <v>0.22216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243.6</v>
      </c>
      <c r="D495" s="40">
        <v>244.1</v>
      </c>
      <c r="E495" s="40">
        <v>239.5</v>
      </c>
      <c r="F495" s="40">
        <v>235.4</v>
      </c>
      <c r="G495" s="40">
        <v>230.8</v>
      </c>
      <c r="H495" s="40">
        <v>248.2</v>
      </c>
      <c r="I495" s="40">
        <v>252.79999999999995</v>
      </c>
      <c r="J495" s="40">
        <v>256.89999999999998</v>
      </c>
      <c r="K495" s="31">
        <v>248.7</v>
      </c>
      <c r="L495" s="31">
        <v>240</v>
      </c>
      <c r="M495" s="31">
        <v>3.9639899999999999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1923</v>
      </c>
      <c r="D496" s="40">
        <v>1933.8166666666666</v>
      </c>
      <c r="E496" s="40">
        <v>1904.9333333333332</v>
      </c>
      <c r="F496" s="40">
        <v>1886.8666666666666</v>
      </c>
      <c r="G496" s="40">
        <v>1857.9833333333331</v>
      </c>
      <c r="H496" s="40">
        <v>1951.8833333333332</v>
      </c>
      <c r="I496" s="40">
        <v>1980.7666666666664</v>
      </c>
      <c r="J496" s="40">
        <v>1998.8333333333333</v>
      </c>
      <c r="K496" s="31">
        <v>1962.7</v>
      </c>
      <c r="L496" s="31">
        <v>1915.75</v>
      </c>
      <c r="M496" s="31">
        <v>0.42054000000000002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586.79999999999995</v>
      </c>
      <c r="D497" s="40">
        <v>589.63333333333333</v>
      </c>
      <c r="E497" s="40">
        <v>579.31666666666661</v>
      </c>
      <c r="F497" s="40">
        <v>571.83333333333326</v>
      </c>
      <c r="G497" s="40">
        <v>561.51666666666654</v>
      </c>
      <c r="H497" s="40">
        <v>597.11666666666667</v>
      </c>
      <c r="I497" s="40">
        <v>607.43333333333351</v>
      </c>
      <c r="J497" s="40">
        <v>614.91666666666674</v>
      </c>
      <c r="K497" s="31">
        <v>599.95000000000005</v>
      </c>
      <c r="L497" s="31">
        <v>582.15</v>
      </c>
      <c r="M497" s="31">
        <v>1.8014300000000001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3971</v>
      </c>
      <c r="D498" s="40">
        <v>3957.3333333333335</v>
      </c>
      <c r="E498" s="40">
        <v>3903.7166666666672</v>
      </c>
      <c r="F498" s="40">
        <v>3836.4333333333338</v>
      </c>
      <c r="G498" s="40">
        <v>3782.8166666666675</v>
      </c>
      <c r="H498" s="40">
        <v>4024.6166666666668</v>
      </c>
      <c r="I498" s="40">
        <v>4078.2333333333327</v>
      </c>
      <c r="J498" s="40">
        <v>4145.5166666666664</v>
      </c>
      <c r="K498" s="31">
        <v>4010.95</v>
      </c>
      <c r="L498" s="31">
        <v>3890.05</v>
      </c>
      <c r="M498" s="31">
        <v>0.18073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1201.3499999999999</v>
      </c>
      <c r="D499" s="40">
        <v>1197.4166666666667</v>
      </c>
      <c r="E499" s="40">
        <v>1188.9333333333334</v>
      </c>
      <c r="F499" s="40">
        <v>1176.5166666666667</v>
      </c>
      <c r="G499" s="40">
        <v>1168.0333333333333</v>
      </c>
      <c r="H499" s="40">
        <v>1209.8333333333335</v>
      </c>
      <c r="I499" s="40">
        <v>1218.3166666666666</v>
      </c>
      <c r="J499" s="40">
        <v>1230.7333333333336</v>
      </c>
      <c r="K499" s="31">
        <v>1205.9000000000001</v>
      </c>
      <c r="L499" s="31">
        <v>1185</v>
      </c>
      <c r="M499" s="31">
        <v>2.8180100000000001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1987.8</v>
      </c>
      <c r="D500" s="40">
        <v>2011.45</v>
      </c>
      <c r="E500" s="40">
        <v>1956.35</v>
      </c>
      <c r="F500" s="40">
        <v>1924.8999999999999</v>
      </c>
      <c r="G500" s="40">
        <v>1869.7999999999997</v>
      </c>
      <c r="H500" s="40">
        <v>2042.9</v>
      </c>
      <c r="I500" s="40">
        <v>2098</v>
      </c>
      <c r="J500" s="40">
        <v>2129.4500000000003</v>
      </c>
      <c r="K500" s="31">
        <v>2066.5500000000002</v>
      </c>
      <c r="L500" s="31">
        <v>1980</v>
      </c>
      <c r="M500" s="31">
        <v>2.0882399999999999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8319.1</v>
      </c>
      <c r="D501" s="40">
        <v>8276.6833333333343</v>
      </c>
      <c r="E501" s="40">
        <v>8117.4166666666679</v>
      </c>
      <c r="F501" s="40">
        <v>7915.7333333333336</v>
      </c>
      <c r="G501" s="40">
        <v>7756.4666666666672</v>
      </c>
      <c r="H501" s="40">
        <v>8478.3666666666686</v>
      </c>
      <c r="I501" s="40">
        <v>8637.633333333335</v>
      </c>
      <c r="J501" s="40">
        <v>8839.3166666666693</v>
      </c>
      <c r="K501" s="31">
        <v>8435.9500000000007</v>
      </c>
      <c r="L501" s="31">
        <v>8075</v>
      </c>
      <c r="M501" s="31">
        <v>3.092E-2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168.1</v>
      </c>
      <c r="D502" s="40">
        <v>163.96666666666667</v>
      </c>
      <c r="E502" s="40">
        <v>158.13333333333333</v>
      </c>
      <c r="F502" s="40">
        <v>148.16666666666666</v>
      </c>
      <c r="G502" s="40">
        <v>142.33333333333331</v>
      </c>
      <c r="H502" s="40">
        <v>173.93333333333334</v>
      </c>
      <c r="I502" s="40">
        <v>179.76666666666665</v>
      </c>
      <c r="J502" s="40">
        <v>189.73333333333335</v>
      </c>
      <c r="K502" s="31">
        <v>169.8</v>
      </c>
      <c r="L502" s="31">
        <v>154</v>
      </c>
      <c r="M502" s="31">
        <v>153.01195000000001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133.6</v>
      </c>
      <c r="D503" s="40">
        <v>133.26666666666668</v>
      </c>
      <c r="E503" s="40">
        <v>131.63333333333335</v>
      </c>
      <c r="F503" s="40">
        <v>129.66666666666669</v>
      </c>
      <c r="G503" s="40">
        <v>128.03333333333336</v>
      </c>
      <c r="H503" s="40">
        <v>135.23333333333335</v>
      </c>
      <c r="I503" s="40">
        <v>136.86666666666667</v>
      </c>
      <c r="J503" s="40">
        <v>138.83333333333334</v>
      </c>
      <c r="K503" s="31">
        <v>134.9</v>
      </c>
      <c r="L503" s="31">
        <v>131.30000000000001</v>
      </c>
      <c r="M503" s="31">
        <v>8.9942799999999998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603.70000000000005</v>
      </c>
      <c r="D504" s="40">
        <v>599.03333333333342</v>
      </c>
      <c r="E504" s="40">
        <v>583.46666666666681</v>
      </c>
      <c r="F504" s="40">
        <v>563.23333333333335</v>
      </c>
      <c r="G504" s="40">
        <v>547.66666666666674</v>
      </c>
      <c r="H504" s="40">
        <v>619.26666666666688</v>
      </c>
      <c r="I504" s="40">
        <v>634.83333333333348</v>
      </c>
      <c r="J504" s="40">
        <v>655.06666666666695</v>
      </c>
      <c r="K504" s="31">
        <v>614.6</v>
      </c>
      <c r="L504" s="31">
        <v>578.79999999999995</v>
      </c>
      <c r="M504" s="31">
        <v>3.1219399999999999</v>
      </c>
      <c r="N504" s="1"/>
      <c r="O504" s="1"/>
    </row>
    <row r="505" spans="1:15" ht="12.75" customHeight="1">
      <c r="A505" s="31">
        <v>495</v>
      </c>
      <c r="B505" s="363" t="s">
        <v>282</v>
      </c>
      <c r="C505" s="363">
        <v>2216.65</v>
      </c>
      <c r="D505" s="364">
        <v>2217.8666666666663</v>
      </c>
      <c r="E505" s="364">
        <v>2188.7333333333327</v>
      </c>
      <c r="F505" s="364">
        <v>2160.8166666666662</v>
      </c>
      <c r="G505" s="364">
        <v>2131.6833333333325</v>
      </c>
      <c r="H505" s="364">
        <v>2245.7833333333328</v>
      </c>
      <c r="I505" s="364">
        <v>2274.916666666667</v>
      </c>
      <c r="J505" s="364">
        <v>2302.833333333333</v>
      </c>
      <c r="K505" s="363">
        <v>2247</v>
      </c>
      <c r="L505" s="363">
        <v>2189.9499999999998</v>
      </c>
      <c r="M505" s="363">
        <v>1.82142</v>
      </c>
      <c r="N505" s="1"/>
      <c r="O505" s="1"/>
    </row>
    <row r="506" spans="1:15" ht="12.75" customHeight="1">
      <c r="A506" s="31">
        <v>496</v>
      </c>
      <c r="B506" s="365" t="s">
        <v>214</v>
      </c>
      <c r="C506" s="351">
        <v>636.70000000000005</v>
      </c>
      <c r="D506" s="366">
        <v>637.16666666666663</v>
      </c>
      <c r="E506" s="366">
        <v>632.5333333333333</v>
      </c>
      <c r="F506" s="366">
        <v>628.36666666666667</v>
      </c>
      <c r="G506" s="366">
        <v>623.73333333333335</v>
      </c>
      <c r="H506" s="366">
        <v>641.33333333333326</v>
      </c>
      <c r="I506" s="366">
        <v>645.9666666666667</v>
      </c>
      <c r="J506" s="366">
        <v>650.13333333333321</v>
      </c>
      <c r="K506" s="351">
        <v>641.79999999999995</v>
      </c>
      <c r="L506" s="351">
        <v>633</v>
      </c>
      <c r="M506" s="351">
        <v>33.306809999999999</v>
      </c>
      <c r="N506" s="1"/>
      <c r="O506" s="1"/>
    </row>
    <row r="507" spans="1:15" ht="12.75" customHeight="1">
      <c r="A507" s="31">
        <v>497</v>
      </c>
      <c r="B507" s="365" t="s">
        <v>563</v>
      </c>
      <c r="C507" s="351">
        <v>435.85</v>
      </c>
      <c r="D507" s="366">
        <v>436.33333333333331</v>
      </c>
      <c r="E507" s="366">
        <v>423.66666666666663</v>
      </c>
      <c r="F507" s="366">
        <v>411.48333333333329</v>
      </c>
      <c r="G507" s="366">
        <v>398.81666666666661</v>
      </c>
      <c r="H507" s="366">
        <v>448.51666666666665</v>
      </c>
      <c r="I507" s="366">
        <v>461.18333333333328</v>
      </c>
      <c r="J507" s="366">
        <v>473.36666666666667</v>
      </c>
      <c r="K507" s="351">
        <v>449</v>
      </c>
      <c r="L507" s="351">
        <v>424.15</v>
      </c>
      <c r="M507" s="351">
        <v>7.8829799999999999</v>
      </c>
      <c r="N507" s="1"/>
      <c r="O507" s="1"/>
    </row>
    <row r="508" spans="1:15" ht="12.75" customHeight="1">
      <c r="A508" s="31">
        <v>498</v>
      </c>
      <c r="B508" s="365" t="s">
        <v>283</v>
      </c>
      <c r="C508" s="351">
        <v>12.75</v>
      </c>
      <c r="D508" s="366">
        <v>12.700000000000001</v>
      </c>
      <c r="E508" s="366">
        <v>12.600000000000001</v>
      </c>
      <c r="F508" s="366">
        <v>12.450000000000001</v>
      </c>
      <c r="G508" s="366">
        <v>12.350000000000001</v>
      </c>
      <c r="H508" s="366">
        <v>12.850000000000001</v>
      </c>
      <c r="I508" s="366">
        <v>12.95</v>
      </c>
      <c r="J508" s="366">
        <v>13.100000000000001</v>
      </c>
      <c r="K508" s="351">
        <v>12.8</v>
      </c>
      <c r="L508" s="351">
        <v>12.55</v>
      </c>
      <c r="M508" s="351">
        <v>491.58855999999997</v>
      </c>
      <c r="N508" s="1"/>
      <c r="O508" s="1"/>
    </row>
    <row r="509" spans="1:15" ht="12.75" customHeight="1">
      <c r="A509" s="31">
        <v>499</v>
      </c>
      <c r="B509" s="350" t="s">
        <v>215</v>
      </c>
      <c r="C509" s="351">
        <v>340.95</v>
      </c>
      <c r="D509" s="366">
        <v>338.5</v>
      </c>
      <c r="E509" s="366">
        <v>333.25</v>
      </c>
      <c r="F509" s="366">
        <v>325.55</v>
      </c>
      <c r="G509" s="366">
        <v>320.3</v>
      </c>
      <c r="H509" s="366">
        <v>346.2</v>
      </c>
      <c r="I509" s="366">
        <v>351.45</v>
      </c>
      <c r="J509" s="366">
        <v>359.15</v>
      </c>
      <c r="K509" s="351">
        <v>343.75</v>
      </c>
      <c r="L509" s="351">
        <v>330.8</v>
      </c>
      <c r="M509" s="351">
        <v>308.05171000000001</v>
      </c>
      <c r="N509" s="1"/>
      <c r="O509" s="1"/>
    </row>
    <row r="510" spans="1:15" ht="12.75" customHeight="1">
      <c r="A510" s="31">
        <v>500</v>
      </c>
      <c r="B510" s="351" t="s">
        <v>564</v>
      </c>
      <c r="C510" s="366">
        <v>449.75</v>
      </c>
      <c r="D510" s="366">
        <v>450.4666666666667</v>
      </c>
      <c r="E510" s="366">
        <v>446.53333333333342</v>
      </c>
      <c r="F510" s="366">
        <v>443.31666666666672</v>
      </c>
      <c r="G510" s="366">
        <v>439.38333333333344</v>
      </c>
      <c r="H510" s="366">
        <v>453.68333333333339</v>
      </c>
      <c r="I510" s="366">
        <v>457.61666666666667</v>
      </c>
      <c r="J510" s="351">
        <v>460.83333333333337</v>
      </c>
      <c r="K510" s="351">
        <v>454.4</v>
      </c>
      <c r="L510" s="351">
        <v>447.25</v>
      </c>
      <c r="M510" s="350">
        <v>8.7878000000000007</v>
      </c>
      <c r="N510" s="1"/>
      <c r="O510" s="1"/>
    </row>
    <row r="511" spans="1:15" ht="12.75" customHeight="1">
      <c r="A511" s="31">
        <v>501</v>
      </c>
      <c r="B511" s="351" t="s">
        <v>565</v>
      </c>
      <c r="C511" s="366">
        <v>2005.4</v>
      </c>
      <c r="D511" s="366">
        <v>2009.6666666666667</v>
      </c>
      <c r="E511" s="366">
        <v>1996.8333333333335</v>
      </c>
      <c r="F511" s="366">
        <v>1988.2666666666667</v>
      </c>
      <c r="G511" s="366">
        <v>1975.4333333333334</v>
      </c>
      <c r="H511" s="366">
        <v>2018.2333333333336</v>
      </c>
      <c r="I511" s="366">
        <v>2031.0666666666671</v>
      </c>
      <c r="J511" s="351">
        <v>2039.6333333333337</v>
      </c>
      <c r="K511" s="351">
        <v>2022.5</v>
      </c>
      <c r="L511" s="351">
        <v>2001.1</v>
      </c>
      <c r="M511" s="350">
        <v>5.1459999999999999E-2</v>
      </c>
      <c r="N511" s="1"/>
      <c r="O511" s="1"/>
    </row>
    <row r="512" spans="1:15" ht="12.75" customHeight="1">
      <c r="A512" s="513"/>
      <c r="B512" s="513"/>
      <c r="C512" s="514"/>
      <c r="D512" s="514"/>
      <c r="E512" s="514"/>
      <c r="F512" s="514"/>
      <c r="G512" s="514"/>
      <c r="H512" s="514"/>
      <c r="I512" s="514"/>
      <c r="J512" s="513"/>
      <c r="K512" s="513"/>
      <c r="L512" s="513"/>
      <c r="M512" s="515"/>
      <c r="N512" s="1"/>
      <c r="O512" s="1"/>
    </row>
    <row r="513" spans="1:15" ht="12.75" customHeight="1">
      <c r="A513" s="513"/>
      <c r="B513" s="513"/>
      <c r="C513" s="514"/>
      <c r="D513" s="514"/>
      <c r="E513" s="514"/>
      <c r="F513" s="514"/>
      <c r="G513" s="514"/>
      <c r="H513" s="514"/>
      <c r="I513" s="514"/>
      <c r="J513" s="513"/>
      <c r="K513" s="513"/>
      <c r="L513" s="513"/>
      <c r="M513" s="515"/>
      <c r="N513" s="1"/>
      <c r="O513" s="1"/>
    </row>
    <row r="514" spans="1:15" ht="12.75" customHeight="1">
      <c r="A514" s="513"/>
      <c r="B514" s="513"/>
      <c r="C514" s="514"/>
      <c r="D514" s="514"/>
      <c r="E514" s="514"/>
      <c r="F514" s="514"/>
      <c r="G514" s="514"/>
      <c r="H514" s="514"/>
      <c r="I514" s="514"/>
      <c r="J514" s="513"/>
      <c r="K514" s="513"/>
      <c r="L514" s="513"/>
      <c r="M514" s="515"/>
      <c r="N514" s="1"/>
      <c r="O514" s="1"/>
    </row>
    <row r="515" spans="1:15" ht="12.75" customHeight="1">
      <c r="A515" s="513"/>
      <c r="B515" s="513"/>
      <c r="C515" s="514"/>
      <c r="D515" s="514"/>
      <c r="E515" s="514"/>
      <c r="F515" s="514"/>
      <c r="G515" s="514"/>
      <c r="H515" s="514"/>
      <c r="I515" s="514"/>
      <c r="J515" s="513"/>
      <c r="K515" s="513"/>
      <c r="L515" s="513"/>
      <c r="M515" s="51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1" sqref="H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63"/>
      <c r="B5" s="564"/>
      <c r="C5" s="563"/>
      <c r="D5" s="56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567</v>
      </c>
      <c r="B7" s="565" t="s">
        <v>568</v>
      </c>
      <c r="C7" s="564"/>
      <c r="D7" s="7">
        <f>Main!B10</f>
        <v>44526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569</v>
      </c>
      <c r="B9" s="88" t="s">
        <v>570</v>
      </c>
      <c r="C9" s="88" t="s">
        <v>571</v>
      </c>
      <c r="D9" s="88" t="s">
        <v>572</v>
      </c>
      <c r="E9" s="88" t="s">
        <v>573</v>
      </c>
      <c r="F9" s="88" t="s">
        <v>574</v>
      </c>
      <c r="G9" s="88" t="s">
        <v>575</v>
      </c>
      <c r="H9" s="88" t="s">
        <v>576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44525</v>
      </c>
      <c r="B10" s="32">
        <v>543319</v>
      </c>
      <c r="C10" s="31" t="s">
        <v>1085</v>
      </c>
      <c r="D10" s="31" t="s">
        <v>1086</v>
      </c>
      <c r="E10" s="31" t="s">
        <v>578</v>
      </c>
      <c r="F10" s="90">
        <v>88000</v>
      </c>
      <c r="G10" s="32">
        <v>7.06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44525</v>
      </c>
      <c r="B11" s="32">
        <v>543319</v>
      </c>
      <c r="C11" s="31" t="s">
        <v>1085</v>
      </c>
      <c r="D11" s="31" t="s">
        <v>1087</v>
      </c>
      <c r="E11" s="31" t="s">
        <v>577</v>
      </c>
      <c r="F11" s="90">
        <v>80000</v>
      </c>
      <c r="G11" s="32">
        <v>7.06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44525</v>
      </c>
      <c r="B12" s="32">
        <v>543269</v>
      </c>
      <c r="C12" s="31" t="s">
        <v>1088</v>
      </c>
      <c r="D12" s="31" t="s">
        <v>1089</v>
      </c>
      <c r="E12" s="31" t="s">
        <v>577</v>
      </c>
      <c r="F12" s="90">
        <v>1600</v>
      </c>
      <c r="G12" s="32">
        <v>27.55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44525</v>
      </c>
      <c r="B13" s="32">
        <v>543269</v>
      </c>
      <c r="C13" s="31" t="s">
        <v>1088</v>
      </c>
      <c r="D13" s="31" t="s">
        <v>1089</v>
      </c>
      <c r="E13" s="31" t="s">
        <v>578</v>
      </c>
      <c r="F13" s="90">
        <v>4800</v>
      </c>
      <c r="G13" s="32">
        <v>27.55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44525</v>
      </c>
      <c r="B14" s="32">
        <v>540135</v>
      </c>
      <c r="C14" s="31" t="s">
        <v>1090</v>
      </c>
      <c r="D14" s="31" t="s">
        <v>1091</v>
      </c>
      <c r="E14" s="31" t="s">
        <v>577</v>
      </c>
      <c r="F14" s="90">
        <v>300000</v>
      </c>
      <c r="G14" s="32">
        <v>6.36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44525</v>
      </c>
      <c r="B15" s="32">
        <v>540135</v>
      </c>
      <c r="C15" s="31" t="s">
        <v>1090</v>
      </c>
      <c r="D15" s="31" t="s">
        <v>1092</v>
      </c>
      <c r="E15" s="31" t="s">
        <v>578</v>
      </c>
      <c r="F15" s="90">
        <v>299130</v>
      </c>
      <c r="G15" s="32">
        <v>6.36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44525</v>
      </c>
      <c r="B16" s="32">
        <v>508664</v>
      </c>
      <c r="C16" s="31" t="s">
        <v>1093</v>
      </c>
      <c r="D16" s="31" t="s">
        <v>1094</v>
      </c>
      <c r="E16" s="31" t="s">
        <v>577</v>
      </c>
      <c r="F16" s="90">
        <v>89719</v>
      </c>
      <c r="G16" s="32">
        <v>25.1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44525</v>
      </c>
      <c r="B17" s="32">
        <v>530249</v>
      </c>
      <c r="C17" s="31" t="s">
        <v>1016</v>
      </c>
      <c r="D17" s="31" t="s">
        <v>1095</v>
      </c>
      <c r="E17" s="31" t="s">
        <v>578</v>
      </c>
      <c r="F17" s="90">
        <v>20141</v>
      </c>
      <c r="G17" s="32">
        <v>59.45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44525</v>
      </c>
      <c r="B18" s="32">
        <v>530249</v>
      </c>
      <c r="C18" s="31" t="s">
        <v>1016</v>
      </c>
      <c r="D18" s="31" t="s">
        <v>1017</v>
      </c>
      <c r="E18" s="31" t="s">
        <v>578</v>
      </c>
      <c r="F18" s="90">
        <v>127200</v>
      </c>
      <c r="G18" s="32">
        <v>59.91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44525</v>
      </c>
      <c r="B19" s="32">
        <v>530249</v>
      </c>
      <c r="C19" s="31" t="s">
        <v>1016</v>
      </c>
      <c r="D19" s="31" t="s">
        <v>1096</v>
      </c>
      <c r="E19" s="31" t="s">
        <v>578</v>
      </c>
      <c r="F19" s="90">
        <v>19014</v>
      </c>
      <c r="G19" s="32">
        <v>59.85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44525</v>
      </c>
      <c r="B20" s="32">
        <v>530249</v>
      </c>
      <c r="C20" s="31" t="s">
        <v>1016</v>
      </c>
      <c r="D20" s="31" t="s">
        <v>1097</v>
      </c>
      <c r="E20" s="31" t="s">
        <v>578</v>
      </c>
      <c r="F20" s="90">
        <v>35905</v>
      </c>
      <c r="G20" s="32">
        <v>59.74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44525</v>
      </c>
      <c r="B21" s="32">
        <v>538433</v>
      </c>
      <c r="C21" s="31" t="s">
        <v>1098</v>
      </c>
      <c r="D21" s="31" t="s">
        <v>1099</v>
      </c>
      <c r="E21" s="31" t="s">
        <v>578</v>
      </c>
      <c r="F21" s="90">
        <v>200000</v>
      </c>
      <c r="G21" s="32">
        <v>0.48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44525</v>
      </c>
      <c r="B22" s="32">
        <v>542727</v>
      </c>
      <c r="C22" s="31" t="s">
        <v>1062</v>
      </c>
      <c r="D22" s="31" t="s">
        <v>1100</v>
      </c>
      <c r="E22" s="31" t="s">
        <v>578</v>
      </c>
      <c r="F22" s="90">
        <v>36000</v>
      </c>
      <c r="G22" s="32">
        <v>36.4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44525</v>
      </c>
      <c r="B23" s="32">
        <v>542727</v>
      </c>
      <c r="C23" s="31" t="s">
        <v>1062</v>
      </c>
      <c r="D23" s="31" t="s">
        <v>1101</v>
      </c>
      <c r="E23" s="31" t="s">
        <v>577</v>
      </c>
      <c r="F23" s="90">
        <v>24000</v>
      </c>
      <c r="G23" s="32">
        <v>36.4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44525</v>
      </c>
      <c r="B24" s="32">
        <v>541778</v>
      </c>
      <c r="C24" s="31" t="s">
        <v>1102</v>
      </c>
      <c r="D24" s="31" t="s">
        <v>1069</v>
      </c>
      <c r="E24" s="31" t="s">
        <v>577</v>
      </c>
      <c r="F24" s="90">
        <v>142949</v>
      </c>
      <c r="G24" s="32">
        <v>392.05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44525</v>
      </c>
      <c r="B25" s="32">
        <v>542155</v>
      </c>
      <c r="C25" s="31" t="s">
        <v>1103</v>
      </c>
      <c r="D25" s="31" t="s">
        <v>1104</v>
      </c>
      <c r="E25" s="31" t="s">
        <v>577</v>
      </c>
      <c r="F25" s="90">
        <v>58000</v>
      </c>
      <c r="G25" s="32">
        <v>2.96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44525</v>
      </c>
      <c r="B26" s="32">
        <v>541299</v>
      </c>
      <c r="C26" s="31" t="s">
        <v>1018</v>
      </c>
      <c r="D26" s="31" t="s">
        <v>1105</v>
      </c>
      <c r="E26" s="31" t="s">
        <v>577</v>
      </c>
      <c r="F26" s="90">
        <v>40000</v>
      </c>
      <c r="G26" s="32">
        <v>42.88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44525</v>
      </c>
      <c r="B27" s="32">
        <v>523277</v>
      </c>
      <c r="C27" s="31" t="s">
        <v>1106</v>
      </c>
      <c r="D27" s="31" t="s">
        <v>1107</v>
      </c>
      <c r="E27" s="31" t="s">
        <v>578</v>
      </c>
      <c r="F27" s="90">
        <v>6450000</v>
      </c>
      <c r="G27" s="32">
        <v>0.82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44525</v>
      </c>
      <c r="B28" s="32">
        <v>541983</v>
      </c>
      <c r="C28" s="31" t="s">
        <v>1108</v>
      </c>
      <c r="D28" s="31" t="s">
        <v>1109</v>
      </c>
      <c r="E28" s="31" t="s">
        <v>578</v>
      </c>
      <c r="F28" s="90">
        <v>93000</v>
      </c>
      <c r="G28" s="32">
        <v>5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44525</v>
      </c>
      <c r="B29" s="32">
        <v>534732</v>
      </c>
      <c r="C29" s="31" t="s">
        <v>1064</v>
      </c>
      <c r="D29" s="31" t="s">
        <v>1065</v>
      </c>
      <c r="E29" s="31" t="s">
        <v>578</v>
      </c>
      <c r="F29" s="90">
        <v>525000</v>
      </c>
      <c r="G29" s="32">
        <v>4.5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44525</v>
      </c>
      <c r="B30" s="32">
        <v>534732</v>
      </c>
      <c r="C30" s="31" t="s">
        <v>1064</v>
      </c>
      <c r="D30" s="31" t="s">
        <v>1110</v>
      </c>
      <c r="E30" s="31" t="s">
        <v>577</v>
      </c>
      <c r="F30" s="90">
        <v>166000</v>
      </c>
      <c r="G30" s="32">
        <v>4.47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44525</v>
      </c>
      <c r="B31" s="32">
        <v>534732</v>
      </c>
      <c r="C31" s="31" t="s">
        <v>1064</v>
      </c>
      <c r="D31" s="31" t="s">
        <v>919</v>
      </c>
      <c r="E31" s="31" t="s">
        <v>577</v>
      </c>
      <c r="F31" s="90">
        <v>304504</v>
      </c>
      <c r="G31" s="32">
        <v>4.47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44525</v>
      </c>
      <c r="B32" s="32">
        <v>534732</v>
      </c>
      <c r="C32" s="31" t="s">
        <v>1064</v>
      </c>
      <c r="D32" s="31" t="s">
        <v>919</v>
      </c>
      <c r="E32" s="31" t="s">
        <v>578</v>
      </c>
      <c r="F32" s="90">
        <v>35789</v>
      </c>
      <c r="G32" s="32">
        <v>4.93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44525</v>
      </c>
      <c r="B33" s="32">
        <v>543286</v>
      </c>
      <c r="C33" s="31" t="s">
        <v>1111</v>
      </c>
      <c r="D33" s="31" t="s">
        <v>1112</v>
      </c>
      <c r="E33" s="31" t="s">
        <v>578</v>
      </c>
      <c r="F33" s="90">
        <v>42000</v>
      </c>
      <c r="G33" s="32">
        <v>19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44525</v>
      </c>
      <c r="B34" s="32">
        <v>543286</v>
      </c>
      <c r="C34" s="31" t="s">
        <v>1111</v>
      </c>
      <c r="D34" s="31" t="s">
        <v>1113</v>
      </c>
      <c r="E34" s="31" t="s">
        <v>577</v>
      </c>
      <c r="F34" s="90">
        <v>48000</v>
      </c>
      <c r="G34" s="32">
        <v>17.89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44525</v>
      </c>
      <c r="B35" s="32">
        <v>543273</v>
      </c>
      <c r="C35" s="31" t="s">
        <v>1114</v>
      </c>
      <c r="D35" s="31" t="s">
        <v>1115</v>
      </c>
      <c r="E35" s="31" t="s">
        <v>577</v>
      </c>
      <c r="F35" s="90">
        <v>54000</v>
      </c>
      <c r="G35" s="32">
        <v>145.99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44525</v>
      </c>
      <c r="B36" s="32">
        <v>543273</v>
      </c>
      <c r="C36" s="31" t="s">
        <v>1114</v>
      </c>
      <c r="D36" s="31" t="s">
        <v>1116</v>
      </c>
      <c r="E36" s="31" t="s">
        <v>578</v>
      </c>
      <c r="F36" s="90">
        <v>54000</v>
      </c>
      <c r="G36" s="32">
        <v>146.63999999999999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44525</v>
      </c>
      <c r="B37" s="32">
        <v>512048</v>
      </c>
      <c r="C37" s="31" t="s">
        <v>1067</v>
      </c>
      <c r="D37" s="31" t="s">
        <v>919</v>
      </c>
      <c r="E37" s="31" t="s">
        <v>577</v>
      </c>
      <c r="F37" s="90">
        <v>190660</v>
      </c>
      <c r="G37" s="32">
        <v>1.51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44525</v>
      </c>
      <c r="B38" s="32">
        <v>512048</v>
      </c>
      <c r="C38" s="31" t="s">
        <v>1067</v>
      </c>
      <c r="D38" s="31" t="s">
        <v>919</v>
      </c>
      <c r="E38" s="31" t="s">
        <v>578</v>
      </c>
      <c r="F38" s="90">
        <v>690660</v>
      </c>
      <c r="G38" s="32">
        <v>1.65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44525</v>
      </c>
      <c r="B39" s="32">
        <v>531648</v>
      </c>
      <c r="C39" s="31" t="s">
        <v>1040</v>
      </c>
      <c r="D39" s="31" t="s">
        <v>1041</v>
      </c>
      <c r="E39" s="31" t="s">
        <v>578</v>
      </c>
      <c r="F39" s="90">
        <v>662362</v>
      </c>
      <c r="G39" s="32">
        <v>0.96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44525</v>
      </c>
      <c r="B40" s="32">
        <v>539519</v>
      </c>
      <c r="C40" s="31" t="s">
        <v>1117</v>
      </c>
      <c r="D40" s="31" t="s">
        <v>1118</v>
      </c>
      <c r="E40" s="31" t="s">
        <v>578</v>
      </c>
      <c r="F40" s="90">
        <v>49975</v>
      </c>
      <c r="G40" s="32">
        <v>21.43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44525</v>
      </c>
      <c r="B41" s="32">
        <v>540080</v>
      </c>
      <c r="C41" s="31" t="s">
        <v>1119</v>
      </c>
      <c r="D41" s="31" t="s">
        <v>1063</v>
      </c>
      <c r="E41" s="31" t="s">
        <v>577</v>
      </c>
      <c r="F41" s="90">
        <v>64289</v>
      </c>
      <c r="G41" s="32">
        <v>10.77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44525</v>
      </c>
      <c r="B42" s="32">
        <v>540080</v>
      </c>
      <c r="C42" s="31" t="s">
        <v>1119</v>
      </c>
      <c r="D42" s="31" t="s">
        <v>1063</v>
      </c>
      <c r="E42" s="31" t="s">
        <v>578</v>
      </c>
      <c r="F42" s="90">
        <v>64289</v>
      </c>
      <c r="G42" s="32">
        <v>10.73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44525</v>
      </c>
      <c r="B43" s="32">
        <v>540080</v>
      </c>
      <c r="C43" s="31" t="s">
        <v>1119</v>
      </c>
      <c r="D43" s="31" t="s">
        <v>1120</v>
      </c>
      <c r="E43" s="31" t="s">
        <v>577</v>
      </c>
      <c r="F43" s="90">
        <v>160482</v>
      </c>
      <c r="G43" s="32">
        <v>10.86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44525</v>
      </c>
      <c r="B44" s="32">
        <v>540080</v>
      </c>
      <c r="C44" s="31" t="s">
        <v>1119</v>
      </c>
      <c r="D44" s="31" t="s">
        <v>1120</v>
      </c>
      <c r="E44" s="31" t="s">
        <v>578</v>
      </c>
      <c r="F44" s="90">
        <v>255109</v>
      </c>
      <c r="G44" s="32">
        <v>10.89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44525</v>
      </c>
      <c r="B45" s="32">
        <v>543207</v>
      </c>
      <c r="C45" s="31" t="s">
        <v>1019</v>
      </c>
      <c r="D45" s="31" t="s">
        <v>1121</v>
      </c>
      <c r="E45" s="31" t="s">
        <v>577</v>
      </c>
      <c r="F45" s="90">
        <v>182913</v>
      </c>
      <c r="G45" s="32">
        <v>17.2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44525</v>
      </c>
      <c r="B46" s="32">
        <v>543207</v>
      </c>
      <c r="C46" s="31" t="s">
        <v>1019</v>
      </c>
      <c r="D46" s="31" t="s">
        <v>1121</v>
      </c>
      <c r="E46" s="31" t="s">
        <v>578</v>
      </c>
      <c r="F46" s="90">
        <v>84527</v>
      </c>
      <c r="G46" s="32">
        <v>17.13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44525</v>
      </c>
      <c r="B47" s="32">
        <v>543207</v>
      </c>
      <c r="C47" s="31" t="s">
        <v>1019</v>
      </c>
      <c r="D47" s="31" t="s">
        <v>1122</v>
      </c>
      <c r="E47" s="31" t="s">
        <v>578</v>
      </c>
      <c r="F47" s="90">
        <v>63551</v>
      </c>
      <c r="G47" s="32">
        <v>17.27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44525</v>
      </c>
      <c r="B48" s="32">
        <v>530557</v>
      </c>
      <c r="C48" s="31" t="s">
        <v>1123</v>
      </c>
      <c r="D48" s="31" t="s">
        <v>1124</v>
      </c>
      <c r="E48" s="31" t="s">
        <v>578</v>
      </c>
      <c r="F48" s="90">
        <v>1000000</v>
      </c>
      <c r="G48" s="32">
        <v>6.26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44525</v>
      </c>
      <c r="B49" s="32">
        <v>541206</v>
      </c>
      <c r="C49" s="31" t="s">
        <v>1068</v>
      </c>
      <c r="D49" s="31" t="s">
        <v>1069</v>
      </c>
      <c r="E49" s="31" t="s">
        <v>577</v>
      </c>
      <c r="F49" s="90">
        <v>236000</v>
      </c>
      <c r="G49" s="32">
        <v>159.5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44525</v>
      </c>
      <c r="B50" s="32">
        <v>541206</v>
      </c>
      <c r="C50" s="31" t="s">
        <v>1068</v>
      </c>
      <c r="D50" s="31" t="s">
        <v>1069</v>
      </c>
      <c r="E50" s="31" t="s">
        <v>578</v>
      </c>
      <c r="F50" s="90">
        <v>242000</v>
      </c>
      <c r="G50" s="32">
        <v>164.04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44525</v>
      </c>
      <c r="B51" s="32">
        <v>532340</v>
      </c>
      <c r="C51" s="31" t="s">
        <v>1042</v>
      </c>
      <c r="D51" s="31" t="s">
        <v>1043</v>
      </c>
      <c r="E51" s="31" t="s">
        <v>578</v>
      </c>
      <c r="F51" s="90">
        <v>52600</v>
      </c>
      <c r="G51" s="32">
        <v>1.96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44525</v>
      </c>
      <c r="B52" s="32">
        <v>540198</v>
      </c>
      <c r="C52" s="31" t="s">
        <v>1070</v>
      </c>
      <c r="D52" s="31" t="s">
        <v>1125</v>
      </c>
      <c r="E52" s="31" t="s">
        <v>578</v>
      </c>
      <c r="F52" s="90">
        <v>29000</v>
      </c>
      <c r="G52" s="32">
        <v>42.1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44525</v>
      </c>
      <c r="B53" s="32">
        <v>539291</v>
      </c>
      <c r="C53" s="31" t="s">
        <v>1126</v>
      </c>
      <c r="D53" s="31" t="s">
        <v>1127</v>
      </c>
      <c r="E53" s="31" t="s">
        <v>577</v>
      </c>
      <c r="F53" s="90">
        <v>30000</v>
      </c>
      <c r="G53" s="32">
        <v>14.53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44525</v>
      </c>
      <c r="B54" s="32">
        <v>539291</v>
      </c>
      <c r="C54" s="31" t="s">
        <v>1126</v>
      </c>
      <c r="D54" s="31" t="s">
        <v>1128</v>
      </c>
      <c r="E54" s="31" t="s">
        <v>578</v>
      </c>
      <c r="F54" s="90">
        <v>83080</v>
      </c>
      <c r="G54" s="32">
        <v>14.53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44525</v>
      </c>
      <c r="B55" s="32">
        <v>512217</v>
      </c>
      <c r="C55" s="31" t="s">
        <v>1129</v>
      </c>
      <c r="D55" s="31" t="s">
        <v>1130</v>
      </c>
      <c r="E55" s="31" t="s">
        <v>578</v>
      </c>
      <c r="F55" s="90">
        <v>33500</v>
      </c>
      <c r="G55" s="32">
        <v>6.81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44525</v>
      </c>
      <c r="B56" s="32">
        <v>536659</v>
      </c>
      <c r="C56" s="31" t="s">
        <v>1131</v>
      </c>
      <c r="D56" s="31" t="s">
        <v>1132</v>
      </c>
      <c r="E56" s="31" t="s">
        <v>578</v>
      </c>
      <c r="F56" s="90">
        <v>88368</v>
      </c>
      <c r="G56" s="32">
        <v>7.43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44525</v>
      </c>
      <c r="B57" s="32">
        <v>536659</v>
      </c>
      <c r="C57" s="31" t="s">
        <v>1131</v>
      </c>
      <c r="D57" s="31" t="s">
        <v>1133</v>
      </c>
      <c r="E57" s="31" t="s">
        <v>577</v>
      </c>
      <c r="F57" s="90">
        <v>50000</v>
      </c>
      <c r="G57" s="32">
        <v>7.61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44525</v>
      </c>
      <c r="B58" s="32">
        <v>536659</v>
      </c>
      <c r="C58" s="31" t="s">
        <v>1131</v>
      </c>
      <c r="D58" s="31" t="s">
        <v>1134</v>
      </c>
      <c r="E58" s="31" t="s">
        <v>577</v>
      </c>
      <c r="F58" s="90">
        <v>52679</v>
      </c>
      <c r="G58" s="32">
        <v>7.24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44525</v>
      </c>
      <c r="B59" s="32">
        <v>531233</v>
      </c>
      <c r="C59" s="31" t="s">
        <v>1135</v>
      </c>
      <c r="D59" s="31" t="s">
        <v>1136</v>
      </c>
      <c r="E59" s="31" t="s">
        <v>577</v>
      </c>
      <c r="F59" s="90">
        <v>175100</v>
      </c>
      <c r="G59" s="32">
        <v>9.33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44525</v>
      </c>
      <c r="B60" s="32">
        <v>526477</v>
      </c>
      <c r="C60" s="31" t="s">
        <v>1071</v>
      </c>
      <c r="D60" s="31" t="s">
        <v>1072</v>
      </c>
      <c r="E60" s="31" t="s">
        <v>577</v>
      </c>
      <c r="F60" s="90">
        <v>41298</v>
      </c>
      <c r="G60" s="32">
        <v>38.450000000000003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44525</v>
      </c>
      <c r="B61" s="32">
        <v>526477</v>
      </c>
      <c r="C61" s="31" t="s">
        <v>1071</v>
      </c>
      <c r="D61" s="31" t="s">
        <v>1137</v>
      </c>
      <c r="E61" s="31" t="s">
        <v>578</v>
      </c>
      <c r="F61" s="90">
        <v>40039</v>
      </c>
      <c r="G61" s="32">
        <v>38.450000000000003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44525</v>
      </c>
      <c r="B62" s="32">
        <v>539526</v>
      </c>
      <c r="C62" s="20" t="s">
        <v>1138</v>
      </c>
      <c r="D62" s="20" t="s">
        <v>919</v>
      </c>
      <c r="E62" s="31" t="s">
        <v>577</v>
      </c>
      <c r="F62" s="90">
        <v>1250000</v>
      </c>
      <c r="G62" s="32">
        <v>1.1100000000000001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44525</v>
      </c>
      <c r="B63" s="32">
        <v>540673</v>
      </c>
      <c r="C63" s="31" t="s">
        <v>495</v>
      </c>
      <c r="D63" s="31" t="s">
        <v>1139</v>
      </c>
      <c r="E63" s="31" t="s">
        <v>577</v>
      </c>
      <c r="F63" s="90">
        <v>2627271</v>
      </c>
      <c r="G63" s="32">
        <v>535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44525</v>
      </c>
      <c r="B64" s="32">
        <v>539217</v>
      </c>
      <c r="C64" s="31" t="s">
        <v>1140</v>
      </c>
      <c r="D64" s="31" t="s">
        <v>1141</v>
      </c>
      <c r="E64" s="31" t="s">
        <v>577</v>
      </c>
      <c r="F64" s="90">
        <v>650000</v>
      </c>
      <c r="G64" s="32">
        <v>2.95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44525</v>
      </c>
      <c r="B65" s="32">
        <v>539217</v>
      </c>
      <c r="C65" s="31" t="s">
        <v>1140</v>
      </c>
      <c r="D65" s="31" t="s">
        <v>1142</v>
      </c>
      <c r="E65" s="31" t="s">
        <v>578</v>
      </c>
      <c r="F65" s="90">
        <v>859449</v>
      </c>
      <c r="G65" s="32">
        <v>2.95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44525</v>
      </c>
      <c r="B66" s="32">
        <v>540738</v>
      </c>
      <c r="C66" s="31" t="s">
        <v>1044</v>
      </c>
      <c r="D66" s="31" t="s">
        <v>1073</v>
      </c>
      <c r="E66" s="31" t="s">
        <v>577</v>
      </c>
      <c r="F66" s="90">
        <v>57000</v>
      </c>
      <c r="G66" s="32">
        <v>47.5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44525</v>
      </c>
      <c r="B67" s="32">
        <v>540738</v>
      </c>
      <c r="C67" s="31" t="s">
        <v>1044</v>
      </c>
      <c r="D67" s="31" t="s">
        <v>1045</v>
      </c>
      <c r="E67" s="31" t="s">
        <v>578</v>
      </c>
      <c r="F67" s="90">
        <v>69000</v>
      </c>
      <c r="G67" s="32">
        <v>47.5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44525</v>
      </c>
      <c r="B68" s="32">
        <v>542025</v>
      </c>
      <c r="C68" s="31" t="s">
        <v>1021</v>
      </c>
      <c r="D68" s="31" t="s">
        <v>1022</v>
      </c>
      <c r="E68" s="31" t="s">
        <v>578</v>
      </c>
      <c r="F68" s="90">
        <v>1344000</v>
      </c>
      <c r="G68" s="32">
        <v>0.35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44525</v>
      </c>
      <c r="B69" s="32">
        <v>530677</v>
      </c>
      <c r="C69" s="31" t="s">
        <v>1074</v>
      </c>
      <c r="D69" s="31" t="s">
        <v>1075</v>
      </c>
      <c r="E69" s="31" t="s">
        <v>577</v>
      </c>
      <c r="F69" s="90">
        <v>300010</v>
      </c>
      <c r="G69" s="32">
        <v>12.9</v>
      </c>
      <c r="H69" s="32" t="s">
        <v>313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44525</v>
      </c>
      <c r="B70" s="32">
        <v>530677</v>
      </c>
      <c r="C70" s="31" t="s">
        <v>1074</v>
      </c>
      <c r="D70" s="31" t="s">
        <v>1143</v>
      </c>
      <c r="E70" s="31" t="s">
        <v>578</v>
      </c>
      <c r="F70" s="90">
        <v>300000</v>
      </c>
      <c r="G70" s="32">
        <v>12.9</v>
      </c>
      <c r="H70" s="32" t="s">
        <v>313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44525</v>
      </c>
      <c r="B71" s="32">
        <v>538496</v>
      </c>
      <c r="C71" s="31" t="s">
        <v>1144</v>
      </c>
      <c r="D71" s="31" t="s">
        <v>1145</v>
      </c>
      <c r="E71" s="31" t="s">
        <v>578</v>
      </c>
      <c r="F71" s="90">
        <v>90000</v>
      </c>
      <c r="G71" s="32">
        <v>14</v>
      </c>
      <c r="H71" s="32" t="s">
        <v>313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44525</v>
      </c>
      <c r="B72" s="32">
        <v>538496</v>
      </c>
      <c r="C72" s="31" t="s">
        <v>1144</v>
      </c>
      <c r="D72" s="31" t="s">
        <v>1146</v>
      </c>
      <c r="E72" s="31" t="s">
        <v>577</v>
      </c>
      <c r="F72" s="90">
        <v>99000</v>
      </c>
      <c r="G72" s="32">
        <v>14</v>
      </c>
      <c r="H72" s="32" t="s">
        <v>313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44525</v>
      </c>
      <c r="B73" s="32">
        <v>511523</v>
      </c>
      <c r="C73" s="31" t="s">
        <v>1147</v>
      </c>
      <c r="D73" s="31" t="s">
        <v>1148</v>
      </c>
      <c r="E73" s="31" t="s">
        <v>577</v>
      </c>
      <c r="F73" s="90">
        <v>35222</v>
      </c>
      <c r="G73" s="32">
        <v>11</v>
      </c>
      <c r="H73" s="32" t="s">
        <v>313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44525</v>
      </c>
      <c r="B74" s="32">
        <v>541735</v>
      </c>
      <c r="C74" s="31" t="s">
        <v>1046</v>
      </c>
      <c r="D74" s="31" t="s">
        <v>1047</v>
      </c>
      <c r="E74" s="31" t="s">
        <v>578</v>
      </c>
      <c r="F74" s="90">
        <v>200000</v>
      </c>
      <c r="G74" s="32">
        <v>14</v>
      </c>
      <c r="H74" s="32" t="s">
        <v>313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44525</v>
      </c>
      <c r="B75" s="32" t="s">
        <v>1149</v>
      </c>
      <c r="C75" s="31" t="s">
        <v>1150</v>
      </c>
      <c r="D75" s="31" t="s">
        <v>1142</v>
      </c>
      <c r="E75" s="31" t="s">
        <v>577</v>
      </c>
      <c r="F75" s="90">
        <v>51983</v>
      </c>
      <c r="G75" s="32">
        <v>220.69</v>
      </c>
      <c r="H75" s="32" t="s">
        <v>957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44525</v>
      </c>
      <c r="B76" s="32" t="s">
        <v>1151</v>
      </c>
      <c r="C76" s="31" t="s">
        <v>1152</v>
      </c>
      <c r="D76" s="31" t="s">
        <v>1153</v>
      </c>
      <c r="E76" s="31" t="s">
        <v>577</v>
      </c>
      <c r="F76" s="90">
        <v>200000</v>
      </c>
      <c r="G76" s="32">
        <v>74.16</v>
      </c>
      <c r="H76" s="32" t="s">
        <v>957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44525</v>
      </c>
      <c r="B77" s="32" t="s">
        <v>1154</v>
      </c>
      <c r="C77" s="31" t="s">
        <v>1155</v>
      </c>
      <c r="D77" s="31" t="s">
        <v>1156</v>
      </c>
      <c r="E77" s="31" t="s">
        <v>577</v>
      </c>
      <c r="F77" s="90">
        <v>64000</v>
      </c>
      <c r="G77" s="32">
        <v>24.5</v>
      </c>
      <c r="H77" s="32" t="s">
        <v>957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44525</v>
      </c>
      <c r="B78" s="32" t="s">
        <v>1076</v>
      </c>
      <c r="C78" s="31" t="s">
        <v>1077</v>
      </c>
      <c r="D78" s="31" t="s">
        <v>1157</v>
      </c>
      <c r="E78" s="31" t="s">
        <v>577</v>
      </c>
      <c r="F78" s="90">
        <v>165000</v>
      </c>
      <c r="G78" s="32">
        <v>193.28</v>
      </c>
      <c r="H78" s="32" t="s">
        <v>957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44525</v>
      </c>
      <c r="B79" s="32" t="s">
        <v>1158</v>
      </c>
      <c r="C79" s="31" t="s">
        <v>1159</v>
      </c>
      <c r="D79" s="31" t="s">
        <v>1020</v>
      </c>
      <c r="E79" s="31" t="s">
        <v>577</v>
      </c>
      <c r="F79" s="90">
        <v>719216</v>
      </c>
      <c r="G79" s="32">
        <v>27.02</v>
      </c>
      <c r="H79" s="32" t="s">
        <v>957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44525</v>
      </c>
      <c r="B80" s="32" t="s">
        <v>1160</v>
      </c>
      <c r="C80" s="31" t="s">
        <v>1161</v>
      </c>
      <c r="D80" s="31" t="s">
        <v>1162</v>
      </c>
      <c r="E80" s="31" t="s">
        <v>577</v>
      </c>
      <c r="F80" s="90">
        <v>51000</v>
      </c>
      <c r="G80" s="32">
        <v>48.14</v>
      </c>
      <c r="H80" s="32" t="s">
        <v>957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44525</v>
      </c>
      <c r="B81" s="32" t="s">
        <v>1163</v>
      </c>
      <c r="C81" s="31" t="s">
        <v>1164</v>
      </c>
      <c r="D81" s="31" t="s">
        <v>1165</v>
      </c>
      <c r="E81" s="31" t="s">
        <v>577</v>
      </c>
      <c r="F81" s="90">
        <v>501446</v>
      </c>
      <c r="G81" s="32">
        <v>157.72999999999999</v>
      </c>
      <c r="H81" s="32" t="s">
        <v>957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44525</v>
      </c>
      <c r="B82" s="32" t="s">
        <v>1166</v>
      </c>
      <c r="C82" s="31" t="s">
        <v>1167</v>
      </c>
      <c r="D82" s="31" t="s">
        <v>1048</v>
      </c>
      <c r="E82" s="31" t="s">
        <v>577</v>
      </c>
      <c r="F82" s="90">
        <v>932131</v>
      </c>
      <c r="G82" s="32">
        <v>127.82</v>
      </c>
      <c r="H82" s="32" t="s">
        <v>957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44525</v>
      </c>
      <c r="B83" s="32" t="s">
        <v>977</v>
      </c>
      <c r="C83" s="31" t="s">
        <v>978</v>
      </c>
      <c r="D83" s="31" t="s">
        <v>1168</v>
      </c>
      <c r="E83" s="31" t="s">
        <v>577</v>
      </c>
      <c r="F83" s="90">
        <v>103789</v>
      </c>
      <c r="G83" s="32">
        <v>25.66</v>
      </c>
      <c r="H83" s="32" t="s">
        <v>957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44525</v>
      </c>
      <c r="B84" s="32" t="s">
        <v>977</v>
      </c>
      <c r="C84" s="31" t="s">
        <v>978</v>
      </c>
      <c r="D84" s="31" t="s">
        <v>919</v>
      </c>
      <c r="E84" s="31" t="s">
        <v>577</v>
      </c>
      <c r="F84" s="90">
        <v>124691</v>
      </c>
      <c r="G84" s="32">
        <v>29.89</v>
      </c>
      <c r="H84" s="32" t="s">
        <v>957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44525</v>
      </c>
      <c r="B85" s="32" t="s">
        <v>977</v>
      </c>
      <c r="C85" s="31" t="s">
        <v>978</v>
      </c>
      <c r="D85" s="31" t="s">
        <v>1169</v>
      </c>
      <c r="E85" s="31" t="s">
        <v>577</v>
      </c>
      <c r="F85" s="90">
        <v>122500</v>
      </c>
      <c r="G85" s="32">
        <v>29.36</v>
      </c>
      <c r="H85" s="32" t="s">
        <v>957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44525</v>
      </c>
      <c r="B86" s="32" t="s">
        <v>1170</v>
      </c>
      <c r="C86" s="31" t="s">
        <v>1171</v>
      </c>
      <c r="D86" s="31" t="s">
        <v>1020</v>
      </c>
      <c r="E86" s="31" t="s">
        <v>577</v>
      </c>
      <c r="F86" s="90">
        <v>1069451</v>
      </c>
      <c r="G86" s="32">
        <v>30.67</v>
      </c>
      <c r="H86" s="32" t="s">
        <v>957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44525</v>
      </c>
      <c r="B87" s="32" t="s">
        <v>1172</v>
      </c>
      <c r="C87" s="31" t="s">
        <v>1173</v>
      </c>
      <c r="D87" s="31" t="s">
        <v>919</v>
      </c>
      <c r="E87" s="31" t="s">
        <v>577</v>
      </c>
      <c r="F87" s="90">
        <v>193742</v>
      </c>
      <c r="G87" s="32">
        <v>751.42</v>
      </c>
      <c r="H87" s="32" t="s">
        <v>957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44525</v>
      </c>
      <c r="B88" s="32" t="s">
        <v>1078</v>
      </c>
      <c r="C88" s="31" t="s">
        <v>1079</v>
      </c>
      <c r="D88" s="31" t="s">
        <v>1020</v>
      </c>
      <c r="E88" s="31" t="s">
        <v>577</v>
      </c>
      <c r="F88" s="90">
        <v>181592</v>
      </c>
      <c r="G88" s="32">
        <v>61.26</v>
      </c>
      <c r="H88" s="32" t="s">
        <v>957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44525</v>
      </c>
      <c r="B89" s="32" t="s">
        <v>1174</v>
      </c>
      <c r="C89" s="31" t="s">
        <v>1175</v>
      </c>
      <c r="D89" s="31" t="s">
        <v>919</v>
      </c>
      <c r="E89" s="31" t="s">
        <v>577</v>
      </c>
      <c r="F89" s="90">
        <v>122827</v>
      </c>
      <c r="G89" s="32">
        <v>739.76</v>
      </c>
      <c r="H89" s="32" t="s">
        <v>957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44525</v>
      </c>
      <c r="B90" s="32" t="s">
        <v>1174</v>
      </c>
      <c r="C90" s="31" t="s">
        <v>1175</v>
      </c>
      <c r="D90" s="31" t="s">
        <v>1048</v>
      </c>
      <c r="E90" s="31" t="s">
        <v>577</v>
      </c>
      <c r="F90" s="90">
        <v>127227</v>
      </c>
      <c r="G90" s="32">
        <v>702.84</v>
      </c>
      <c r="H90" s="32" t="s">
        <v>957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44525</v>
      </c>
      <c r="B91" s="32" t="s">
        <v>1176</v>
      </c>
      <c r="C91" s="31" t="s">
        <v>1177</v>
      </c>
      <c r="D91" s="31" t="s">
        <v>1178</v>
      </c>
      <c r="E91" s="31" t="s">
        <v>577</v>
      </c>
      <c r="F91" s="90">
        <v>59115</v>
      </c>
      <c r="G91" s="32">
        <v>66.86</v>
      </c>
      <c r="H91" s="32" t="s">
        <v>957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44525</v>
      </c>
      <c r="B92" s="32" t="s">
        <v>1080</v>
      </c>
      <c r="C92" s="31" t="s">
        <v>1081</v>
      </c>
      <c r="D92" s="31" t="s">
        <v>1179</v>
      </c>
      <c r="E92" s="31" t="s">
        <v>577</v>
      </c>
      <c r="F92" s="90">
        <v>1021400</v>
      </c>
      <c r="G92" s="32">
        <v>3.75</v>
      </c>
      <c r="H92" s="32" t="s">
        <v>957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44525</v>
      </c>
      <c r="B93" s="32" t="s">
        <v>1080</v>
      </c>
      <c r="C93" s="31" t="s">
        <v>1081</v>
      </c>
      <c r="D93" s="31" t="s">
        <v>1180</v>
      </c>
      <c r="E93" s="31" t="s">
        <v>577</v>
      </c>
      <c r="F93" s="90">
        <v>1064741</v>
      </c>
      <c r="G93" s="32">
        <v>3.74</v>
      </c>
      <c r="H93" s="32" t="s">
        <v>957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44525</v>
      </c>
      <c r="B94" s="32" t="s">
        <v>1149</v>
      </c>
      <c r="C94" s="31" t="s">
        <v>1150</v>
      </c>
      <c r="D94" s="31" t="s">
        <v>1142</v>
      </c>
      <c r="E94" s="31" t="s">
        <v>578</v>
      </c>
      <c r="F94" s="90">
        <v>65245</v>
      </c>
      <c r="G94" s="32">
        <v>217.3</v>
      </c>
      <c r="H94" s="32" t="s">
        <v>957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44525</v>
      </c>
      <c r="B95" s="32" t="s">
        <v>1154</v>
      </c>
      <c r="C95" s="31" t="s">
        <v>1155</v>
      </c>
      <c r="D95" s="31" t="s">
        <v>1181</v>
      </c>
      <c r="E95" s="31" t="s">
        <v>578</v>
      </c>
      <c r="F95" s="90">
        <v>80000</v>
      </c>
      <c r="G95" s="32">
        <v>24.5</v>
      </c>
      <c r="H95" s="32" t="s">
        <v>957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44525</v>
      </c>
      <c r="B96" s="32" t="s">
        <v>1076</v>
      </c>
      <c r="C96" s="31" t="s">
        <v>1077</v>
      </c>
      <c r="D96" s="31" t="s">
        <v>1157</v>
      </c>
      <c r="E96" s="31" t="s">
        <v>578</v>
      </c>
      <c r="F96" s="90">
        <v>165000</v>
      </c>
      <c r="G96" s="32">
        <v>191.84</v>
      </c>
      <c r="H96" s="32" t="s">
        <v>957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44525</v>
      </c>
      <c r="B97" s="32" t="s">
        <v>1158</v>
      </c>
      <c r="C97" s="31" t="s">
        <v>1159</v>
      </c>
      <c r="D97" s="31" t="s">
        <v>1020</v>
      </c>
      <c r="E97" s="31" t="s">
        <v>578</v>
      </c>
      <c r="F97" s="90">
        <v>637254</v>
      </c>
      <c r="G97" s="32">
        <v>27.56</v>
      </c>
      <c r="H97" s="32" t="s">
        <v>957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44525</v>
      </c>
      <c r="B98" s="32" t="s">
        <v>1160</v>
      </c>
      <c r="C98" s="31" t="s">
        <v>1161</v>
      </c>
      <c r="D98" s="31" t="s">
        <v>1162</v>
      </c>
      <c r="E98" s="31" t="s">
        <v>578</v>
      </c>
      <c r="F98" s="90">
        <v>51000</v>
      </c>
      <c r="G98" s="32">
        <v>47.88</v>
      </c>
      <c r="H98" s="32" t="s">
        <v>957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44525</v>
      </c>
      <c r="B99" s="32" t="s">
        <v>1163</v>
      </c>
      <c r="C99" s="31" t="s">
        <v>1164</v>
      </c>
      <c r="D99" s="31" t="s">
        <v>1165</v>
      </c>
      <c r="E99" s="31" t="s">
        <v>578</v>
      </c>
      <c r="F99" s="90">
        <v>501446</v>
      </c>
      <c r="G99" s="32">
        <v>158.21</v>
      </c>
      <c r="H99" s="32" t="s">
        <v>957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44525</v>
      </c>
      <c r="B100" s="32" t="s">
        <v>1182</v>
      </c>
      <c r="C100" s="31" t="s">
        <v>1183</v>
      </c>
      <c r="D100" s="31" t="s">
        <v>1184</v>
      </c>
      <c r="E100" s="31" t="s">
        <v>578</v>
      </c>
      <c r="F100" s="90">
        <v>962872</v>
      </c>
      <c r="G100" s="32">
        <v>15.6</v>
      </c>
      <c r="H100" s="32" t="s">
        <v>957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44525</v>
      </c>
      <c r="B101" s="32" t="s">
        <v>124</v>
      </c>
      <c r="C101" s="31" t="s">
        <v>1185</v>
      </c>
      <c r="D101" s="31" t="s">
        <v>1186</v>
      </c>
      <c r="E101" s="31" t="s">
        <v>578</v>
      </c>
      <c r="F101" s="90">
        <v>2359500</v>
      </c>
      <c r="G101" s="32">
        <v>221.75</v>
      </c>
      <c r="H101" s="32" t="s">
        <v>957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44525</v>
      </c>
      <c r="B102" s="32" t="s">
        <v>124</v>
      </c>
      <c r="C102" s="31" t="s">
        <v>1185</v>
      </c>
      <c r="D102" s="31" t="s">
        <v>1187</v>
      </c>
      <c r="E102" s="31" t="s">
        <v>578</v>
      </c>
      <c r="F102" s="90">
        <v>2740400</v>
      </c>
      <c r="G102" s="32">
        <v>221.34</v>
      </c>
      <c r="H102" s="32" t="s">
        <v>957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44525</v>
      </c>
      <c r="B103" s="32" t="s">
        <v>1166</v>
      </c>
      <c r="C103" s="31" t="s">
        <v>1167</v>
      </c>
      <c r="D103" s="31" t="s">
        <v>1048</v>
      </c>
      <c r="E103" s="31" t="s">
        <v>578</v>
      </c>
      <c r="F103" s="90">
        <v>922182</v>
      </c>
      <c r="G103" s="32">
        <v>128.09</v>
      </c>
      <c r="H103" s="32" t="s">
        <v>957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44525</v>
      </c>
      <c r="B104" s="32" t="s">
        <v>977</v>
      </c>
      <c r="C104" s="31" t="s">
        <v>978</v>
      </c>
      <c r="D104" s="31" t="s">
        <v>1188</v>
      </c>
      <c r="E104" s="31" t="s">
        <v>578</v>
      </c>
      <c r="F104" s="90">
        <v>150000</v>
      </c>
      <c r="G104" s="32">
        <v>29.9</v>
      </c>
      <c r="H104" s="32" t="s">
        <v>957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44525</v>
      </c>
      <c r="B105" s="32" t="s">
        <v>977</v>
      </c>
      <c r="C105" s="31" t="s">
        <v>978</v>
      </c>
      <c r="D105" s="31" t="s">
        <v>919</v>
      </c>
      <c r="E105" s="31" t="s">
        <v>578</v>
      </c>
      <c r="F105" s="90">
        <v>161576</v>
      </c>
      <c r="G105" s="32">
        <v>29.9</v>
      </c>
      <c r="H105" s="32" t="s">
        <v>957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44525</v>
      </c>
      <c r="B106" s="32" t="s">
        <v>977</v>
      </c>
      <c r="C106" s="31" t="s">
        <v>978</v>
      </c>
      <c r="D106" s="31" t="s">
        <v>1168</v>
      </c>
      <c r="E106" s="31" t="s">
        <v>578</v>
      </c>
      <c r="F106" s="90">
        <v>103789</v>
      </c>
      <c r="G106" s="32">
        <v>25.99</v>
      </c>
      <c r="H106" s="32" t="s">
        <v>957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44525</v>
      </c>
      <c r="B107" s="32" t="s">
        <v>1170</v>
      </c>
      <c r="C107" s="31" t="s">
        <v>1171</v>
      </c>
      <c r="D107" s="31" t="s">
        <v>1020</v>
      </c>
      <c r="E107" s="31" t="s">
        <v>578</v>
      </c>
      <c r="F107" s="90">
        <v>1069451</v>
      </c>
      <c r="G107" s="32">
        <v>30.37</v>
      </c>
      <c r="H107" s="32" t="s">
        <v>957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44525</v>
      </c>
      <c r="B108" s="32" t="s">
        <v>1172</v>
      </c>
      <c r="C108" s="31" t="s">
        <v>1173</v>
      </c>
      <c r="D108" s="31" t="s">
        <v>919</v>
      </c>
      <c r="E108" s="31" t="s">
        <v>578</v>
      </c>
      <c r="F108" s="90">
        <v>205635</v>
      </c>
      <c r="G108" s="32">
        <v>751.72</v>
      </c>
      <c r="H108" s="32" t="s">
        <v>957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44525</v>
      </c>
      <c r="B109" s="32" t="s">
        <v>1078</v>
      </c>
      <c r="C109" s="31" t="s">
        <v>1079</v>
      </c>
      <c r="D109" s="31" t="s">
        <v>1020</v>
      </c>
      <c r="E109" s="31" t="s">
        <v>578</v>
      </c>
      <c r="F109" s="90">
        <v>181592</v>
      </c>
      <c r="G109" s="32">
        <v>61.04</v>
      </c>
      <c r="H109" s="32" t="s">
        <v>957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44525</v>
      </c>
      <c r="B110" s="32" t="s">
        <v>1174</v>
      </c>
      <c r="C110" s="31" t="s">
        <v>1175</v>
      </c>
      <c r="D110" s="31" t="s">
        <v>1048</v>
      </c>
      <c r="E110" s="31" t="s">
        <v>578</v>
      </c>
      <c r="F110" s="90">
        <v>126744</v>
      </c>
      <c r="G110" s="32">
        <v>706.41</v>
      </c>
      <c r="H110" s="32" t="s">
        <v>957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44525</v>
      </c>
      <c r="B111" s="32" t="s">
        <v>1174</v>
      </c>
      <c r="C111" s="31" t="s">
        <v>1175</v>
      </c>
      <c r="D111" s="31" t="s">
        <v>919</v>
      </c>
      <c r="E111" s="31" t="s">
        <v>578</v>
      </c>
      <c r="F111" s="90">
        <v>118748</v>
      </c>
      <c r="G111" s="32">
        <v>739.71</v>
      </c>
      <c r="H111" s="32" t="s">
        <v>957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44525</v>
      </c>
      <c r="B112" s="32" t="s">
        <v>1189</v>
      </c>
      <c r="C112" s="31" t="s">
        <v>1190</v>
      </c>
      <c r="D112" s="31" t="s">
        <v>1066</v>
      </c>
      <c r="E112" s="31" t="s">
        <v>578</v>
      </c>
      <c r="F112" s="90">
        <v>5000000</v>
      </c>
      <c r="G112" s="32">
        <v>0.8</v>
      </c>
      <c r="H112" s="32" t="s">
        <v>957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44525</v>
      </c>
      <c r="B113" s="32" t="s">
        <v>1191</v>
      </c>
      <c r="C113" s="31" t="s">
        <v>1192</v>
      </c>
      <c r="D113" s="31" t="s">
        <v>1193</v>
      </c>
      <c r="E113" s="31" t="s">
        <v>578</v>
      </c>
      <c r="F113" s="90">
        <v>100000</v>
      </c>
      <c r="G113" s="32">
        <v>41.7</v>
      </c>
      <c r="H113" s="32" t="s">
        <v>957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44525</v>
      </c>
      <c r="B114" s="32" t="s">
        <v>1176</v>
      </c>
      <c r="C114" s="31" t="s">
        <v>1177</v>
      </c>
      <c r="D114" s="31" t="s">
        <v>1178</v>
      </c>
      <c r="E114" s="31" t="s">
        <v>578</v>
      </c>
      <c r="F114" s="90">
        <v>9115</v>
      </c>
      <c r="G114" s="32">
        <v>68.099999999999994</v>
      </c>
      <c r="H114" s="32" t="s">
        <v>957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44525</v>
      </c>
      <c r="B115" s="32" t="s">
        <v>1080</v>
      </c>
      <c r="C115" s="31" t="s">
        <v>1081</v>
      </c>
      <c r="D115" s="31" t="s">
        <v>1180</v>
      </c>
      <c r="E115" s="31" t="s">
        <v>578</v>
      </c>
      <c r="F115" s="90">
        <v>1295299</v>
      </c>
      <c r="G115" s="32">
        <v>3.8</v>
      </c>
      <c r="H115" s="32" t="s">
        <v>957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44525</v>
      </c>
      <c r="B116" s="32" t="s">
        <v>1080</v>
      </c>
      <c r="C116" s="31" t="s">
        <v>1081</v>
      </c>
      <c r="D116" s="31" t="s">
        <v>1179</v>
      </c>
      <c r="E116" s="31" t="s">
        <v>578</v>
      </c>
      <c r="F116" s="90">
        <v>972791</v>
      </c>
      <c r="G116" s="32">
        <v>3.76</v>
      </c>
      <c r="H116" s="32" t="s">
        <v>957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44525</v>
      </c>
      <c r="B117" s="32" t="s">
        <v>1082</v>
      </c>
      <c r="C117" s="31" t="s">
        <v>1083</v>
      </c>
      <c r="D117" s="31" t="s">
        <v>1084</v>
      </c>
      <c r="E117" s="31" t="s">
        <v>578</v>
      </c>
      <c r="F117" s="90">
        <v>8720715</v>
      </c>
      <c r="G117" s="32">
        <v>1.54</v>
      </c>
      <c r="H117" s="32" t="s">
        <v>957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7"/>
  <sheetViews>
    <sheetView zoomScale="85" zoomScaleNormal="85" workbookViewId="0">
      <selection activeCell="O130" sqref="O1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44526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579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569</v>
      </c>
      <c r="C9" s="100"/>
      <c r="D9" s="101" t="s">
        <v>580</v>
      </c>
      <c r="E9" s="100" t="s">
        <v>581</v>
      </c>
      <c r="F9" s="100" t="s">
        <v>582</v>
      </c>
      <c r="G9" s="100" t="s">
        <v>583</v>
      </c>
      <c r="H9" s="100" t="s">
        <v>584</v>
      </c>
      <c r="I9" s="100" t="s">
        <v>585</v>
      </c>
      <c r="J9" s="99" t="s">
        <v>586</v>
      </c>
      <c r="K9" s="100" t="s">
        <v>587</v>
      </c>
      <c r="L9" s="102" t="s">
        <v>588</v>
      </c>
      <c r="M9" s="102" t="s">
        <v>589</v>
      </c>
      <c r="N9" s="100" t="s">
        <v>590</v>
      </c>
      <c r="O9" s="101" t="s">
        <v>591</v>
      </c>
      <c r="P9" s="100" t="s">
        <v>832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4">
        <v>1</v>
      </c>
      <c r="B10" s="295">
        <v>44454</v>
      </c>
      <c r="C10" s="296"/>
      <c r="D10" s="297" t="s">
        <v>299</v>
      </c>
      <c r="E10" s="298" t="s">
        <v>594</v>
      </c>
      <c r="F10" s="299">
        <v>2195</v>
      </c>
      <c r="G10" s="299">
        <v>2080</v>
      </c>
      <c r="H10" s="298">
        <v>2295</v>
      </c>
      <c r="I10" s="300" t="s">
        <v>827</v>
      </c>
      <c r="J10" s="103" t="s">
        <v>1000</v>
      </c>
      <c r="K10" s="103">
        <v>50</v>
      </c>
      <c r="L10" s="104">
        <f t="shared" ref="L10:L11" si="0">(F10*-0.7)/100</f>
        <v>-15.365</v>
      </c>
      <c r="M10" s="105">
        <f t="shared" ref="M10:M11" si="1">(K10+L10)/F10</f>
        <v>1.5779043280182231E-2</v>
      </c>
      <c r="N10" s="103" t="s">
        <v>592</v>
      </c>
      <c r="O10" s="106">
        <v>44522</v>
      </c>
      <c r="P10" s="299"/>
      <c r="Q10" s="1"/>
      <c r="R10" s="1" t="s">
        <v>593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594</v>
      </c>
      <c r="F11" s="299">
        <v>1510</v>
      </c>
      <c r="G11" s="299">
        <v>1395</v>
      </c>
      <c r="H11" s="298">
        <v>1585</v>
      </c>
      <c r="I11" s="300" t="s">
        <v>829</v>
      </c>
      <c r="J11" s="103" t="s">
        <v>874</v>
      </c>
      <c r="K11" s="103">
        <f t="shared" ref="K11" si="2">H11-F11</f>
        <v>75</v>
      </c>
      <c r="L11" s="104">
        <f t="shared" si="0"/>
        <v>-10.57</v>
      </c>
      <c r="M11" s="105">
        <f t="shared" si="1"/>
        <v>4.2668874172185435E-2</v>
      </c>
      <c r="N11" s="103" t="s">
        <v>592</v>
      </c>
      <c r="O11" s="106">
        <v>44501</v>
      </c>
      <c r="P11" s="299"/>
      <c r="Q11" s="1"/>
      <c r="R11" s="1" t="s">
        <v>593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594</v>
      </c>
      <c r="F12" s="107" t="s">
        <v>833</v>
      </c>
      <c r="G12" s="107">
        <v>660</v>
      </c>
      <c r="H12" s="110"/>
      <c r="I12" s="111" t="s">
        <v>834</v>
      </c>
      <c r="J12" s="112" t="s">
        <v>595</v>
      </c>
      <c r="K12" s="113"/>
      <c r="L12" s="108"/>
      <c r="M12" s="114"/>
      <c r="N12" s="109"/>
      <c r="O12" s="110"/>
      <c r="P12" s="107">
        <f>VLOOKUP(D12,'MidCap Intra'!B22:C524,2,0)</f>
        <v>688.8</v>
      </c>
      <c r="Q12" s="1"/>
      <c r="R12" s="1" t="s">
        <v>593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3">
        <v>4</v>
      </c>
      <c r="B13" s="414">
        <v>44477</v>
      </c>
      <c r="C13" s="415"/>
      <c r="D13" s="416" t="s">
        <v>81</v>
      </c>
      <c r="E13" s="417" t="s">
        <v>594</v>
      </c>
      <c r="F13" s="412">
        <v>3870</v>
      </c>
      <c r="G13" s="412">
        <v>3670</v>
      </c>
      <c r="H13" s="417">
        <v>3670</v>
      </c>
      <c r="I13" s="418" t="s">
        <v>835</v>
      </c>
      <c r="J13" s="408" t="s">
        <v>921</v>
      </c>
      <c r="K13" s="408">
        <f t="shared" ref="K13" si="3">H13-F13</f>
        <v>-200</v>
      </c>
      <c r="L13" s="409">
        <f t="shared" ref="L13" si="4">(F13*-0.7)/100</f>
        <v>-27.09</v>
      </c>
      <c r="M13" s="410">
        <f t="shared" ref="M13" si="5">(K13+L13)/F13</f>
        <v>-5.8679586563307497E-2</v>
      </c>
      <c r="N13" s="408" t="s">
        <v>605</v>
      </c>
      <c r="O13" s="411">
        <v>44503</v>
      </c>
      <c r="P13" s="412"/>
      <c r="Q13" s="1"/>
      <c r="R13" s="1" t="s">
        <v>593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594</v>
      </c>
      <c r="F14" s="299">
        <v>7330</v>
      </c>
      <c r="G14" s="299">
        <v>6980</v>
      </c>
      <c r="H14" s="298">
        <v>7760</v>
      </c>
      <c r="I14" s="300" t="s">
        <v>837</v>
      </c>
      <c r="J14" s="103" t="s">
        <v>920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592</v>
      </c>
      <c r="O14" s="106">
        <v>44501</v>
      </c>
      <c r="P14" s="299"/>
      <c r="Q14" s="1"/>
      <c r="R14" s="1" t="s">
        <v>593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79" customFormat="1" ht="12.75" customHeight="1">
      <c r="A15" s="367">
        <v>6</v>
      </c>
      <c r="B15" s="368">
        <v>44495</v>
      </c>
      <c r="C15" s="369"/>
      <c r="D15" s="370" t="s">
        <v>126</v>
      </c>
      <c r="E15" s="371" t="s">
        <v>594</v>
      </c>
      <c r="F15" s="372" t="s">
        <v>850</v>
      </c>
      <c r="G15" s="372">
        <v>1395</v>
      </c>
      <c r="H15" s="371"/>
      <c r="I15" s="373" t="s">
        <v>851</v>
      </c>
      <c r="J15" s="374" t="s">
        <v>595</v>
      </c>
      <c r="K15" s="374"/>
      <c r="L15" s="375"/>
      <c r="M15" s="376"/>
      <c r="N15" s="374"/>
      <c r="O15" s="377"/>
      <c r="P15" s="107">
        <f>VLOOKUP(D15,'MidCap Intra'!B29:C522,2,0)</f>
        <v>1492.95</v>
      </c>
      <c r="Q15" s="378"/>
      <c r="R15" s="378" t="s">
        <v>593</v>
      </c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</row>
    <row r="16" spans="1:38" s="379" customFormat="1" ht="12.75" customHeight="1">
      <c r="A16" s="401">
        <v>7</v>
      </c>
      <c r="B16" s="402">
        <v>44496</v>
      </c>
      <c r="C16" s="403"/>
      <c r="D16" s="404" t="s">
        <v>282</v>
      </c>
      <c r="E16" s="405" t="s">
        <v>594</v>
      </c>
      <c r="F16" s="406">
        <v>2245</v>
      </c>
      <c r="G16" s="406">
        <v>2080</v>
      </c>
      <c r="H16" s="405">
        <v>2080</v>
      </c>
      <c r="I16" s="407" t="s">
        <v>827</v>
      </c>
      <c r="J16" s="408" t="s">
        <v>898</v>
      </c>
      <c r="K16" s="408">
        <f t="shared" ref="K16:K17" si="9">H16-F16</f>
        <v>-165</v>
      </c>
      <c r="L16" s="409">
        <f t="shared" ref="L16:L17" si="10">(F16*-0.7)/100</f>
        <v>-15.715</v>
      </c>
      <c r="M16" s="410">
        <f t="shared" ref="M16:M17" si="11">(K16+L16)/F16</f>
        <v>-8.0496659242761698E-2</v>
      </c>
      <c r="N16" s="408" t="s">
        <v>605</v>
      </c>
      <c r="O16" s="411">
        <v>44503</v>
      </c>
      <c r="P16" s="412"/>
      <c r="Q16" s="378"/>
      <c r="R16" s="378" t="s">
        <v>593</v>
      </c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</row>
    <row r="17" spans="1:38" s="379" customFormat="1" ht="12.75" customHeight="1">
      <c r="A17" s="481">
        <v>8</v>
      </c>
      <c r="B17" s="266">
        <v>44501</v>
      </c>
      <c r="C17" s="482"/>
      <c r="D17" s="483" t="s">
        <v>130</v>
      </c>
      <c r="E17" s="484" t="s">
        <v>594</v>
      </c>
      <c r="F17" s="485">
        <v>474</v>
      </c>
      <c r="G17" s="485">
        <v>447</v>
      </c>
      <c r="H17" s="484">
        <v>501</v>
      </c>
      <c r="I17" s="486" t="s">
        <v>876</v>
      </c>
      <c r="J17" s="103" t="s">
        <v>923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592</v>
      </c>
      <c r="O17" s="106">
        <v>44511</v>
      </c>
      <c r="P17" s="299"/>
      <c r="Q17" s="378"/>
      <c r="R17" s="378" t="s">
        <v>593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</row>
    <row r="18" spans="1:38" s="379" customFormat="1" ht="12.75" customHeight="1">
      <c r="A18" s="401">
        <v>9</v>
      </c>
      <c r="B18" s="402">
        <v>44501</v>
      </c>
      <c r="C18" s="403"/>
      <c r="D18" s="404" t="s">
        <v>158</v>
      </c>
      <c r="E18" s="405" t="s">
        <v>594</v>
      </c>
      <c r="F18" s="406">
        <v>1010</v>
      </c>
      <c r="G18" s="406">
        <v>955</v>
      </c>
      <c r="H18" s="405">
        <v>955</v>
      </c>
      <c r="I18" s="407" t="s">
        <v>877</v>
      </c>
      <c r="J18" s="408" t="s">
        <v>998</v>
      </c>
      <c r="K18" s="408">
        <f t="shared" ref="K18" si="12">H18-F18</f>
        <v>-55</v>
      </c>
      <c r="L18" s="409">
        <f t="shared" ref="L18" si="13">(F18*-0.7)/100</f>
        <v>-7.07</v>
      </c>
      <c r="M18" s="410">
        <f t="shared" ref="M18" si="14">(K18+L18)/F18</f>
        <v>-6.1455445544554455E-2</v>
      </c>
      <c r="N18" s="408" t="s">
        <v>605</v>
      </c>
      <c r="O18" s="411">
        <v>44522</v>
      </c>
      <c r="P18" s="412"/>
      <c r="Q18" s="378"/>
      <c r="R18" s="378" t="s">
        <v>596</v>
      </c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594</v>
      </c>
      <c r="F19" s="299">
        <v>201</v>
      </c>
      <c r="G19" s="299">
        <v>188</v>
      </c>
      <c r="H19" s="298">
        <v>214.5</v>
      </c>
      <c r="I19" s="300" t="s">
        <v>882</v>
      </c>
      <c r="J19" s="103" t="s">
        <v>922</v>
      </c>
      <c r="K19" s="103">
        <f t="shared" ref="K19" si="15">H19-F19</f>
        <v>13.5</v>
      </c>
      <c r="L19" s="104">
        <f t="shared" ref="L19" si="16">(F19*-0.7)/100</f>
        <v>-1.4069999999999998</v>
      </c>
      <c r="M19" s="105">
        <f t="shared" ref="M19" si="17">(K19+L19)/F19</f>
        <v>6.0164179104477612E-2</v>
      </c>
      <c r="N19" s="103" t="s">
        <v>592</v>
      </c>
      <c r="O19" s="106">
        <v>44509</v>
      </c>
      <c r="P19" s="299"/>
      <c r="Q19" s="1"/>
      <c r="R19" s="1" t="s">
        <v>593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594</v>
      </c>
      <c r="F20" s="299">
        <v>1660</v>
      </c>
      <c r="G20" s="299">
        <v>1578</v>
      </c>
      <c r="H20" s="298">
        <v>1745</v>
      </c>
      <c r="I20" s="300" t="s">
        <v>925</v>
      </c>
      <c r="J20" s="103" t="s">
        <v>934</v>
      </c>
      <c r="K20" s="103">
        <f t="shared" ref="K20:K21" si="18">H20-F20</f>
        <v>85</v>
      </c>
      <c r="L20" s="104">
        <f t="shared" ref="L20:L21" si="19">(F20*-0.7)/100</f>
        <v>-11.62</v>
      </c>
      <c r="M20" s="105">
        <f t="shared" ref="M20:M21" si="20">(K20+L20)/F20</f>
        <v>4.4204819277108433E-2</v>
      </c>
      <c r="N20" s="103" t="s">
        <v>592</v>
      </c>
      <c r="O20" s="106">
        <v>44510</v>
      </c>
      <c r="P20" s="299"/>
      <c r="Q20" s="267"/>
      <c r="R20" s="267" t="s">
        <v>593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01">
        <v>12</v>
      </c>
      <c r="B21" s="402">
        <v>44511</v>
      </c>
      <c r="C21" s="403"/>
      <c r="D21" s="404" t="s">
        <v>555</v>
      </c>
      <c r="E21" s="405" t="s">
        <v>594</v>
      </c>
      <c r="F21" s="406">
        <v>2030</v>
      </c>
      <c r="G21" s="406">
        <v>1940</v>
      </c>
      <c r="H21" s="405">
        <v>1940</v>
      </c>
      <c r="I21" s="407" t="s">
        <v>944</v>
      </c>
      <c r="J21" s="408" t="s">
        <v>999</v>
      </c>
      <c r="K21" s="408">
        <f t="shared" si="18"/>
        <v>-90</v>
      </c>
      <c r="L21" s="409">
        <f t="shared" si="19"/>
        <v>-14.21</v>
      </c>
      <c r="M21" s="410">
        <f t="shared" si="20"/>
        <v>-5.1334975369458129E-2</v>
      </c>
      <c r="N21" s="408" t="s">
        <v>605</v>
      </c>
      <c r="O21" s="411">
        <v>44522</v>
      </c>
      <c r="P21" s="412"/>
      <c r="Q21" s="267"/>
      <c r="R21" s="267" t="s">
        <v>593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s="268" customFormat="1" ht="12.75" customHeight="1">
      <c r="A22" s="530">
        <v>13</v>
      </c>
      <c r="B22" s="531">
        <v>44525</v>
      </c>
      <c r="C22" s="532"/>
      <c r="D22" s="533" t="s">
        <v>408</v>
      </c>
      <c r="E22" s="534" t="s">
        <v>594</v>
      </c>
      <c r="F22" s="535" t="s">
        <v>1194</v>
      </c>
      <c r="G22" s="535">
        <v>730</v>
      </c>
      <c r="H22" s="534"/>
      <c r="I22" s="536" t="s">
        <v>1195</v>
      </c>
      <c r="J22" s="359" t="s">
        <v>595</v>
      </c>
      <c r="K22" s="359"/>
      <c r="L22" s="360"/>
      <c r="M22" s="361"/>
      <c r="N22" s="359"/>
      <c r="O22" s="362"/>
      <c r="P22" s="357"/>
      <c r="Q22" s="267"/>
      <c r="R22" s="267" t="s">
        <v>593</v>
      </c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</row>
    <row r="23" spans="1:38" s="268" customFormat="1" ht="12.75" customHeight="1">
      <c r="A23" s="537">
        <v>14</v>
      </c>
      <c r="B23" s="538">
        <v>44525</v>
      </c>
      <c r="C23" s="539"/>
      <c r="D23" s="540" t="s">
        <v>452</v>
      </c>
      <c r="E23" s="541" t="s">
        <v>594</v>
      </c>
      <c r="F23" s="542">
        <v>356</v>
      </c>
      <c r="G23" s="542">
        <v>334</v>
      </c>
      <c r="H23" s="541">
        <v>370.5</v>
      </c>
      <c r="I23" s="543" t="s">
        <v>1196</v>
      </c>
      <c r="J23" s="544" t="s">
        <v>1197</v>
      </c>
      <c r="K23" s="544">
        <f t="shared" ref="K23" si="21">H23-F23</f>
        <v>14.5</v>
      </c>
      <c r="L23" s="545">
        <f>(F23*-0.07)/100</f>
        <v>-0.2492</v>
      </c>
      <c r="M23" s="546">
        <f t="shared" ref="M23" si="22">(K23+L23)/F23</f>
        <v>4.0030337078651688E-2</v>
      </c>
      <c r="N23" s="544" t="s">
        <v>592</v>
      </c>
      <c r="O23" s="547">
        <v>44525</v>
      </c>
      <c r="P23" s="548"/>
      <c r="Q23" s="267"/>
      <c r="R23" s="267" t="s">
        <v>596</v>
      </c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</row>
    <row r="24" spans="1:38" s="268" customFormat="1" ht="12.75" customHeight="1">
      <c r="A24" s="530">
        <v>15</v>
      </c>
      <c r="B24" s="531">
        <v>44525</v>
      </c>
      <c r="C24" s="532"/>
      <c r="D24" s="533" t="s">
        <v>266</v>
      </c>
      <c r="E24" s="534" t="s">
        <v>594</v>
      </c>
      <c r="F24" s="535" t="s">
        <v>1198</v>
      </c>
      <c r="G24" s="535">
        <v>1950</v>
      </c>
      <c r="H24" s="534"/>
      <c r="I24" s="536" t="s">
        <v>1199</v>
      </c>
      <c r="J24" s="359" t="s">
        <v>595</v>
      </c>
      <c r="K24" s="359"/>
      <c r="L24" s="360"/>
      <c r="M24" s="361"/>
      <c r="N24" s="359"/>
      <c r="O24" s="362"/>
      <c r="P24" s="357"/>
      <c r="Q24" s="267"/>
      <c r="R24" s="267" t="s">
        <v>593</v>
      </c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</row>
    <row r="25" spans="1:38" s="268" customFormat="1" ht="12.75" customHeight="1">
      <c r="A25" s="530"/>
      <c r="B25" s="531"/>
      <c r="C25" s="532"/>
      <c r="D25" s="533"/>
      <c r="E25" s="534"/>
      <c r="F25" s="535"/>
      <c r="G25" s="535"/>
      <c r="H25" s="534"/>
      <c r="I25" s="536"/>
      <c r="J25" s="359"/>
      <c r="K25" s="359"/>
      <c r="L25" s="360"/>
      <c r="M25" s="361"/>
      <c r="N25" s="359"/>
      <c r="O25" s="362"/>
      <c r="P25" s="35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</row>
    <row r="26" spans="1:38" s="268" customFormat="1" ht="12.75" customHeight="1">
      <c r="A26" s="530"/>
      <c r="B26" s="531"/>
      <c r="C26" s="532"/>
      <c r="D26" s="533"/>
      <c r="E26" s="534"/>
      <c r="F26" s="535"/>
      <c r="G26" s="535"/>
      <c r="H26" s="534"/>
      <c r="I26" s="536"/>
      <c r="J26" s="359"/>
      <c r="K26" s="359"/>
      <c r="L26" s="360"/>
      <c r="M26" s="361"/>
      <c r="N26" s="359"/>
      <c r="O26" s="362"/>
      <c r="P26" s="35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</row>
    <row r="27" spans="1:38" ht="13.9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597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598</v>
      </c>
      <c r="B31" s="132"/>
      <c r="C31" s="132"/>
      <c r="D31" s="132"/>
      <c r="E31" s="44"/>
      <c r="F31" s="140" t="s">
        <v>599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600</v>
      </c>
      <c r="B32" s="132"/>
      <c r="C32" s="132"/>
      <c r="D32" s="132"/>
      <c r="E32" s="6"/>
      <c r="F32" s="140" t="s">
        <v>601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602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00" t="s">
        <v>569</v>
      </c>
      <c r="C35" s="102"/>
      <c r="D35" s="101" t="s">
        <v>580</v>
      </c>
      <c r="E35" s="100" t="s">
        <v>581</v>
      </c>
      <c r="F35" s="100" t="s">
        <v>582</v>
      </c>
      <c r="G35" s="100" t="s">
        <v>603</v>
      </c>
      <c r="H35" s="100" t="s">
        <v>584</v>
      </c>
      <c r="I35" s="100" t="s">
        <v>585</v>
      </c>
      <c r="J35" s="100" t="s">
        <v>586</v>
      </c>
      <c r="K35" s="100" t="s">
        <v>604</v>
      </c>
      <c r="L35" s="153" t="s">
        <v>588</v>
      </c>
      <c r="M35" s="102" t="s">
        <v>589</v>
      </c>
      <c r="N35" s="100" t="s">
        <v>590</v>
      </c>
      <c r="O35" s="101" t="s">
        <v>591</v>
      </c>
      <c r="P35" s="1"/>
      <c r="Q35" s="1"/>
      <c r="R35" s="59"/>
      <c r="S35" s="59"/>
      <c r="T35" s="59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8" customFormat="1" ht="15" customHeight="1">
      <c r="A36" s="331">
        <v>1</v>
      </c>
      <c r="B36" s="323">
        <v>44491</v>
      </c>
      <c r="C36" s="332"/>
      <c r="D36" s="333" t="s">
        <v>115</v>
      </c>
      <c r="E36" s="334" t="s">
        <v>594</v>
      </c>
      <c r="F36" s="334">
        <v>2925</v>
      </c>
      <c r="G36" s="334">
        <v>2850</v>
      </c>
      <c r="H36" s="334">
        <v>2940</v>
      </c>
      <c r="I36" s="334" t="s">
        <v>844</v>
      </c>
      <c r="J36" s="324" t="s">
        <v>878</v>
      </c>
      <c r="K36" s="324">
        <f t="shared" ref="K36:K37" si="23">H36-F36</f>
        <v>15</v>
      </c>
      <c r="L36" s="335">
        <f t="shared" ref="L36:L37" si="24">(F36*-0.7)/100</f>
        <v>-20.474999999999998</v>
      </c>
      <c r="M36" s="336">
        <f t="shared" ref="M36:M37" si="25">(K36+L36)/F36</f>
        <v>-1.8717948717948711E-3</v>
      </c>
      <c r="N36" s="324" t="s">
        <v>715</v>
      </c>
      <c r="O36" s="337">
        <v>44501</v>
      </c>
      <c r="R36" s="286" t="s">
        <v>593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88">
        <v>2</v>
      </c>
      <c r="B37" s="266">
        <v>44495</v>
      </c>
      <c r="C37" s="289"/>
      <c r="D37" s="302" t="s">
        <v>202</v>
      </c>
      <c r="E37" s="301" t="s">
        <v>594</v>
      </c>
      <c r="F37" s="301">
        <v>3487.5</v>
      </c>
      <c r="G37" s="301">
        <v>3390</v>
      </c>
      <c r="H37" s="301">
        <v>3565</v>
      </c>
      <c r="I37" s="301" t="s">
        <v>846</v>
      </c>
      <c r="J37" s="103" t="s">
        <v>967</v>
      </c>
      <c r="K37" s="103">
        <f t="shared" si="23"/>
        <v>77.5</v>
      </c>
      <c r="L37" s="104">
        <f t="shared" si="24"/>
        <v>-24.412500000000001</v>
      </c>
      <c r="M37" s="105">
        <f t="shared" si="25"/>
        <v>1.5222222222222222E-2</v>
      </c>
      <c r="N37" s="103" t="s">
        <v>592</v>
      </c>
      <c r="O37" s="106">
        <v>44515</v>
      </c>
      <c r="R37" s="286" t="s">
        <v>593</v>
      </c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88">
        <v>3</v>
      </c>
      <c r="B38" s="266">
        <v>44497</v>
      </c>
      <c r="C38" s="289"/>
      <c r="D38" s="302" t="s">
        <v>323</v>
      </c>
      <c r="E38" s="301" t="s">
        <v>594</v>
      </c>
      <c r="F38" s="301">
        <v>416</v>
      </c>
      <c r="G38" s="301">
        <v>403</v>
      </c>
      <c r="H38" s="301">
        <v>424</v>
      </c>
      <c r="I38" s="301" t="s">
        <v>873</v>
      </c>
      <c r="J38" s="103" t="s">
        <v>933</v>
      </c>
      <c r="K38" s="103">
        <f t="shared" ref="K38" si="26">H38-F38</f>
        <v>8</v>
      </c>
      <c r="L38" s="104">
        <f t="shared" ref="L38" si="27">(F38*-0.7)/100</f>
        <v>-2.9119999999999999</v>
      </c>
      <c r="M38" s="105">
        <f t="shared" ref="M38" si="28">(K38+L38)/F38</f>
        <v>1.2230769230769231E-2</v>
      </c>
      <c r="N38" s="103" t="s">
        <v>592</v>
      </c>
      <c r="O38" s="106">
        <v>44509</v>
      </c>
      <c r="R38" s="286" t="s">
        <v>596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4</v>
      </c>
      <c r="B39" s="266">
        <v>44501</v>
      </c>
      <c r="C39" s="289"/>
      <c r="D39" s="302" t="s">
        <v>190</v>
      </c>
      <c r="E39" s="301" t="s">
        <v>594</v>
      </c>
      <c r="F39" s="301">
        <v>502</v>
      </c>
      <c r="G39" s="301">
        <v>487</v>
      </c>
      <c r="H39" s="301">
        <v>511</v>
      </c>
      <c r="I39" s="301" t="s">
        <v>875</v>
      </c>
      <c r="J39" s="103" t="s">
        <v>801</v>
      </c>
      <c r="K39" s="103">
        <f t="shared" ref="K39:K41" si="29">H39-F39</f>
        <v>9</v>
      </c>
      <c r="L39" s="104">
        <f>(F39*-0.07)/100</f>
        <v>-0.35139999999999999</v>
      </c>
      <c r="M39" s="105">
        <f t="shared" ref="M39:M41" si="30">(K39+L39)/F39</f>
        <v>1.722828685258964E-2</v>
      </c>
      <c r="N39" s="103" t="s">
        <v>592</v>
      </c>
      <c r="O39" s="325">
        <v>44501</v>
      </c>
      <c r="R39" s="286" t="s">
        <v>593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88">
        <v>5</v>
      </c>
      <c r="B40" s="266">
        <v>44509</v>
      </c>
      <c r="C40" s="289"/>
      <c r="D40" s="302" t="s">
        <v>345</v>
      </c>
      <c r="E40" s="301" t="s">
        <v>594</v>
      </c>
      <c r="F40" s="301">
        <v>2995</v>
      </c>
      <c r="G40" s="301">
        <v>2900</v>
      </c>
      <c r="H40" s="301">
        <v>3120</v>
      </c>
      <c r="I40" s="301" t="s">
        <v>927</v>
      </c>
      <c r="J40" s="103" t="s">
        <v>968</v>
      </c>
      <c r="K40" s="103">
        <f t="shared" si="29"/>
        <v>125</v>
      </c>
      <c r="L40" s="104">
        <f t="shared" ref="L40:L41" si="31">(F40*-0.7)/100</f>
        <v>-20.965</v>
      </c>
      <c r="M40" s="105">
        <f t="shared" si="30"/>
        <v>3.4736227045075126E-2</v>
      </c>
      <c r="N40" s="103" t="s">
        <v>592</v>
      </c>
      <c r="O40" s="106">
        <v>44516</v>
      </c>
      <c r="R40" s="286" t="s">
        <v>593</v>
      </c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5" customHeight="1">
      <c r="A41" s="498">
        <v>6</v>
      </c>
      <c r="B41" s="439">
        <v>44509</v>
      </c>
      <c r="C41" s="499"/>
      <c r="D41" s="500" t="s">
        <v>95</v>
      </c>
      <c r="E41" s="463" t="s">
        <v>594</v>
      </c>
      <c r="F41" s="463">
        <v>2355</v>
      </c>
      <c r="G41" s="463">
        <v>2290</v>
      </c>
      <c r="H41" s="463">
        <v>2280</v>
      </c>
      <c r="I41" s="463" t="s">
        <v>932</v>
      </c>
      <c r="J41" s="408" t="s">
        <v>988</v>
      </c>
      <c r="K41" s="408">
        <f t="shared" si="29"/>
        <v>-75</v>
      </c>
      <c r="L41" s="409">
        <f t="shared" si="31"/>
        <v>-16.484999999999999</v>
      </c>
      <c r="M41" s="410">
        <f t="shared" si="30"/>
        <v>-3.8847133757961783E-2</v>
      </c>
      <c r="N41" s="408" t="s">
        <v>605</v>
      </c>
      <c r="O41" s="411">
        <v>44518</v>
      </c>
      <c r="R41" s="286" t="s">
        <v>593</v>
      </c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5" customHeight="1">
      <c r="A42" s="498">
        <v>7</v>
      </c>
      <c r="B42" s="439">
        <v>44516</v>
      </c>
      <c r="C42" s="499"/>
      <c r="D42" s="500" t="s">
        <v>190</v>
      </c>
      <c r="E42" s="463" t="s">
        <v>594</v>
      </c>
      <c r="F42" s="463">
        <v>498.5</v>
      </c>
      <c r="G42" s="463">
        <v>484</v>
      </c>
      <c r="H42" s="463">
        <v>484</v>
      </c>
      <c r="I42" s="463" t="s">
        <v>969</v>
      </c>
      <c r="J42" s="408" t="s">
        <v>1001</v>
      </c>
      <c r="K42" s="408">
        <f t="shared" ref="K42:K43" si="32">H42-F42</f>
        <v>-14.5</v>
      </c>
      <c r="L42" s="409">
        <f t="shared" ref="L42:L43" si="33">(F42*-0.7)/100</f>
        <v>-3.4895</v>
      </c>
      <c r="M42" s="410">
        <f t="shared" ref="M42:M43" si="34">(K42+L42)/F42</f>
        <v>-3.6087261785356067E-2</v>
      </c>
      <c r="N42" s="408" t="s">
        <v>605</v>
      </c>
      <c r="O42" s="411">
        <v>44518</v>
      </c>
      <c r="R42" s="286" t="s">
        <v>593</v>
      </c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5" customHeight="1">
      <c r="A43" s="498">
        <v>8</v>
      </c>
      <c r="B43" s="439">
        <v>44517</v>
      </c>
      <c r="C43" s="499"/>
      <c r="D43" s="500" t="s">
        <v>61</v>
      </c>
      <c r="E43" s="463" t="s">
        <v>594</v>
      </c>
      <c r="F43" s="463">
        <v>714.5</v>
      </c>
      <c r="G43" s="463">
        <v>696</v>
      </c>
      <c r="H43" s="463">
        <v>696</v>
      </c>
      <c r="I43" s="463" t="s">
        <v>983</v>
      </c>
      <c r="J43" s="408" t="s">
        <v>997</v>
      </c>
      <c r="K43" s="408">
        <f t="shared" si="32"/>
        <v>-18.5</v>
      </c>
      <c r="L43" s="409">
        <f t="shared" si="33"/>
        <v>-5.0015000000000001</v>
      </c>
      <c r="M43" s="410">
        <f t="shared" si="34"/>
        <v>-3.2892232330300912E-2</v>
      </c>
      <c r="N43" s="408" t="s">
        <v>605</v>
      </c>
      <c r="O43" s="411">
        <v>44518</v>
      </c>
      <c r="R43" s="286" t="s">
        <v>593</v>
      </c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5" customHeight="1">
      <c r="A44" s="288">
        <v>9</v>
      </c>
      <c r="B44" s="266">
        <v>44517</v>
      </c>
      <c r="C44" s="289"/>
      <c r="D44" s="302" t="s">
        <v>377</v>
      </c>
      <c r="E44" s="301" t="s">
        <v>594</v>
      </c>
      <c r="F44" s="301">
        <v>143.75</v>
      </c>
      <c r="G44" s="301">
        <v>139.5</v>
      </c>
      <c r="H44" s="301">
        <v>147.5</v>
      </c>
      <c r="I44" s="301" t="s">
        <v>984</v>
      </c>
      <c r="J44" s="103" t="s">
        <v>985</v>
      </c>
      <c r="K44" s="103">
        <f t="shared" ref="K44" si="35">H44-F44</f>
        <v>3.75</v>
      </c>
      <c r="L44" s="104">
        <f>(F44*-0.07)/100</f>
        <v>-0.10062500000000002</v>
      </c>
      <c r="M44" s="105">
        <f t="shared" ref="M44" si="36">(K44+L44)/F44</f>
        <v>2.538695652173913E-2</v>
      </c>
      <c r="N44" s="103" t="s">
        <v>592</v>
      </c>
      <c r="O44" s="325">
        <v>44517</v>
      </c>
      <c r="R44" s="286" t="s">
        <v>593</v>
      </c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5" customHeight="1">
      <c r="A45" s="278">
        <v>10</v>
      </c>
      <c r="B45" s="319">
        <v>44522</v>
      </c>
      <c r="C45" s="279"/>
      <c r="D45" s="280" t="s">
        <v>125</v>
      </c>
      <c r="E45" s="281" t="s">
        <v>594</v>
      </c>
      <c r="F45" s="281" t="s">
        <v>1006</v>
      </c>
      <c r="G45" s="281">
        <v>738</v>
      </c>
      <c r="H45" s="281"/>
      <c r="I45" s="281" t="s">
        <v>1007</v>
      </c>
      <c r="J45" s="278" t="s">
        <v>595</v>
      </c>
      <c r="K45" s="319"/>
      <c r="L45" s="279"/>
      <c r="M45" s="280"/>
      <c r="N45" s="281"/>
      <c r="O45" s="281"/>
      <c r="R45" s="286" t="s">
        <v>593</v>
      </c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268" customFormat="1" ht="15" customHeight="1">
      <c r="A46" s="288">
        <v>11</v>
      </c>
      <c r="B46" s="528">
        <v>44522</v>
      </c>
      <c r="C46" s="289"/>
      <c r="D46" s="302" t="s">
        <v>408</v>
      </c>
      <c r="E46" s="301" t="s">
        <v>594</v>
      </c>
      <c r="F46" s="301">
        <v>767</v>
      </c>
      <c r="G46" s="301">
        <v>745</v>
      </c>
      <c r="H46" s="301">
        <v>789</v>
      </c>
      <c r="I46" s="301" t="s">
        <v>1008</v>
      </c>
      <c r="J46" s="103" t="s">
        <v>1026</v>
      </c>
      <c r="K46" s="103">
        <f t="shared" ref="K46" si="37">H46-F46</f>
        <v>22</v>
      </c>
      <c r="L46" s="104">
        <f t="shared" ref="L46" si="38">(F46*-0.7)/100</f>
        <v>-5.3689999999999998</v>
      </c>
      <c r="M46" s="105">
        <f t="shared" ref="M46" si="39">(K46+L46)/F46</f>
        <v>2.1683181225554106E-2</v>
      </c>
      <c r="N46" s="103" t="s">
        <v>592</v>
      </c>
      <c r="O46" s="106">
        <v>44523</v>
      </c>
      <c r="R46" s="286" t="s">
        <v>593</v>
      </c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268" customFormat="1" ht="15" customHeight="1">
      <c r="A47" s="278">
        <v>12</v>
      </c>
      <c r="B47" s="319">
        <v>44524</v>
      </c>
      <c r="C47" s="279"/>
      <c r="D47" s="280" t="s">
        <v>1049</v>
      </c>
      <c r="E47" s="281" t="s">
        <v>594</v>
      </c>
      <c r="F47" s="281" t="s">
        <v>1050</v>
      </c>
      <c r="G47" s="281">
        <v>3080</v>
      </c>
      <c r="H47" s="281"/>
      <c r="I47" s="281" t="s">
        <v>1051</v>
      </c>
      <c r="J47" s="278" t="s">
        <v>595</v>
      </c>
      <c r="K47" s="319"/>
      <c r="L47" s="279"/>
      <c r="M47" s="280"/>
      <c r="N47" s="281"/>
      <c r="O47" s="281"/>
      <c r="R47" s="286" t="s">
        <v>596</v>
      </c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</row>
    <row r="48" spans="1:38" s="268" customFormat="1" ht="15" customHeight="1">
      <c r="A48" s="278"/>
      <c r="B48" s="319"/>
      <c r="C48" s="279"/>
      <c r="D48" s="280"/>
      <c r="E48" s="281"/>
      <c r="F48" s="281"/>
      <c r="G48" s="281"/>
      <c r="H48" s="281"/>
      <c r="I48" s="281"/>
      <c r="J48" s="278"/>
      <c r="K48" s="319"/>
      <c r="L48" s="279"/>
      <c r="M48" s="280"/>
      <c r="N48" s="281"/>
      <c r="O48" s="281"/>
      <c r="R48" s="286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</row>
    <row r="49" spans="1:38" ht="15" customHeight="1">
      <c r="A49" s="270"/>
      <c r="B49" s="271"/>
      <c r="C49" s="272"/>
      <c r="D49" s="273"/>
      <c r="E49" s="274"/>
      <c r="F49" s="274"/>
      <c r="G49" s="274"/>
      <c r="H49" s="274"/>
      <c r="I49" s="274"/>
      <c r="J49" s="282"/>
      <c r="K49" s="282"/>
      <c r="L49" s="275"/>
      <c r="M49" s="283"/>
      <c r="N49" s="282"/>
      <c r="O49" s="284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55"/>
      <c r="B51" s="121"/>
      <c r="C51" s="156"/>
      <c r="D51" s="157"/>
      <c r="E51" s="120"/>
      <c r="F51" s="120"/>
      <c r="G51" s="120"/>
      <c r="H51" s="120"/>
      <c r="I51" s="120"/>
      <c r="J51" s="158"/>
      <c r="K51" s="158"/>
      <c r="L51" s="159"/>
      <c r="M51" s="160"/>
      <c r="N51" s="126"/>
      <c r="O51" s="161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32" t="s">
        <v>597</v>
      </c>
      <c r="B52" s="156"/>
      <c r="C52" s="156"/>
      <c r="D52" s="1"/>
      <c r="E52" s="6"/>
      <c r="F52" s="6"/>
      <c r="G52" s="6"/>
      <c r="H52" s="6" t="s">
        <v>609</v>
      </c>
      <c r="I52" s="6"/>
      <c r="J52" s="6"/>
      <c r="K52" s="128"/>
      <c r="L52" s="160"/>
      <c r="M52" s="128"/>
      <c r="N52" s="129"/>
      <c r="O52" s="128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39" t="s">
        <v>598</v>
      </c>
      <c r="B53" s="132"/>
      <c r="C53" s="132"/>
      <c r="D53" s="132"/>
      <c r="E53" s="44"/>
      <c r="F53" s="140" t="s">
        <v>599</v>
      </c>
      <c r="G53" s="59"/>
      <c r="H53" s="44"/>
      <c r="I53" s="59"/>
      <c r="J53" s="6"/>
      <c r="K53" s="162"/>
      <c r="L53" s="163"/>
      <c r="M53" s="6"/>
      <c r="N53" s="122"/>
      <c r="O53" s="164"/>
      <c r="P53" s="4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4.25" customHeight="1">
      <c r="A54" s="139"/>
      <c r="B54" s="132"/>
      <c r="C54" s="132"/>
      <c r="D54" s="132"/>
      <c r="E54" s="6"/>
      <c r="F54" s="140" t="s">
        <v>601</v>
      </c>
      <c r="G54" s="59"/>
      <c r="H54" s="44"/>
      <c r="I54" s="59"/>
      <c r="J54" s="6"/>
      <c r="K54" s="162"/>
      <c r="L54" s="163"/>
      <c r="M54" s="6"/>
      <c r="N54" s="122"/>
      <c r="O54" s="164"/>
      <c r="P54" s="4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4.25" customHeight="1">
      <c r="A55" s="132"/>
      <c r="B55" s="132"/>
      <c r="C55" s="132"/>
      <c r="D55" s="132"/>
      <c r="E55" s="6"/>
      <c r="F55" s="6"/>
      <c r="G55" s="6"/>
      <c r="H55" s="6"/>
      <c r="I55" s="6"/>
      <c r="J55" s="145"/>
      <c r="K55" s="142"/>
      <c r="L55" s="143"/>
      <c r="M55" s="6"/>
      <c r="N55" s="146"/>
      <c r="O55" s="1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2.75" customHeight="1">
      <c r="A56" s="165" t="s">
        <v>610</v>
      </c>
      <c r="B56" s="165"/>
      <c r="C56" s="165"/>
      <c r="D56" s="165"/>
      <c r="E56" s="6"/>
      <c r="F56" s="6"/>
      <c r="G56" s="6"/>
      <c r="H56" s="6"/>
      <c r="I56" s="6"/>
      <c r="J56" s="6"/>
      <c r="K56" s="6"/>
      <c r="L56" s="6"/>
      <c r="M56" s="6"/>
      <c r="N56" s="6"/>
      <c r="O56" s="2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38.25" customHeight="1">
      <c r="A57" s="100" t="s">
        <v>16</v>
      </c>
      <c r="B57" s="100" t="s">
        <v>569</v>
      </c>
      <c r="C57" s="100"/>
      <c r="D57" s="101" t="s">
        <v>580</v>
      </c>
      <c r="E57" s="100" t="s">
        <v>581</v>
      </c>
      <c r="F57" s="100" t="s">
        <v>582</v>
      </c>
      <c r="G57" s="100" t="s">
        <v>603</v>
      </c>
      <c r="H57" s="100" t="s">
        <v>584</v>
      </c>
      <c r="I57" s="100" t="s">
        <v>585</v>
      </c>
      <c r="J57" s="99" t="s">
        <v>586</v>
      </c>
      <c r="K57" s="166" t="s">
        <v>611</v>
      </c>
      <c r="L57" s="102" t="s">
        <v>588</v>
      </c>
      <c r="M57" s="166" t="s">
        <v>612</v>
      </c>
      <c r="N57" s="100" t="s">
        <v>613</v>
      </c>
      <c r="O57" s="99" t="s">
        <v>590</v>
      </c>
      <c r="P57" s="101" t="s">
        <v>591</v>
      </c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s="268" customFormat="1" ht="13.5" customHeight="1">
      <c r="A58" s="384">
        <v>1</v>
      </c>
      <c r="B58" s="266">
        <v>44501</v>
      </c>
      <c r="C58" s="447"/>
      <c r="D58" s="447" t="s">
        <v>879</v>
      </c>
      <c r="E58" s="384" t="s">
        <v>594</v>
      </c>
      <c r="F58" s="384">
        <v>2418</v>
      </c>
      <c r="G58" s="384">
        <v>2380</v>
      </c>
      <c r="H58" s="387">
        <v>2445</v>
      </c>
      <c r="I58" s="387" t="s">
        <v>880</v>
      </c>
      <c r="J58" s="103" t="s">
        <v>923</v>
      </c>
      <c r="K58" s="387">
        <f t="shared" ref="K58" si="40">H58-F58</f>
        <v>27</v>
      </c>
      <c r="L58" s="440">
        <f t="shared" ref="L58" si="41">(H58*N58)*0.07%</f>
        <v>513.45000000000005</v>
      </c>
      <c r="M58" s="441">
        <f t="shared" ref="M58" si="42">(K58*N58)-L58</f>
        <v>7586.55</v>
      </c>
      <c r="N58" s="387">
        <v>300</v>
      </c>
      <c r="O58" s="442" t="s">
        <v>592</v>
      </c>
      <c r="P58" s="443">
        <v>44509</v>
      </c>
      <c r="Q58" s="276"/>
      <c r="R58" s="317" t="s">
        <v>593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444">
        <v>2</v>
      </c>
      <c r="B59" s="445">
        <v>44502</v>
      </c>
      <c r="C59" s="446"/>
      <c r="D59" s="446" t="s">
        <v>883</v>
      </c>
      <c r="E59" s="396" t="s">
        <v>594</v>
      </c>
      <c r="F59" s="396">
        <v>2887.5</v>
      </c>
      <c r="G59" s="396">
        <v>2848</v>
      </c>
      <c r="H59" s="397">
        <v>2918</v>
      </c>
      <c r="I59" s="397" t="s">
        <v>884</v>
      </c>
      <c r="J59" s="103" t="s">
        <v>907</v>
      </c>
      <c r="K59" s="387">
        <f t="shared" ref="K59:K60" si="43">H59-F59</f>
        <v>30.5</v>
      </c>
      <c r="L59" s="440">
        <f t="shared" ref="L59:L60" si="44">(H59*N59)*0.07%</f>
        <v>612.78000000000009</v>
      </c>
      <c r="M59" s="441">
        <f t="shared" ref="M59:M60" si="45">(K59*N59)-L59</f>
        <v>8537.2199999999993</v>
      </c>
      <c r="N59" s="387">
        <v>300</v>
      </c>
      <c r="O59" s="442" t="s">
        <v>592</v>
      </c>
      <c r="P59" s="443">
        <v>44503</v>
      </c>
      <c r="Q59" s="276"/>
      <c r="R59" s="317" t="s">
        <v>593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384">
        <v>3</v>
      </c>
      <c r="B60" s="428">
        <v>44502</v>
      </c>
      <c r="C60" s="447"/>
      <c r="D60" s="447" t="s">
        <v>885</v>
      </c>
      <c r="E60" s="396" t="s">
        <v>594</v>
      </c>
      <c r="F60" s="396">
        <v>1528</v>
      </c>
      <c r="G60" s="396">
        <v>1490</v>
      </c>
      <c r="H60" s="397">
        <v>1551</v>
      </c>
      <c r="I60" s="397" t="s">
        <v>886</v>
      </c>
      <c r="J60" s="103" t="s">
        <v>924</v>
      </c>
      <c r="K60" s="387">
        <f t="shared" si="43"/>
        <v>23</v>
      </c>
      <c r="L60" s="440">
        <f t="shared" si="44"/>
        <v>434.28000000000009</v>
      </c>
      <c r="M60" s="441">
        <f t="shared" si="45"/>
        <v>8765.7199999999993</v>
      </c>
      <c r="N60" s="387">
        <v>400</v>
      </c>
      <c r="O60" s="442" t="s">
        <v>592</v>
      </c>
      <c r="P60" s="443">
        <v>44509</v>
      </c>
      <c r="Q60" s="276"/>
      <c r="R60" s="317" t="s">
        <v>596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384">
        <v>4</v>
      </c>
      <c r="B61" s="428">
        <v>44503</v>
      </c>
      <c r="C61" s="447"/>
      <c r="D61" s="447" t="s">
        <v>883</v>
      </c>
      <c r="E61" s="396" t="s">
        <v>594</v>
      </c>
      <c r="F61" s="396">
        <v>2887.5</v>
      </c>
      <c r="G61" s="396">
        <v>2848</v>
      </c>
      <c r="H61" s="397">
        <v>2907.5</v>
      </c>
      <c r="I61" s="397" t="s">
        <v>884</v>
      </c>
      <c r="J61" s="103" t="s">
        <v>903</v>
      </c>
      <c r="K61" s="387">
        <f t="shared" ref="K61" si="46">H61-F61</f>
        <v>20</v>
      </c>
      <c r="L61" s="440">
        <f t="shared" ref="L61" si="47">(H61*N61)*0.07%</f>
        <v>610.57500000000005</v>
      </c>
      <c r="M61" s="441">
        <f t="shared" ref="M61" si="48">(K61*N61)-L61</f>
        <v>5389.4250000000002</v>
      </c>
      <c r="N61" s="387">
        <v>300</v>
      </c>
      <c r="O61" s="442" t="s">
        <v>592</v>
      </c>
      <c r="P61" s="443">
        <v>44505</v>
      </c>
      <c r="Q61" s="276"/>
      <c r="R61" s="317" t="s">
        <v>593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384">
        <v>5</v>
      </c>
      <c r="B62" s="428">
        <v>44508</v>
      </c>
      <c r="C62" s="447"/>
      <c r="D62" s="447" t="s">
        <v>913</v>
      </c>
      <c r="E62" s="396" t="s">
        <v>594</v>
      </c>
      <c r="F62" s="396">
        <v>2330</v>
      </c>
      <c r="G62" s="396">
        <v>2290</v>
      </c>
      <c r="H62" s="397">
        <v>2362.5</v>
      </c>
      <c r="I62" s="397" t="s">
        <v>914</v>
      </c>
      <c r="J62" s="103" t="s">
        <v>759</v>
      </c>
      <c r="K62" s="387">
        <f t="shared" ref="K62" si="49">H62-F62</f>
        <v>32.5</v>
      </c>
      <c r="L62" s="440">
        <f t="shared" ref="L62" si="50">(H62*N62)*0.07%</f>
        <v>454.78125000000006</v>
      </c>
      <c r="M62" s="441">
        <f t="shared" ref="M62" si="51">(K62*N62)-L62</f>
        <v>8482.71875</v>
      </c>
      <c r="N62" s="387">
        <v>275</v>
      </c>
      <c r="O62" s="442" t="s">
        <v>592</v>
      </c>
      <c r="P62" s="443">
        <v>44508</v>
      </c>
      <c r="Q62" s="276"/>
      <c r="R62" s="317" t="s">
        <v>596</v>
      </c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384">
        <v>6</v>
      </c>
      <c r="B63" s="428">
        <v>44508</v>
      </c>
      <c r="C63" s="447"/>
      <c r="D63" s="447" t="s">
        <v>916</v>
      </c>
      <c r="E63" s="396" t="s">
        <v>917</v>
      </c>
      <c r="F63" s="396">
        <v>18050</v>
      </c>
      <c r="G63" s="396">
        <v>18160</v>
      </c>
      <c r="H63" s="397">
        <v>18005</v>
      </c>
      <c r="I63" s="397" t="s">
        <v>918</v>
      </c>
      <c r="J63" s="103" t="s">
        <v>926</v>
      </c>
      <c r="K63" s="387">
        <f>F63-H63</f>
        <v>45</v>
      </c>
      <c r="L63" s="440">
        <f t="shared" ref="L63:L64" si="52">(H63*N63)*0.07%</f>
        <v>630.17500000000007</v>
      </c>
      <c r="M63" s="441">
        <f t="shared" ref="M63:M64" si="53">(K63*N63)-L63</f>
        <v>1619.8249999999998</v>
      </c>
      <c r="N63" s="387">
        <v>50</v>
      </c>
      <c r="O63" s="442" t="s">
        <v>592</v>
      </c>
      <c r="P63" s="443">
        <v>44509</v>
      </c>
      <c r="Q63" s="276"/>
      <c r="R63" s="317" t="s">
        <v>593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434">
        <v>7</v>
      </c>
      <c r="B64" s="430">
        <v>44509</v>
      </c>
      <c r="C64" s="432"/>
      <c r="D64" s="432" t="s">
        <v>879</v>
      </c>
      <c r="E64" s="433" t="s">
        <v>594</v>
      </c>
      <c r="F64" s="433">
        <v>2424</v>
      </c>
      <c r="G64" s="433">
        <v>2385</v>
      </c>
      <c r="H64" s="476">
        <v>2385</v>
      </c>
      <c r="I64" s="476" t="s">
        <v>880</v>
      </c>
      <c r="J64" s="408" t="s">
        <v>959</v>
      </c>
      <c r="K64" s="435">
        <f t="shared" ref="K64" si="54">H64-F64</f>
        <v>-39</v>
      </c>
      <c r="L64" s="477">
        <f t="shared" si="52"/>
        <v>500.85000000000008</v>
      </c>
      <c r="M64" s="478">
        <f t="shared" si="53"/>
        <v>-12200.85</v>
      </c>
      <c r="N64" s="435">
        <v>300</v>
      </c>
      <c r="O64" s="479" t="s">
        <v>605</v>
      </c>
      <c r="P64" s="480">
        <v>44511</v>
      </c>
      <c r="Q64" s="276"/>
      <c r="R64" s="317" t="s">
        <v>593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384">
        <v>8</v>
      </c>
      <c r="B65" s="428">
        <v>44509</v>
      </c>
      <c r="C65" s="447"/>
      <c r="D65" s="447" t="s">
        <v>928</v>
      </c>
      <c r="E65" s="396" t="s">
        <v>594</v>
      </c>
      <c r="F65" s="396">
        <v>782</v>
      </c>
      <c r="G65" s="396">
        <v>773</v>
      </c>
      <c r="H65" s="397">
        <v>789</v>
      </c>
      <c r="I65" s="397" t="s">
        <v>929</v>
      </c>
      <c r="J65" s="103" t="s">
        <v>930</v>
      </c>
      <c r="K65" s="387">
        <f t="shared" ref="K65" si="55">H65-F65</f>
        <v>7</v>
      </c>
      <c r="L65" s="440">
        <f t="shared" ref="L65:L66" si="56">(H65*N65)*0.07%</f>
        <v>759.41250000000014</v>
      </c>
      <c r="M65" s="441">
        <f t="shared" ref="M65:M66" si="57">(K65*N65)-L65</f>
        <v>8865.5874999999996</v>
      </c>
      <c r="N65" s="387">
        <v>1375</v>
      </c>
      <c r="O65" s="442" t="s">
        <v>592</v>
      </c>
      <c r="P65" s="443">
        <v>44509</v>
      </c>
      <c r="Q65" s="276"/>
      <c r="R65" s="317" t="s">
        <v>596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87"/>
      <c r="AH65" s="315"/>
      <c r="AI65" s="315"/>
      <c r="AJ65" s="316"/>
      <c r="AK65" s="316"/>
      <c r="AL65" s="316"/>
    </row>
    <row r="66" spans="1:38" s="268" customFormat="1" ht="13.5" customHeight="1">
      <c r="A66" s="384">
        <v>9</v>
      </c>
      <c r="B66" s="428">
        <v>44510</v>
      </c>
      <c r="C66" s="447"/>
      <c r="D66" s="447" t="s">
        <v>916</v>
      </c>
      <c r="E66" s="396" t="s">
        <v>917</v>
      </c>
      <c r="F66" s="396">
        <v>18000</v>
      </c>
      <c r="G66" s="396">
        <v>18130</v>
      </c>
      <c r="H66" s="397">
        <v>17915</v>
      </c>
      <c r="I66" s="397" t="s">
        <v>941</v>
      </c>
      <c r="J66" s="103" t="s">
        <v>934</v>
      </c>
      <c r="K66" s="387">
        <f>F66-H66</f>
        <v>85</v>
      </c>
      <c r="L66" s="440">
        <f t="shared" si="56"/>
        <v>627.02500000000009</v>
      </c>
      <c r="M66" s="441">
        <f t="shared" si="57"/>
        <v>3622.9749999999999</v>
      </c>
      <c r="N66" s="387">
        <v>50</v>
      </c>
      <c r="O66" s="442" t="s">
        <v>592</v>
      </c>
      <c r="P66" s="443">
        <v>44511</v>
      </c>
      <c r="Q66" s="276"/>
      <c r="R66" s="317" t="s">
        <v>593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316"/>
      <c r="AG66" s="287"/>
      <c r="AH66" s="315"/>
      <c r="AI66" s="315"/>
      <c r="AJ66" s="316"/>
      <c r="AK66" s="316"/>
      <c r="AL66" s="316"/>
    </row>
    <row r="67" spans="1:38" s="268" customFormat="1" ht="13.5" customHeight="1">
      <c r="A67" s="384">
        <v>10</v>
      </c>
      <c r="B67" s="428">
        <v>44511</v>
      </c>
      <c r="C67" s="447"/>
      <c r="D67" s="447" t="s">
        <v>945</v>
      </c>
      <c r="E67" s="396" t="s">
        <v>594</v>
      </c>
      <c r="F67" s="396">
        <v>1547.5</v>
      </c>
      <c r="G67" s="396">
        <v>1525</v>
      </c>
      <c r="H67" s="397">
        <v>1571</v>
      </c>
      <c r="I67" s="397" t="s">
        <v>946</v>
      </c>
      <c r="J67" s="103" t="s">
        <v>960</v>
      </c>
      <c r="K67" s="387">
        <f t="shared" ref="K67" si="58">H67-F67</f>
        <v>23.5</v>
      </c>
      <c r="L67" s="440">
        <f t="shared" ref="L67" si="59">(H67*N67)*0.07%</f>
        <v>604.83500000000004</v>
      </c>
      <c r="M67" s="441">
        <f t="shared" ref="M67" si="60">(K67*N67)-L67</f>
        <v>12320.165000000001</v>
      </c>
      <c r="N67" s="387">
        <v>550</v>
      </c>
      <c r="O67" s="442" t="s">
        <v>592</v>
      </c>
      <c r="P67" s="443">
        <v>44515</v>
      </c>
      <c r="Q67" s="276"/>
      <c r="R67" s="317" t="s">
        <v>593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316"/>
      <c r="AG67" s="287"/>
      <c r="AH67" s="315"/>
      <c r="AI67" s="315"/>
      <c r="AJ67" s="316"/>
      <c r="AK67" s="316"/>
      <c r="AL67" s="316"/>
    </row>
    <row r="68" spans="1:38" s="268" customFormat="1" ht="13.5" customHeight="1">
      <c r="A68" s="434">
        <v>11</v>
      </c>
      <c r="B68" s="430">
        <v>44512</v>
      </c>
      <c r="C68" s="432"/>
      <c r="D68" s="432" t="s">
        <v>916</v>
      </c>
      <c r="E68" s="433" t="s">
        <v>917</v>
      </c>
      <c r="F68" s="433">
        <v>18030</v>
      </c>
      <c r="G68" s="433">
        <v>18160</v>
      </c>
      <c r="H68" s="476">
        <v>18180</v>
      </c>
      <c r="I68" s="476" t="s">
        <v>941</v>
      </c>
      <c r="J68" s="408" t="s">
        <v>958</v>
      </c>
      <c r="K68" s="435">
        <f>F68-H68</f>
        <v>-150</v>
      </c>
      <c r="L68" s="477">
        <f t="shared" ref="L68:L69" si="61">(H68*N68)*0.07%</f>
        <v>636.30000000000007</v>
      </c>
      <c r="M68" s="478">
        <f t="shared" ref="M68:M69" si="62">(K68*N68)-L68</f>
        <v>-8136.3</v>
      </c>
      <c r="N68" s="435">
        <v>50</v>
      </c>
      <c r="O68" s="479" t="s">
        <v>605</v>
      </c>
      <c r="P68" s="480">
        <v>44515</v>
      </c>
      <c r="Q68" s="276"/>
      <c r="R68" s="317" t="s">
        <v>593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316"/>
      <c r="AG68" s="287"/>
      <c r="AH68" s="315"/>
      <c r="AI68" s="315"/>
      <c r="AJ68" s="316"/>
      <c r="AK68" s="316"/>
      <c r="AL68" s="316"/>
    </row>
    <row r="69" spans="1:38" s="268" customFormat="1" ht="13.5" customHeight="1">
      <c r="A69" s="434">
        <v>12</v>
      </c>
      <c r="B69" s="430">
        <v>44512</v>
      </c>
      <c r="C69" s="432"/>
      <c r="D69" s="432" t="s">
        <v>913</v>
      </c>
      <c r="E69" s="433" t="s">
        <v>594</v>
      </c>
      <c r="F69" s="433">
        <v>2402</v>
      </c>
      <c r="G69" s="433">
        <v>2355</v>
      </c>
      <c r="H69" s="476">
        <v>2370</v>
      </c>
      <c r="I69" s="476" t="s">
        <v>954</v>
      </c>
      <c r="J69" s="408" t="s">
        <v>986</v>
      </c>
      <c r="K69" s="435">
        <f t="shared" ref="K69" si="63">H69-F69</f>
        <v>-32</v>
      </c>
      <c r="L69" s="477">
        <f t="shared" si="61"/>
        <v>456.22500000000008</v>
      </c>
      <c r="M69" s="478">
        <f t="shared" si="62"/>
        <v>-9256.2250000000004</v>
      </c>
      <c r="N69" s="435">
        <v>275</v>
      </c>
      <c r="O69" s="479" t="s">
        <v>605</v>
      </c>
      <c r="P69" s="480">
        <v>44517</v>
      </c>
      <c r="Q69" s="276"/>
      <c r="R69" s="317" t="s">
        <v>596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316"/>
      <c r="AG69" s="287"/>
      <c r="AH69" s="315"/>
      <c r="AI69" s="315"/>
      <c r="AJ69" s="316"/>
      <c r="AK69" s="316"/>
      <c r="AL69" s="316"/>
    </row>
    <row r="70" spans="1:38" s="268" customFormat="1" ht="13.5" customHeight="1">
      <c r="A70" s="434">
        <v>13</v>
      </c>
      <c r="B70" s="430">
        <v>44515</v>
      </c>
      <c r="C70" s="432"/>
      <c r="D70" s="432" t="s">
        <v>962</v>
      </c>
      <c r="E70" s="433" t="s">
        <v>594</v>
      </c>
      <c r="F70" s="433">
        <v>687.5</v>
      </c>
      <c r="G70" s="433">
        <v>678</v>
      </c>
      <c r="H70" s="476">
        <v>678</v>
      </c>
      <c r="I70" s="476" t="s">
        <v>963</v>
      </c>
      <c r="J70" s="408" t="s">
        <v>976</v>
      </c>
      <c r="K70" s="435">
        <f t="shared" ref="K70" si="64">H70-F70</f>
        <v>-9.5</v>
      </c>
      <c r="L70" s="477">
        <f t="shared" ref="L70" si="65">(H70*N70)*0.07%</f>
        <v>741.79980000000012</v>
      </c>
      <c r="M70" s="478">
        <f t="shared" ref="M70" si="66">(K70*N70)-L70</f>
        <v>-15590.299800000001</v>
      </c>
      <c r="N70" s="435">
        <v>1563</v>
      </c>
      <c r="O70" s="479" t="s">
        <v>605</v>
      </c>
      <c r="P70" s="480">
        <v>44511</v>
      </c>
      <c r="Q70" s="276"/>
      <c r="R70" s="317" t="s">
        <v>596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316"/>
      <c r="AG70" s="287"/>
      <c r="AH70" s="315"/>
      <c r="AI70" s="315"/>
      <c r="AJ70" s="316"/>
      <c r="AK70" s="316"/>
      <c r="AL70" s="316"/>
    </row>
    <row r="71" spans="1:38" s="268" customFormat="1" ht="13.5" customHeight="1">
      <c r="A71" s="434">
        <v>14</v>
      </c>
      <c r="B71" s="439">
        <v>44516</v>
      </c>
      <c r="C71" s="432"/>
      <c r="D71" s="432" t="s">
        <v>972</v>
      </c>
      <c r="E71" s="433" t="s">
        <v>594</v>
      </c>
      <c r="F71" s="433">
        <v>1548</v>
      </c>
      <c r="G71" s="433">
        <v>1525</v>
      </c>
      <c r="H71" s="476">
        <v>1525</v>
      </c>
      <c r="I71" s="476" t="s">
        <v>946</v>
      </c>
      <c r="J71" s="408" t="s">
        <v>1002</v>
      </c>
      <c r="K71" s="435">
        <f t="shared" ref="K71" si="67">H71-F71</f>
        <v>-23</v>
      </c>
      <c r="L71" s="477">
        <f t="shared" ref="L71" si="68">(H71*N71)*0.07%</f>
        <v>587.12500000000011</v>
      </c>
      <c r="M71" s="478">
        <f t="shared" ref="M71" si="69">(K71*N71)-L71</f>
        <v>-13237.125</v>
      </c>
      <c r="N71" s="435">
        <v>550</v>
      </c>
      <c r="O71" s="479" t="s">
        <v>605</v>
      </c>
      <c r="P71" s="480">
        <v>44522</v>
      </c>
      <c r="Q71" s="276"/>
      <c r="R71" s="317" t="s">
        <v>593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316"/>
      <c r="AG71" s="287"/>
      <c r="AH71" s="315"/>
      <c r="AI71" s="315"/>
      <c r="AJ71" s="316"/>
      <c r="AK71" s="316"/>
      <c r="AL71" s="316"/>
    </row>
    <row r="72" spans="1:38" s="268" customFormat="1" ht="13.5" customHeight="1">
      <c r="A72" s="434">
        <v>15</v>
      </c>
      <c r="B72" s="430">
        <v>44522</v>
      </c>
      <c r="C72" s="432"/>
      <c r="D72" s="432" t="s">
        <v>1003</v>
      </c>
      <c r="E72" s="433" t="s">
        <v>594</v>
      </c>
      <c r="F72" s="433">
        <v>932</v>
      </c>
      <c r="G72" s="433">
        <v>918</v>
      </c>
      <c r="H72" s="476">
        <v>918</v>
      </c>
      <c r="I72" s="476" t="s">
        <v>1004</v>
      </c>
      <c r="J72" s="408" t="s">
        <v>1005</v>
      </c>
      <c r="K72" s="435">
        <f t="shared" ref="K72" si="70">H72-F72</f>
        <v>-14</v>
      </c>
      <c r="L72" s="477">
        <f t="shared" ref="L72" si="71">(H72*N72)*0.07%</f>
        <v>546.21</v>
      </c>
      <c r="M72" s="478">
        <f t="shared" ref="M72" si="72">(K72*N72)-L72</f>
        <v>-12446.21</v>
      </c>
      <c r="N72" s="435">
        <v>850</v>
      </c>
      <c r="O72" s="479" t="s">
        <v>605</v>
      </c>
      <c r="P72" s="480">
        <v>44522</v>
      </c>
      <c r="Q72" s="276"/>
      <c r="R72" s="317" t="s">
        <v>593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316"/>
      <c r="AG72" s="287"/>
      <c r="AH72" s="315"/>
      <c r="AI72" s="315"/>
      <c r="AJ72" s="316"/>
      <c r="AK72" s="316"/>
      <c r="AL72" s="316"/>
    </row>
    <row r="73" spans="1:38" s="268" customFormat="1" ht="13.5" customHeight="1">
      <c r="A73" s="290">
        <v>16</v>
      </c>
      <c r="B73" s="454">
        <v>44523</v>
      </c>
      <c r="C73" s="326"/>
      <c r="D73" s="326" t="s">
        <v>1032</v>
      </c>
      <c r="E73" s="327" t="s">
        <v>594</v>
      </c>
      <c r="F73" s="327" t="s">
        <v>1033</v>
      </c>
      <c r="G73" s="327">
        <v>1448</v>
      </c>
      <c r="H73" s="328"/>
      <c r="I73" s="328" t="s">
        <v>1034</v>
      </c>
      <c r="J73" s="329" t="s">
        <v>595</v>
      </c>
      <c r="K73" s="293"/>
      <c r="L73" s="380"/>
      <c r="M73" s="381"/>
      <c r="N73" s="293"/>
      <c r="O73" s="382"/>
      <c r="P73" s="383"/>
      <c r="Q73" s="276"/>
      <c r="R73" s="317" t="s">
        <v>596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316"/>
      <c r="AG73" s="287"/>
      <c r="AH73" s="315"/>
      <c r="AI73" s="315"/>
      <c r="AJ73" s="316"/>
      <c r="AK73" s="316"/>
      <c r="AL73" s="316"/>
    </row>
    <row r="74" spans="1:38" s="268" customFormat="1" ht="13.5" customHeight="1">
      <c r="A74" s="384">
        <v>17</v>
      </c>
      <c r="B74" s="428">
        <v>44523</v>
      </c>
      <c r="C74" s="447"/>
      <c r="D74" s="447" t="s">
        <v>1035</v>
      </c>
      <c r="E74" s="396" t="s">
        <v>594</v>
      </c>
      <c r="F74" s="396">
        <v>2900</v>
      </c>
      <c r="G74" s="396">
        <v>2860</v>
      </c>
      <c r="H74" s="397">
        <v>2935</v>
      </c>
      <c r="I74" s="397" t="s">
        <v>1036</v>
      </c>
      <c r="J74" s="103" t="s">
        <v>1058</v>
      </c>
      <c r="K74" s="387">
        <f t="shared" ref="K74" si="73">H74-F74</f>
        <v>35</v>
      </c>
      <c r="L74" s="440">
        <f t="shared" ref="L74" si="74">(H74*N74)*0.07%</f>
        <v>616.35000000000014</v>
      </c>
      <c r="M74" s="441">
        <f t="shared" ref="M74" si="75">(K74*N74)-L74</f>
        <v>9883.65</v>
      </c>
      <c r="N74" s="387">
        <v>300</v>
      </c>
      <c r="O74" s="442" t="s">
        <v>592</v>
      </c>
      <c r="P74" s="443">
        <v>44524</v>
      </c>
      <c r="Q74" s="276"/>
      <c r="R74" s="317" t="s">
        <v>593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316"/>
      <c r="AG74" s="287"/>
      <c r="AH74" s="315"/>
      <c r="AI74" s="315"/>
      <c r="AJ74" s="316"/>
      <c r="AK74" s="316"/>
      <c r="AL74" s="316"/>
    </row>
    <row r="75" spans="1:38" s="268" customFormat="1" ht="13.5" customHeight="1">
      <c r="A75" s="290">
        <v>18</v>
      </c>
      <c r="B75" s="454">
        <v>44523</v>
      </c>
      <c r="C75" s="326"/>
      <c r="D75" s="326" t="s">
        <v>1037</v>
      </c>
      <c r="E75" s="327" t="s">
        <v>594</v>
      </c>
      <c r="F75" s="327" t="s">
        <v>1038</v>
      </c>
      <c r="G75" s="327">
        <v>2335</v>
      </c>
      <c r="H75" s="328"/>
      <c r="I75" s="328" t="s">
        <v>1039</v>
      </c>
      <c r="J75" s="329" t="s">
        <v>595</v>
      </c>
      <c r="K75" s="293"/>
      <c r="L75" s="380"/>
      <c r="M75" s="381"/>
      <c r="N75" s="293"/>
      <c r="O75" s="382"/>
      <c r="P75" s="383"/>
      <c r="Q75" s="276"/>
      <c r="R75" s="317" t="s">
        <v>593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316"/>
      <c r="AG75" s="287"/>
      <c r="AH75" s="315"/>
      <c r="AI75" s="315"/>
      <c r="AJ75" s="316"/>
      <c r="AK75" s="316"/>
      <c r="AL75" s="316"/>
    </row>
    <row r="76" spans="1:38" s="268" customFormat="1" ht="13.5" customHeight="1">
      <c r="A76" s="434">
        <v>19</v>
      </c>
      <c r="B76" s="430">
        <v>44524</v>
      </c>
      <c r="C76" s="432"/>
      <c r="D76" s="432" t="s">
        <v>1059</v>
      </c>
      <c r="E76" s="433" t="s">
        <v>594</v>
      </c>
      <c r="F76" s="433">
        <v>2322</v>
      </c>
      <c r="G76" s="433">
        <v>2285</v>
      </c>
      <c r="H76" s="476">
        <v>2285</v>
      </c>
      <c r="I76" s="476" t="s">
        <v>1060</v>
      </c>
      <c r="J76" s="408" t="s">
        <v>1061</v>
      </c>
      <c r="K76" s="435">
        <f t="shared" ref="K76" si="76">H76-F76</f>
        <v>-37</v>
      </c>
      <c r="L76" s="477">
        <f t="shared" ref="L76" si="77">(H76*N76)*0.07%</f>
        <v>439.86250000000007</v>
      </c>
      <c r="M76" s="478">
        <f t="shared" ref="M76" si="78">(K76*N76)-L76</f>
        <v>-10614.862499999999</v>
      </c>
      <c r="N76" s="435">
        <v>275</v>
      </c>
      <c r="O76" s="479" t="s">
        <v>605</v>
      </c>
      <c r="P76" s="480">
        <v>44524</v>
      </c>
      <c r="Q76" s="276"/>
      <c r="R76" s="317" t="s">
        <v>596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316"/>
      <c r="AG76" s="287"/>
      <c r="AH76" s="315"/>
      <c r="AI76" s="315"/>
      <c r="AJ76" s="316"/>
      <c r="AK76" s="316"/>
      <c r="AL76" s="316"/>
    </row>
    <row r="77" spans="1:38" s="268" customFormat="1" ht="13.5" customHeight="1">
      <c r="A77" s="290">
        <v>20</v>
      </c>
      <c r="B77" s="531">
        <v>44525</v>
      </c>
      <c r="C77" s="326"/>
      <c r="D77" s="326" t="s">
        <v>1200</v>
      </c>
      <c r="E77" s="327" t="s">
        <v>594</v>
      </c>
      <c r="F77" s="327" t="s">
        <v>1201</v>
      </c>
      <c r="G77" s="327">
        <v>3070</v>
      </c>
      <c r="H77" s="328"/>
      <c r="I77" s="328" t="s">
        <v>1202</v>
      </c>
      <c r="J77" s="329" t="s">
        <v>595</v>
      </c>
      <c r="K77" s="293"/>
      <c r="L77" s="380"/>
      <c r="M77" s="381"/>
      <c r="N77" s="293"/>
      <c r="O77" s="382"/>
      <c r="P77" s="383"/>
      <c r="Q77" s="276"/>
      <c r="R77" s="317" t="s">
        <v>593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316"/>
      <c r="AG77" s="287"/>
      <c r="AH77" s="315"/>
      <c r="AI77" s="315"/>
      <c r="AJ77" s="316"/>
      <c r="AK77" s="316"/>
      <c r="AL77" s="316"/>
    </row>
    <row r="78" spans="1:38" s="268" customFormat="1" ht="13.5" customHeight="1">
      <c r="A78" s="330"/>
      <c r="B78" s="330"/>
      <c r="C78" s="330"/>
      <c r="D78" s="330"/>
      <c r="E78" s="330"/>
      <c r="F78" s="330"/>
      <c r="G78" s="330"/>
      <c r="H78" s="330"/>
      <c r="I78" s="330"/>
      <c r="J78" s="330"/>
      <c r="K78" s="293"/>
      <c r="L78" s="380"/>
      <c r="M78" s="381"/>
      <c r="N78" s="293"/>
      <c r="O78" s="455"/>
      <c r="P78" s="456"/>
      <c r="Q78" s="276"/>
      <c r="R78" s="31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316"/>
      <c r="AG78" s="269"/>
      <c r="AH78" s="457"/>
      <c r="AI78" s="457"/>
      <c r="AJ78" s="357"/>
      <c r="AK78" s="357"/>
      <c r="AL78" s="357"/>
    </row>
    <row r="79" spans="1:38" ht="13.5" customHeight="1">
      <c r="A79" s="587"/>
      <c r="B79" s="589"/>
      <c r="C79" s="318"/>
      <c r="D79" s="285"/>
      <c r="E79" s="313"/>
      <c r="F79" s="313"/>
      <c r="G79" s="313"/>
      <c r="H79" s="314"/>
      <c r="I79" s="314"/>
      <c r="J79" s="285"/>
      <c r="K79" s="292"/>
      <c r="L79" s="292"/>
      <c r="M79" s="591"/>
      <c r="N79" s="593"/>
      <c r="O79" s="583"/>
      <c r="P79" s="585"/>
      <c r="Q79" s="167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588"/>
      <c r="B80" s="590"/>
      <c r="C80" s="109"/>
      <c r="D80" s="168"/>
      <c r="E80" s="107"/>
      <c r="F80" s="107"/>
      <c r="G80" s="107"/>
      <c r="H80" s="112"/>
      <c r="I80" s="314"/>
      <c r="J80" s="168"/>
      <c r="K80" s="291"/>
      <c r="L80" s="292"/>
      <c r="M80" s="592"/>
      <c r="N80" s="594"/>
      <c r="O80" s="584"/>
      <c r="P80" s="586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120"/>
      <c r="B81" s="121"/>
      <c r="C81" s="156"/>
      <c r="D81" s="169"/>
      <c r="E81" s="170"/>
      <c r="F81" s="120"/>
      <c r="G81" s="120"/>
      <c r="H81" s="120"/>
      <c r="I81" s="158"/>
      <c r="J81" s="158"/>
      <c r="K81" s="158"/>
      <c r="L81" s="158"/>
      <c r="M81" s="158"/>
      <c r="N81" s="158"/>
      <c r="O81" s="158"/>
      <c r="P81" s="158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71"/>
      <c r="B82" s="121"/>
      <c r="C82" s="122"/>
      <c r="D82" s="172"/>
      <c r="E82" s="125"/>
      <c r="F82" s="125"/>
      <c r="G82" s="125"/>
      <c r="H82" s="125"/>
      <c r="I82" s="125"/>
      <c r="J82" s="6"/>
      <c r="K82" s="125"/>
      <c r="L82" s="125"/>
      <c r="M82" s="6"/>
      <c r="N82" s="1"/>
      <c r="O82" s="122"/>
      <c r="P82" s="44"/>
      <c r="Q82" s="44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4"/>
      <c r="AG82" s="44"/>
      <c r="AH82" s="44"/>
      <c r="AI82" s="44"/>
      <c r="AJ82" s="44"/>
      <c r="AK82" s="44"/>
      <c r="AL82" s="44"/>
    </row>
    <row r="83" spans="1:38" ht="12.75" customHeight="1">
      <c r="A83" s="173" t="s">
        <v>615</v>
      </c>
      <c r="B83" s="173"/>
      <c r="C83" s="173"/>
      <c r="D83" s="173"/>
      <c r="E83" s="174"/>
      <c r="F83" s="125"/>
      <c r="G83" s="125"/>
      <c r="H83" s="125"/>
      <c r="I83" s="125"/>
      <c r="J83" s="1"/>
      <c r="K83" s="6"/>
      <c r="L83" s="6"/>
      <c r="M83" s="6"/>
      <c r="N83" s="1"/>
      <c r="O83" s="1"/>
      <c r="P83" s="44"/>
      <c r="Q83" s="44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4"/>
      <c r="AG83" s="44"/>
      <c r="AH83" s="44"/>
      <c r="AI83" s="44"/>
      <c r="AJ83" s="44"/>
      <c r="AK83" s="44"/>
      <c r="AL83" s="44"/>
    </row>
    <row r="84" spans="1:38" ht="38.25" customHeight="1">
      <c r="A84" s="100" t="s">
        <v>16</v>
      </c>
      <c r="B84" s="100" t="s">
        <v>569</v>
      </c>
      <c r="C84" s="100"/>
      <c r="D84" s="101" t="s">
        <v>580</v>
      </c>
      <c r="E84" s="100" t="s">
        <v>581</v>
      </c>
      <c r="F84" s="100" t="s">
        <v>582</v>
      </c>
      <c r="G84" s="100" t="s">
        <v>603</v>
      </c>
      <c r="H84" s="100" t="s">
        <v>584</v>
      </c>
      <c r="I84" s="100" t="s">
        <v>585</v>
      </c>
      <c r="J84" s="99" t="s">
        <v>586</v>
      </c>
      <c r="K84" s="99" t="s">
        <v>616</v>
      </c>
      <c r="L84" s="102" t="s">
        <v>588</v>
      </c>
      <c r="M84" s="166" t="s">
        <v>612</v>
      </c>
      <c r="N84" s="100" t="s">
        <v>613</v>
      </c>
      <c r="O84" s="100" t="s">
        <v>590</v>
      </c>
      <c r="P84" s="101" t="s">
        <v>591</v>
      </c>
      <c r="Q84" s="44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4"/>
      <c r="AG84" s="44"/>
      <c r="AH84" s="44"/>
      <c r="AI84" s="44"/>
      <c r="AJ84" s="44"/>
      <c r="AK84" s="44"/>
      <c r="AL84" s="44"/>
    </row>
    <row r="85" spans="1:38" s="268" customFormat="1" ht="12.75" customHeight="1">
      <c r="A85" s="384">
        <v>1</v>
      </c>
      <c r="B85" s="266">
        <v>44501</v>
      </c>
      <c r="C85" s="385"/>
      <c r="D85" s="386" t="s">
        <v>881</v>
      </c>
      <c r="E85" s="384" t="s">
        <v>594</v>
      </c>
      <c r="F85" s="384">
        <v>62</v>
      </c>
      <c r="G85" s="384">
        <v>30</v>
      </c>
      <c r="H85" s="384">
        <v>75</v>
      </c>
      <c r="I85" s="387" t="s">
        <v>845</v>
      </c>
      <c r="J85" s="388" t="s">
        <v>896</v>
      </c>
      <c r="K85" s="389">
        <f>H85-F85</f>
        <v>13</v>
      </c>
      <c r="L85" s="389">
        <v>100</v>
      </c>
      <c r="M85" s="388">
        <f>(K85*N85)-100</f>
        <v>550</v>
      </c>
      <c r="N85" s="388">
        <v>50</v>
      </c>
      <c r="O85" s="390" t="s">
        <v>592</v>
      </c>
      <c r="P85" s="266">
        <v>44502</v>
      </c>
      <c r="Q85" s="276"/>
      <c r="R85" s="277" t="s">
        <v>596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391">
        <v>2</v>
      </c>
      <c r="B86" s="392">
        <v>44502</v>
      </c>
      <c r="C86" s="393"/>
      <c r="D86" s="394" t="s">
        <v>887</v>
      </c>
      <c r="E86" s="395" t="s">
        <v>594</v>
      </c>
      <c r="F86" s="396">
        <v>62</v>
      </c>
      <c r="G86" s="396">
        <v>30</v>
      </c>
      <c r="H86" s="396">
        <v>83</v>
      </c>
      <c r="I86" s="397" t="s">
        <v>845</v>
      </c>
      <c r="J86" s="388" t="s">
        <v>606</v>
      </c>
      <c r="K86" s="389">
        <f t="shared" ref="K86:K87" si="79">H86-F86</f>
        <v>21</v>
      </c>
      <c r="L86" s="389">
        <v>100</v>
      </c>
      <c r="M86" s="388">
        <f t="shared" ref="M86:M87" si="80">(K86*N86)-100</f>
        <v>950</v>
      </c>
      <c r="N86" s="388">
        <v>50</v>
      </c>
      <c r="O86" s="390" t="s">
        <v>592</v>
      </c>
      <c r="P86" s="266">
        <v>44502</v>
      </c>
      <c r="Q86" s="276"/>
      <c r="R86" s="277" t="s">
        <v>596</v>
      </c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398">
        <v>3</v>
      </c>
      <c r="B87" s="266">
        <v>44502</v>
      </c>
      <c r="C87" s="399"/>
      <c r="D87" s="386" t="s">
        <v>888</v>
      </c>
      <c r="E87" s="400" t="s">
        <v>594</v>
      </c>
      <c r="F87" s="384">
        <v>200</v>
      </c>
      <c r="G87" s="384">
        <v>95</v>
      </c>
      <c r="H87" s="384">
        <v>275</v>
      </c>
      <c r="I87" s="387" t="s">
        <v>889</v>
      </c>
      <c r="J87" s="388" t="s">
        <v>874</v>
      </c>
      <c r="K87" s="389">
        <f t="shared" si="79"/>
        <v>75</v>
      </c>
      <c r="L87" s="389">
        <v>100</v>
      </c>
      <c r="M87" s="388">
        <f t="shared" si="80"/>
        <v>1775</v>
      </c>
      <c r="N87" s="388">
        <v>25</v>
      </c>
      <c r="O87" s="390" t="s">
        <v>592</v>
      </c>
      <c r="P87" s="266">
        <v>44502</v>
      </c>
      <c r="Q87" s="276"/>
      <c r="R87" s="277" t="s">
        <v>593</v>
      </c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419">
        <v>4</v>
      </c>
      <c r="B88" s="323">
        <v>44502</v>
      </c>
      <c r="C88" s="420"/>
      <c r="D88" s="421" t="s">
        <v>890</v>
      </c>
      <c r="E88" s="422" t="s">
        <v>594</v>
      </c>
      <c r="F88" s="423">
        <v>90</v>
      </c>
      <c r="G88" s="423">
        <v>60</v>
      </c>
      <c r="H88" s="423">
        <v>91</v>
      </c>
      <c r="I88" s="424" t="s">
        <v>891</v>
      </c>
      <c r="J88" s="425" t="s">
        <v>825</v>
      </c>
      <c r="K88" s="426">
        <f>H88-F88</f>
        <v>1</v>
      </c>
      <c r="L88" s="426">
        <v>100</v>
      </c>
      <c r="M88" s="425">
        <f>(K88*N88)-100</f>
        <v>-50</v>
      </c>
      <c r="N88" s="425">
        <v>50</v>
      </c>
      <c r="O88" s="427" t="s">
        <v>715</v>
      </c>
      <c r="P88" s="323">
        <v>44503</v>
      </c>
      <c r="Q88" s="276"/>
      <c r="R88" s="277" t="s">
        <v>593</v>
      </c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</row>
    <row r="89" spans="1:38" s="268" customFormat="1" ht="12.75" customHeight="1">
      <c r="A89" s="398">
        <v>5</v>
      </c>
      <c r="B89" s="266">
        <v>44502</v>
      </c>
      <c r="C89" s="399"/>
      <c r="D89" s="386" t="s">
        <v>892</v>
      </c>
      <c r="E89" s="400" t="s">
        <v>594</v>
      </c>
      <c r="F89" s="384">
        <v>50</v>
      </c>
      <c r="G89" s="384">
        <v>35</v>
      </c>
      <c r="H89" s="384">
        <v>59</v>
      </c>
      <c r="I89" s="387" t="s">
        <v>893</v>
      </c>
      <c r="J89" s="388" t="s">
        <v>801</v>
      </c>
      <c r="K89" s="389">
        <f>H89-F89</f>
        <v>9</v>
      </c>
      <c r="L89" s="389">
        <v>100</v>
      </c>
      <c r="M89" s="388">
        <f>(K89*N89)-100</f>
        <v>2600</v>
      </c>
      <c r="N89" s="388">
        <v>300</v>
      </c>
      <c r="O89" s="390" t="s">
        <v>592</v>
      </c>
      <c r="P89" s="266">
        <v>44503</v>
      </c>
      <c r="Q89" s="276"/>
      <c r="R89" s="277" t="s">
        <v>596</v>
      </c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</row>
    <row r="90" spans="1:38" s="268" customFormat="1" ht="12.75" customHeight="1">
      <c r="A90" s="398">
        <v>6</v>
      </c>
      <c r="B90" s="266">
        <v>44502</v>
      </c>
      <c r="C90" s="399"/>
      <c r="D90" s="386" t="s">
        <v>894</v>
      </c>
      <c r="E90" s="400" t="s">
        <v>594</v>
      </c>
      <c r="F90" s="384">
        <v>155</v>
      </c>
      <c r="G90" s="384">
        <v>50</v>
      </c>
      <c r="H90" s="384">
        <v>205</v>
      </c>
      <c r="I90" s="387" t="s">
        <v>895</v>
      </c>
      <c r="J90" s="388" t="s">
        <v>897</v>
      </c>
      <c r="K90" s="389">
        <f>H90-F90</f>
        <v>50</v>
      </c>
      <c r="L90" s="389">
        <v>100</v>
      </c>
      <c r="M90" s="388">
        <f>(K90*N90)-100</f>
        <v>1150</v>
      </c>
      <c r="N90" s="388">
        <v>25</v>
      </c>
      <c r="O90" s="390" t="s">
        <v>592</v>
      </c>
      <c r="P90" s="266">
        <v>44502</v>
      </c>
      <c r="Q90" s="276"/>
      <c r="R90" s="277" t="s">
        <v>596</v>
      </c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</row>
    <row r="91" spans="1:38" s="268" customFormat="1" ht="12.75" customHeight="1">
      <c r="A91" s="429">
        <v>7</v>
      </c>
      <c r="B91" s="430">
        <v>44503</v>
      </c>
      <c r="C91" s="431"/>
      <c r="D91" s="475" t="s">
        <v>899</v>
      </c>
      <c r="E91" s="487" t="s">
        <v>594</v>
      </c>
      <c r="F91" s="434">
        <v>41</v>
      </c>
      <c r="G91" s="434">
        <v>25</v>
      </c>
      <c r="H91" s="434">
        <v>25</v>
      </c>
      <c r="I91" s="435" t="s">
        <v>900</v>
      </c>
      <c r="J91" s="436" t="s">
        <v>950</v>
      </c>
      <c r="K91" s="437">
        <f t="shared" ref="K91" si="81">H91-F91</f>
        <v>-16</v>
      </c>
      <c r="L91" s="437">
        <v>100</v>
      </c>
      <c r="M91" s="436">
        <f t="shared" ref="M91" si="82">(K91*N91)-100</f>
        <v>-4900</v>
      </c>
      <c r="N91" s="436">
        <v>300</v>
      </c>
      <c r="O91" s="438" t="s">
        <v>605</v>
      </c>
      <c r="P91" s="439">
        <v>44511</v>
      </c>
      <c r="Q91" s="276"/>
      <c r="R91" s="277" t="s">
        <v>596</v>
      </c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</row>
    <row r="92" spans="1:38" s="268" customFormat="1" ht="12.75" customHeight="1">
      <c r="A92" s="398">
        <v>8</v>
      </c>
      <c r="B92" s="428">
        <v>44503</v>
      </c>
      <c r="C92" s="399"/>
      <c r="D92" s="386" t="s">
        <v>901</v>
      </c>
      <c r="E92" s="400" t="s">
        <v>594</v>
      </c>
      <c r="F92" s="384">
        <v>54</v>
      </c>
      <c r="G92" s="384">
        <v>15</v>
      </c>
      <c r="H92" s="384">
        <v>74</v>
      </c>
      <c r="I92" s="387" t="s">
        <v>902</v>
      </c>
      <c r="J92" s="388" t="s">
        <v>903</v>
      </c>
      <c r="K92" s="389">
        <f t="shared" ref="K92:K97" si="83">H92-F92</f>
        <v>20</v>
      </c>
      <c r="L92" s="389">
        <v>100</v>
      </c>
      <c r="M92" s="388">
        <f t="shared" ref="M92:M97" si="84">(K92*N92)-100</f>
        <v>900</v>
      </c>
      <c r="N92" s="388">
        <v>50</v>
      </c>
      <c r="O92" s="390" t="s">
        <v>592</v>
      </c>
      <c r="P92" s="266">
        <v>44503</v>
      </c>
      <c r="Q92" s="276"/>
      <c r="R92" s="277" t="s">
        <v>596</v>
      </c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</row>
    <row r="93" spans="1:38" s="268" customFormat="1" ht="12.75" customHeight="1">
      <c r="A93" s="398">
        <v>9</v>
      </c>
      <c r="B93" s="428">
        <v>44503</v>
      </c>
      <c r="C93" s="399"/>
      <c r="D93" s="386" t="s">
        <v>892</v>
      </c>
      <c r="E93" s="400" t="s">
        <v>594</v>
      </c>
      <c r="F93" s="384">
        <v>50</v>
      </c>
      <c r="G93" s="384">
        <v>35</v>
      </c>
      <c r="H93" s="384">
        <v>59</v>
      </c>
      <c r="I93" s="387" t="s">
        <v>893</v>
      </c>
      <c r="J93" s="388" t="s">
        <v>801</v>
      </c>
      <c r="K93" s="389">
        <f t="shared" si="83"/>
        <v>9</v>
      </c>
      <c r="L93" s="389">
        <v>100</v>
      </c>
      <c r="M93" s="388">
        <f t="shared" si="84"/>
        <v>2600</v>
      </c>
      <c r="N93" s="388">
        <v>300</v>
      </c>
      <c r="O93" s="390" t="s">
        <v>592</v>
      </c>
      <c r="P93" s="266">
        <v>44508</v>
      </c>
      <c r="Q93" s="276"/>
      <c r="R93" s="277" t="s">
        <v>593</v>
      </c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</row>
    <row r="94" spans="1:38" s="268" customFormat="1" ht="12.75" customHeight="1">
      <c r="A94" s="429">
        <v>10</v>
      </c>
      <c r="B94" s="430">
        <v>44503</v>
      </c>
      <c r="C94" s="431"/>
      <c r="D94" s="432" t="s">
        <v>904</v>
      </c>
      <c r="E94" s="433" t="s">
        <v>594</v>
      </c>
      <c r="F94" s="434">
        <v>19</v>
      </c>
      <c r="G94" s="434"/>
      <c r="H94" s="434">
        <v>0</v>
      </c>
      <c r="I94" s="435" t="s">
        <v>905</v>
      </c>
      <c r="J94" s="436" t="s">
        <v>906</v>
      </c>
      <c r="K94" s="437">
        <f t="shared" si="83"/>
        <v>-19</v>
      </c>
      <c r="L94" s="437">
        <v>100</v>
      </c>
      <c r="M94" s="436">
        <f t="shared" si="84"/>
        <v>-1050</v>
      </c>
      <c r="N94" s="436">
        <v>50</v>
      </c>
      <c r="O94" s="438" t="s">
        <v>605</v>
      </c>
      <c r="P94" s="439">
        <v>44503</v>
      </c>
      <c r="Q94" s="276"/>
      <c r="R94" s="277" t="s">
        <v>596</v>
      </c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</row>
    <row r="95" spans="1:38" s="268" customFormat="1" ht="12.75" customHeight="1">
      <c r="A95" s="398">
        <v>11</v>
      </c>
      <c r="B95" s="428">
        <v>44508</v>
      </c>
      <c r="C95" s="399"/>
      <c r="D95" s="386" t="s">
        <v>910</v>
      </c>
      <c r="E95" s="400" t="s">
        <v>594</v>
      </c>
      <c r="F95" s="384">
        <v>125.5</v>
      </c>
      <c r="G95" s="384">
        <v>97</v>
      </c>
      <c r="H95" s="384">
        <v>148</v>
      </c>
      <c r="I95" s="387" t="s">
        <v>911</v>
      </c>
      <c r="J95" s="388" t="s">
        <v>912</v>
      </c>
      <c r="K95" s="389">
        <f t="shared" si="83"/>
        <v>22.5</v>
      </c>
      <c r="L95" s="389">
        <v>100</v>
      </c>
      <c r="M95" s="388">
        <f t="shared" si="84"/>
        <v>1025</v>
      </c>
      <c r="N95" s="388">
        <v>50</v>
      </c>
      <c r="O95" s="390" t="s">
        <v>592</v>
      </c>
      <c r="P95" s="266">
        <v>44508</v>
      </c>
      <c r="Q95" s="276"/>
      <c r="R95" s="277" t="s">
        <v>593</v>
      </c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</row>
    <row r="96" spans="1:38" s="268" customFormat="1" ht="12.75" customHeight="1">
      <c r="A96" s="458">
        <v>12</v>
      </c>
      <c r="B96" s="459">
        <v>44508</v>
      </c>
      <c r="C96" s="460"/>
      <c r="D96" s="461" t="s">
        <v>910</v>
      </c>
      <c r="E96" s="462" t="s">
        <v>594</v>
      </c>
      <c r="F96" s="463">
        <v>124</v>
      </c>
      <c r="G96" s="463">
        <v>97</v>
      </c>
      <c r="H96" s="463">
        <v>97</v>
      </c>
      <c r="I96" s="464" t="s">
        <v>911</v>
      </c>
      <c r="J96" s="465" t="s">
        <v>915</v>
      </c>
      <c r="K96" s="466">
        <f t="shared" si="83"/>
        <v>-27</v>
      </c>
      <c r="L96" s="466">
        <v>100</v>
      </c>
      <c r="M96" s="465">
        <f t="shared" si="84"/>
        <v>-1450</v>
      </c>
      <c r="N96" s="465">
        <v>50</v>
      </c>
      <c r="O96" s="467" t="s">
        <v>605</v>
      </c>
      <c r="P96" s="468">
        <v>44508</v>
      </c>
      <c r="Q96" s="276"/>
      <c r="R96" s="277" t="s">
        <v>593</v>
      </c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</row>
    <row r="97" spans="1:38" s="268" customFormat="1" ht="12.75" customHeight="1">
      <c r="A97" s="384">
        <v>13</v>
      </c>
      <c r="B97" s="428">
        <v>44509</v>
      </c>
      <c r="C97" s="385"/>
      <c r="D97" s="386" t="s">
        <v>892</v>
      </c>
      <c r="E97" s="384" t="s">
        <v>594</v>
      </c>
      <c r="F97" s="384">
        <v>50</v>
      </c>
      <c r="G97" s="384">
        <v>35</v>
      </c>
      <c r="H97" s="384">
        <v>57.5</v>
      </c>
      <c r="I97" s="387" t="s">
        <v>893</v>
      </c>
      <c r="J97" s="388" t="s">
        <v>931</v>
      </c>
      <c r="K97" s="389">
        <f t="shared" si="83"/>
        <v>7.5</v>
      </c>
      <c r="L97" s="389">
        <v>100</v>
      </c>
      <c r="M97" s="388">
        <f t="shared" si="84"/>
        <v>2150</v>
      </c>
      <c r="N97" s="388">
        <v>300</v>
      </c>
      <c r="O97" s="390" t="s">
        <v>592</v>
      </c>
      <c r="P97" s="266">
        <v>44509</v>
      </c>
      <c r="Q97" s="276"/>
      <c r="R97" s="277" t="s">
        <v>596</v>
      </c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</row>
    <row r="98" spans="1:38" s="268" customFormat="1" ht="12.75" customHeight="1">
      <c r="A98" s="384">
        <v>14</v>
      </c>
      <c r="B98" s="428">
        <v>44510</v>
      </c>
      <c r="C98" s="385"/>
      <c r="D98" s="386" t="s">
        <v>892</v>
      </c>
      <c r="E98" s="384" t="s">
        <v>594</v>
      </c>
      <c r="F98" s="384">
        <v>37</v>
      </c>
      <c r="G98" s="384">
        <v>22</v>
      </c>
      <c r="H98" s="384">
        <v>54</v>
      </c>
      <c r="I98" s="387" t="s">
        <v>935</v>
      </c>
      <c r="J98" s="388" t="s">
        <v>936</v>
      </c>
      <c r="K98" s="389">
        <f t="shared" ref="K98:K100" si="85">H98-F98</f>
        <v>17</v>
      </c>
      <c r="L98" s="389">
        <v>100</v>
      </c>
      <c r="M98" s="388">
        <f t="shared" ref="M98:M99" si="86">(K98*N98)-100</f>
        <v>5000</v>
      </c>
      <c r="N98" s="388">
        <v>300</v>
      </c>
      <c r="O98" s="390" t="s">
        <v>592</v>
      </c>
      <c r="P98" s="266">
        <v>44510</v>
      </c>
      <c r="Q98" s="276"/>
      <c r="R98" s="277" t="s">
        <v>596</v>
      </c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</row>
    <row r="99" spans="1:38" s="268" customFormat="1" ht="12.75" customHeight="1">
      <c r="A99" s="434">
        <v>15</v>
      </c>
      <c r="B99" s="430">
        <v>44510</v>
      </c>
      <c r="C99" s="474"/>
      <c r="D99" s="475" t="s">
        <v>938</v>
      </c>
      <c r="E99" s="434" t="s">
        <v>594</v>
      </c>
      <c r="F99" s="434">
        <v>73.5</v>
      </c>
      <c r="G99" s="434">
        <v>39</v>
      </c>
      <c r="H99" s="434">
        <v>39</v>
      </c>
      <c r="I99" s="435" t="s">
        <v>939</v>
      </c>
      <c r="J99" s="436" t="s">
        <v>940</v>
      </c>
      <c r="K99" s="437">
        <f t="shared" si="85"/>
        <v>-34.5</v>
      </c>
      <c r="L99" s="437">
        <v>100</v>
      </c>
      <c r="M99" s="436">
        <f t="shared" si="86"/>
        <v>-1825</v>
      </c>
      <c r="N99" s="436">
        <v>50</v>
      </c>
      <c r="O99" s="438" t="s">
        <v>605</v>
      </c>
      <c r="P99" s="439">
        <v>44510</v>
      </c>
      <c r="Q99" s="276"/>
      <c r="R99" s="277" t="s">
        <v>596</v>
      </c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</row>
    <row r="100" spans="1:38" s="268" customFormat="1" ht="12.75" customHeight="1">
      <c r="A100" s="595">
        <v>16</v>
      </c>
      <c r="B100" s="577">
        <v>44510</v>
      </c>
      <c r="C100" s="501"/>
      <c r="D100" s="502" t="s">
        <v>937</v>
      </c>
      <c r="E100" s="503" t="s">
        <v>594</v>
      </c>
      <c r="F100" s="503">
        <v>190</v>
      </c>
      <c r="G100" s="503"/>
      <c r="H100" s="504">
        <v>235</v>
      </c>
      <c r="I100" s="504"/>
      <c r="J100" s="578" t="s">
        <v>994</v>
      </c>
      <c r="K100" s="505">
        <f t="shared" si="85"/>
        <v>45</v>
      </c>
      <c r="L100" s="505">
        <v>100</v>
      </c>
      <c r="M100" s="580">
        <f>(42.5*50)-200</f>
        <v>1925</v>
      </c>
      <c r="N100" s="581">
        <v>50</v>
      </c>
      <c r="O100" s="582" t="s">
        <v>592</v>
      </c>
      <c r="P100" s="576">
        <v>44518</v>
      </c>
      <c r="Q100" s="276"/>
      <c r="R100" s="277" t="s">
        <v>593</v>
      </c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</row>
    <row r="101" spans="1:38" s="268" customFormat="1" ht="12.75" customHeight="1">
      <c r="A101" s="595"/>
      <c r="B101" s="577"/>
      <c r="C101" s="506"/>
      <c r="D101" s="507" t="s">
        <v>910</v>
      </c>
      <c r="E101" s="508" t="s">
        <v>917</v>
      </c>
      <c r="F101" s="508">
        <v>120</v>
      </c>
      <c r="G101" s="508"/>
      <c r="H101" s="509">
        <v>122.5</v>
      </c>
      <c r="I101" s="510"/>
      <c r="J101" s="579"/>
      <c r="K101" s="511">
        <v>-2.5</v>
      </c>
      <c r="L101" s="512">
        <v>100</v>
      </c>
      <c r="M101" s="580"/>
      <c r="N101" s="581"/>
      <c r="O101" s="582"/>
      <c r="P101" s="576"/>
      <c r="Q101" s="1"/>
      <c r="R101" s="277" t="s">
        <v>593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67"/>
      <c r="AG101" s="267"/>
      <c r="AH101" s="267"/>
      <c r="AI101" s="267"/>
      <c r="AJ101" s="267"/>
      <c r="AK101" s="267"/>
      <c r="AL101" s="267"/>
    </row>
    <row r="102" spans="1:38" s="268" customFormat="1" ht="12.75" customHeight="1">
      <c r="A102" s="384">
        <v>17</v>
      </c>
      <c r="B102" s="266">
        <v>44511</v>
      </c>
      <c r="C102" s="488"/>
      <c r="D102" s="447" t="s">
        <v>942</v>
      </c>
      <c r="E102" s="384" t="s">
        <v>594</v>
      </c>
      <c r="F102" s="384">
        <v>47</v>
      </c>
      <c r="G102" s="384">
        <v>33</v>
      </c>
      <c r="H102" s="387">
        <v>58</v>
      </c>
      <c r="I102" s="387" t="s">
        <v>943</v>
      </c>
      <c r="J102" s="388" t="s">
        <v>953</v>
      </c>
      <c r="K102" s="389">
        <f t="shared" ref="K102" si="87">H102-F102</f>
        <v>11</v>
      </c>
      <c r="L102" s="389">
        <v>100</v>
      </c>
      <c r="M102" s="388">
        <f t="shared" ref="M102" si="88">(K102*N102)-100</f>
        <v>3200</v>
      </c>
      <c r="N102" s="388">
        <v>300</v>
      </c>
      <c r="O102" s="390" t="s">
        <v>592</v>
      </c>
      <c r="P102" s="266">
        <v>44512</v>
      </c>
      <c r="Q102" s="1"/>
      <c r="R102" s="277" t="s">
        <v>596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67"/>
      <c r="AG102" s="267"/>
      <c r="AH102" s="267"/>
      <c r="AI102" s="267"/>
      <c r="AJ102" s="267"/>
      <c r="AK102" s="267"/>
      <c r="AL102" s="267"/>
    </row>
    <row r="103" spans="1:38" s="268" customFormat="1" ht="12.75" customHeight="1">
      <c r="A103" s="384">
        <v>18</v>
      </c>
      <c r="B103" s="266">
        <v>44511</v>
      </c>
      <c r="C103" s="488"/>
      <c r="D103" s="447" t="s">
        <v>947</v>
      </c>
      <c r="E103" s="384" t="s">
        <v>594</v>
      </c>
      <c r="F103" s="384">
        <v>42</v>
      </c>
      <c r="G103" s="384">
        <v>8</v>
      </c>
      <c r="H103" s="387">
        <v>66</v>
      </c>
      <c r="I103" s="387" t="s">
        <v>948</v>
      </c>
      <c r="J103" s="388" t="s">
        <v>949</v>
      </c>
      <c r="K103" s="389">
        <f t="shared" ref="K103" si="89">H103-F103</f>
        <v>24</v>
      </c>
      <c r="L103" s="389">
        <v>100</v>
      </c>
      <c r="M103" s="388">
        <f t="shared" ref="M103" si="90">(K103*N103)-100</f>
        <v>1100</v>
      </c>
      <c r="N103" s="388">
        <v>50</v>
      </c>
      <c r="O103" s="390" t="s">
        <v>592</v>
      </c>
      <c r="P103" s="266">
        <v>44511</v>
      </c>
      <c r="Q103" s="1"/>
      <c r="R103" s="277" t="s">
        <v>593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67"/>
      <c r="AG103" s="267"/>
      <c r="AH103" s="267"/>
      <c r="AI103" s="267"/>
      <c r="AJ103" s="267"/>
      <c r="AK103" s="267"/>
      <c r="AL103" s="267"/>
    </row>
    <row r="104" spans="1:38" s="330" customFormat="1" ht="12.75" customHeight="1">
      <c r="A104" s="384">
        <v>19</v>
      </c>
      <c r="B104" s="266">
        <v>44511</v>
      </c>
      <c r="C104" s="488"/>
      <c r="D104" s="447" t="s">
        <v>951</v>
      </c>
      <c r="E104" s="384" t="s">
        <v>594</v>
      </c>
      <c r="F104" s="384">
        <v>81</v>
      </c>
      <c r="G104" s="384">
        <v>48</v>
      </c>
      <c r="H104" s="387">
        <v>106</v>
      </c>
      <c r="I104" s="387" t="s">
        <v>845</v>
      </c>
      <c r="J104" s="388" t="s">
        <v>614</v>
      </c>
      <c r="K104" s="389">
        <f>H104-F104</f>
        <v>25</v>
      </c>
      <c r="L104" s="389">
        <v>100</v>
      </c>
      <c r="M104" s="388">
        <f t="shared" ref="M104:M106" si="91">(K104*N104)-100</f>
        <v>1150</v>
      </c>
      <c r="N104" s="388">
        <v>50</v>
      </c>
      <c r="O104" s="390" t="s">
        <v>592</v>
      </c>
      <c r="P104" s="266">
        <v>44512</v>
      </c>
      <c r="Q104" s="1"/>
      <c r="R104" s="277" t="s">
        <v>593</v>
      </c>
      <c r="S104" s="1"/>
      <c r="T104" s="1"/>
      <c r="U104" s="1"/>
      <c r="V104" s="1"/>
      <c r="W104" s="1"/>
      <c r="X104" s="1"/>
      <c r="Y104" s="1"/>
      <c r="Z104" s="1"/>
      <c r="AA104"/>
      <c r="AB104"/>
      <c r="AC104"/>
      <c r="AD104"/>
      <c r="AE104"/>
      <c r="AF104" s="473"/>
      <c r="AG104" s="473"/>
      <c r="AH104" s="473"/>
      <c r="AI104" s="473"/>
      <c r="AJ104" s="473"/>
      <c r="AK104" s="473"/>
      <c r="AL104" s="473"/>
    </row>
    <row r="105" spans="1:38" s="490" customFormat="1" ht="12.75" customHeight="1">
      <c r="A105" s="434">
        <v>20</v>
      </c>
      <c r="B105" s="439">
        <v>44511</v>
      </c>
      <c r="C105" s="497"/>
      <c r="D105" s="432" t="s">
        <v>951</v>
      </c>
      <c r="E105" s="434" t="s">
        <v>594</v>
      </c>
      <c r="F105" s="434">
        <v>81</v>
      </c>
      <c r="G105" s="434">
        <v>48</v>
      </c>
      <c r="H105" s="435">
        <v>48</v>
      </c>
      <c r="I105" s="435" t="s">
        <v>845</v>
      </c>
      <c r="J105" s="436" t="s">
        <v>952</v>
      </c>
      <c r="K105" s="437">
        <f t="shared" ref="K105:K106" si="92">H105-F105</f>
        <v>-33</v>
      </c>
      <c r="L105" s="437">
        <v>100</v>
      </c>
      <c r="M105" s="436">
        <f t="shared" si="91"/>
        <v>-1750</v>
      </c>
      <c r="N105" s="436">
        <v>50</v>
      </c>
      <c r="O105" s="438" t="s">
        <v>605</v>
      </c>
      <c r="P105" s="439">
        <v>44512</v>
      </c>
      <c r="Q105" s="1"/>
      <c r="R105" s="277" t="s">
        <v>593</v>
      </c>
      <c r="S105" s="1"/>
      <c r="T105" s="1"/>
      <c r="U105" s="1"/>
      <c r="V105" s="1"/>
      <c r="W105" s="1"/>
      <c r="X105" s="1"/>
      <c r="Y105" s="1"/>
      <c r="Z105" s="1"/>
      <c r="AA105"/>
      <c r="AB105"/>
      <c r="AC105"/>
      <c r="AD105"/>
      <c r="AE105"/>
      <c r="AF105" s="267"/>
      <c r="AG105" s="267"/>
      <c r="AH105" s="267"/>
      <c r="AI105" s="267"/>
      <c r="AJ105" s="267"/>
      <c r="AK105" s="267"/>
      <c r="AL105" s="267"/>
    </row>
    <row r="106" spans="1:38" s="490" customFormat="1" ht="12.75" customHeight="1">
      <c r="A106" s="384">
        <v>21</v>
      </c>
      <c r="B106" s="266">
        <v>44512</v>
      </c>
      <c r="C106" s="488"/>
      <c r="D106" s="447" t="s">
        <v>955</v>
      </c>
      <c r="E106" s="384" t="s">
        <v>594</v>
      </c>
      <c r="F106" s="384">
        <v>25</v>
      </c>
      <c r="G106" s="384">
        <v>17</v>
      </c>
      <c r="H106" s="387">
        <v>30</v>
      </c>
      <c r="I106" s="387" t="s">
        <v>956</v>
      </c>
      <c r="J106" s="388" t="s">
        <v>961</v>
      </c>
      <c r="K106" s="389">
        <f t="shared" si="92"/>
        <v>5</v>
      </c>
      <c r="L106" s="389">
        <v>100</v>
      </c>
      <c r="M106" s="388">
        <f t="shared" si="91"/>
        <v>2650</v>
      </c>
      <c r="N106" s="388">
        <v>550</v>
      </c>
      <c r="O106" s="390" t="s">
        <v>592</v>
      </c>
      <c r="P106" s="266">
        <v>44515</v>
      </c>
      <c r="Q106" s="1"/>
      <c r="R106" s="277" t="s">
        <v>596</v>
      </c>
      <c r="S106" s="1"/>
      <c r="T106" s="1"/>
      <c r="U106" s="1"/>
      <c r="V106" s="1"/>
      <c r="W106" s="1"/>
      <c r="X106" s="1"/>
      <c r="Y106" s="1"/>
      <c r="Z106" s="1"/>
      <c r="AA106"/>
      <c r="AB106"/>
      <c r="AC106"/>
      <c r="AD106"/>
      <c r="AE106"/>
      <c r="AF106" s="267"/>
      <c r="AG106" s="267"/>
      <c r="AH106" s="267"/>
      <c r="AI106" s="267"/>
      <c r="AJ106" s="267"/>
      <c r="AK106" s="267"/>
      <c r="AL106" s="267"/>
    </row>
    <row r="107" spans="1:38" s="490" customFormat="1" ht="12.75" customHeight="1">
      <c r="A107" s="384">
        <v>22</v>
      </c>
      <c r="B107" s="428">
        <v>44515</v>
      </c>
      <c r="C107" s="488"/>
      <c r="D107" s="447" t="s">
        <v>964</v>
      </c>
      <c r="E107" s="384" t="s">
        <v>594</v>
      </c>
      <c r="F107" s="384">
        <v>48</v>
      </c>
      <c r="G107" s="384">
        <v>17</v>
      </c>
      <c r="H107" s="387">
        <v>69</v>
      </c>
      <c r="I107" s="387" t="s">
        <v>965</v>
      </c>
      <c r="J107" s="388" t="s">
        <v>606</v>
      </c>
      <c r="K107" s="389">
        <f>H107-F107</f>
        <v>21</v>
      </c>
      <c r="L107" s="389">
        <v>100</v>
      </c>
      <c r="M107" s="388">
        <f t="shared" ref="M107" si="93">(K107*N107)-100</f>
        <v>950</v>
      </c>
      <c r="N107" s="388">
        <v>50</v>
      </c>
      <c r="O107" s="390" t="s">
        <v>592</v>
      </c>
      <c r="P107" s="266">
        <v>44515</v>
      </c>
      <c r="Q107" s="1"/>
      <c r="R107" s="277" t="s">
        <v>593</v>
      </c>
      <c r="S107" s="1"/>
      <c r="T107" s="1"/>
      <c r="U107" s="1"/>
      <c r="V107" s="1"/>
      <c r="W107" s="1"/>
      <c r="X107" s="1"/>
      <c r="Y107" s="1"/>
      <c r="Z107" s="1"/>
      <c r="AA107"/>
      <c r="AB107"/>
      <c r="AC107"/>
      <c r="AD107"/>
      <c r="AE107"/>
      <c r="AF107" s="267"/>
      <c r="AG107" s="267"/>
      <c r="AH107" s="267"/>
      <c r="AI107" s="267"/>
      <c r="AJ107" s="267"/>
      <c r="AK107" s="267"/>
      <c r="AL107" s="267"/>
    </row>
    <row r="108" spans="1:38" s="490" customFormat="1" ht="12.75" customHeight="1">
      <c r="A108" s="384">
        <v>23</v>
      </c>
      <c r="B108" s="428">
        <v>44515</v>
      </c>
      <c r="C108" s="488"/>
      <c r="D108" s="447" t="s">
        <v>964</v>
      </c>
      <c r="E108" s="384" t="s">
        <v>594</v>
      </c>
      <c r="F108" s="384">
        <v>53.5</v>
      </c>
      <c r="G108" s="384">
        <v>17</v>
      </c>
      <c r="H108" s="387">
        <v>74</v>
      </c>
      <c r="I108" s="387" t="s">
        <v>965</v>
      </c>
      <c r="J108" s="388" t="s">
        <v>966</v>
      </c>
      <c r="K108" s="389">
        <f>H108-F108</f>
        <v>20.5</v>
      </c>
      <c r="L108" s="389">
        <v>100</v>
      </c>
      <c r="M108" s="388">
        <f t="shared" ref="M108:M109" si="94">(K108*N108)-100</f>
        <v>925</v>
      </c>
      <c r="N108" s="388">
        <v>50</v>
      </c>
      <c r="O108" s="390" t="s">
        <v>592</v>
      </c>
      <c r="P108" s="266">
        <v>44515</v>
      </c>
      <c r="Q108" s="1"/>
      <c r="R108" s="277" t="s">
        <v>593</v>
      </c>
      <c r="S108" s="1"/>
      <c r="T108" s="1"/>
      <c r="U108" s="1"/>
      <c r="V108" s="1"/>
      <c r="W108" s="1"/>
      <c r="X108" s="1"/>
      <c r="Y108" s="1"/>
      <c r="Z108" s="1"/>
      <c r="AA108"/>
      <c r="AB108"/>
      <c r="AC108"/>
      <c r="AD108"/>
      <c r="AE108"/>
      <c r="AF108" s="267"/>
      <c r="AG108" s="267"/>
      <c r="AH108" s="267"/>
      <c r="AI108" s="267"/>
      <c r="AJ108" s="267"/>
      <c r="AK108" s="267"/>
      <c r="AL108" s="267"/>
    </row>
    <row r="109" spans="1:38" s="490" customFormat="1" ht="12.75" customHeight="1">
      <c r="A109" s="434">
        <v>24</v>
      </c>
      <c r="B109" s="439">
        <v>44516</v>
      </c>
      <c r="C109" s="497"/>
      <c r="D109" s="432" t="s">
        <v>970</v>
      </c>
      <c r="E109" s="434" t="s">
        <v>594</v>
      </c>
      <c r="F109" s="434">
        <v>50.5</v>
      </c>
      <c r="G109" s="434">
        <v>32</v>
      </c>
      <c r="H109" s="435">
        <v>33</v>
      </c>
      <c r="I109" s="435" t="s">
        <v>971</v>
      </c>
      <c r="J109" s="436" t="s">
        <v>987</v>
      </c>
      <c r="K109" s="437">
        <f t="shared" ref="K109" si="95">H109-F109</f>
        <v>-17.5</v>
      </c>
      <c r="L109" s="437">
        <v>100</v>
      </c>
      <c r="M109" s="436">
        <f t="shared" si="94"/>
        <v>-4475</v>
      </c>
      <c r="N109" s="436">
        <v>250</v>
      </c>
      <c r="O109" s="438" t="s">
        <v>605</v>
      </c>
      <c r="P109" s="439">
        <v>44517</v>
      </c>
      <c r="Q109" s="1"/>
      <c r="R109" s="277" t="s">
        <v>596</v>
      </c>
      <c r="S109" s="1"/>
      <c r="T109" s="1"/>
      <c r="U109" s="1"/>
      <c r="V109" s="1"/>
      <c r="W109" s="1"/>
      <c r="X109" s="1"/>
      <c r="Y109" s="1"/>
      <c r="Z109" s="1"/>
      <c r="AA109"/>
      <c r="AB109"/>
      <c r="AC109"/>
      <c r="AD109"/>
      <c r="AE109"/>
      <c r="AF109" s="267"/>
      <c r="AG109" s="267"/>
      <c r="AH109" s="267"/>
      <c r="AI109" s="267"/>
      <c r="AJ109" s="267"/>
      <c r="AK109" s="267"/>
      <c r="AL109" s="267"/>
    </row>
    <row r="110" spans="1:38" s="490" customFormat="1" ht="12.75" customHeight="1">
      <c r="A110" s="434">
        <v>25</v>
      </c>
      <c r="B110" s="439">
        <v>44516</v>
      </c>
      <c r="C110" s="497"/>
      <c r="D110" s="432" t="s">
        <v>955</v>
      </c>
      <c r="E110" s="434" t="s">
        <v>594</v>
      </c>
      <c r="F110" s="434">
        <v>15.25</v>
      </c>
      <c r="G110" s="434">
        <v>8</v>
      </c>
      <c r="H110" s="435">
        <v>8</v>
      </c>
      <c r="I110" s="435" t="s">
        <v>973</v>
      </c>
      <c r="J110" s="436" t="s">
        <v>1011</v>
      </c>
      <c r="K110" s="437">
        <f t="shared" ref="K110" si="96">H110-F110</f>
        <v>-7.25</v>
      </c>
      <c r="L110" s="437">
        <v>100</v>
      </c>
      <c r="M110" s="436">
        <f t="shared" ref="M110" si="97">(K110*N110)-100</f>
        <v>-4087.5</v>
      </c>
      <c r="N110" s="436">
        <v>550</v>
      </c>
      <c r="O110" s="438" t="s">
        <v>605</v>
      </c>
      <c r="P110" s="439">
        <v>44522</v>
      </c>
      <c r="Q110" s="1"/>
      <c r="R110" s="277" t="s">
        <v>596</v>
      </c>
      <c r="S110" s="1"/>
      <c r="T110" s="1"/>
      <c r="U110" s="1"/>
      <c r="V110" s="1"/>
      <c r="W110" s="1"/>
      <c r="X110" s="1"/>
      <c r="Y110" s="1"/>
      <c r="Z110" s="1"/>
      <c r="AA110"/>
      <c r="AB110"/>
      <c r="AC110"/>
      <c r="AD110"/>
      <c r="AE110"/>
      <c r="AF110" s="267"/>
      <c r="AG110" s="267"/>
      <c r="AH110" s="267"/>
      <c r="AI110" s="267"/>
      <c r="AJ110" s="267"/>
      <c r="AK110" s="267"/>
      <c r="AL110" s="267"/>
    </row>
    <row r="111" spans="1:38" s="490" customFormat="1" ht="12.75" customHeight="1">
      <c r="A111" s="384">
        <v>26</v>
      </c>
      <c r="B111" s="266">
        <v>44516</v>
      </c>
      <c r="C111" s="488"/>
      <c r="D111" s="447" t="s">
        <v>974</v>
      </c>
      <c r="E111" s="384" t="s">
        <v>594</v>
      </c>
      <c r="F111" s="384">
        <v>190</v>
      </c>
      <c r="G111" s="384">
        <v>130</v>
      </c>
      <c r="H111" s="387">
        <v>240</v>
      </c>
      <c r="I111" s="387" t="s">
        <v>975</v>
      </c>
      <c r="J111" s="388" t="s">
        <v>897</v>
      </c>
      <c r="K111" s="389">
        <f>H111-F111</f>
        <v>50</v>
      </c>
      <c r="L111" s="389">
        <v>100</v>
      </c>
      <c r="M111" s="388">
        <f>(K111*N111)-100</f>
        <v>1150</v>
      </c>
      <c r="N111" s="388">
        <v>25</v>
      </c>
      <c r="O111" s="390" t="s">
        <v>592</v>
      </c>
      <c r="P111" s="266">
        <v>44516</v>
      </c>
      <c r="Q111" s="1"/>
      <c r="R111" s="277" t="s">
        <v>593</v>
      </c>
      <c r="S111" s="1"/>
      <c r="T111" s="1"/>
      <c r="U111" s="1"/>
      <c r="V111" s="1"/>
      <c r="W111" s="1"/>
      <c r="X111" s="1"/>
      <c r="Y111" s="1"/>
      <c r="Z111" s="1"/>
      <c r="AA111"/>
      <c r="AB111"/>
      <c r="AC111"/>
      <c r="AD111"/>
      <c r="AE111"/>
      <c r="AF111" s="267"/>
      <c r="AG111" s="267"/>
      <c r="AH111" s="267"/>
      <c r="AI111" s="267"/>
      <c r="AJ111" s="267"/>
      <c r="AK111" s="267"/>
      <c r="AL111" s="267"/>
    </row>
    <row r="112" spans="1:38" s="490" customFormat="1" ht="12.75" customHeight="1">
      <c r="A112" s="384">
        <v>27</v>
      </c>
      <c r="B112" s="266">
        <v>44517</v>
      </c>
      <c r="C112" s="488"/>
      <c r="D112" s="447" t="s">
        <v>980</v>
      </c>
      <c r="E112" s="384" t="s">
        <v>594</v>
      </c>
      <c r="F112" s="384">
        <v>165</v>
      </c>
      <c r="G112" s="384">
        <v>100</v>
      </c>
      <c r="H112" s="387">
        <v>215</v>
      </c>
      <c r="I112" s="387" t="s">
        <v>981</v>
      </c>
      <c r="J112" s="388" t="s">
        <v>897</v>
      </c>
      <c r="K112" s="389">
        <f>H112-F112</f>
        <v>50</v>
      </c>
      <c r="L112" s="389">
        <v>100</v>
      </c>
      <c r="M112" s="388">
        <f>(K112*N112)-100</f>
        <v>1150</v>
      </c>
      <c r="N112" s="388">
        <v>25</v>
      </c>
      <c r="O112" s="390" t="s">
        <v>592</v>
      </c>
      <c r="P112" s="266">
        <v>44516</v>
      </c>
      <c r="Q112" s="1"/>
      <c r="R112" s="277" t="s">
        <v>593</v>
      </c>
      <c r="S112" s="1"/>
      <c r="T112" s="1"/>
      <c r="U112" s="1"/>
      <c r="V112" s="1"/>
      <c r="W112" s="1"/>
      <c r="X112" s="1"/>
      <c r="Y112" s="1"/>
      <c r="Z112" s="1"/>
      <c r="AA112"/>
      <c r="AB112"/>
      <c r="AC112"/>
      <c r="AD112"/>
      <c r="AE112"/>
      <c r="AF112" s="267"/>
      <c r="AG112" s="267"/>
      <c r="AH112" s="267"/>
      <c r="AI112" s="267"/>
      <c r="AJ112" s="267"/>
      <c r="AK112" s="267"/>
      <c r="AL112" s="267"/>
    </row>
    <row r="113" spans="1:38" s="490" customFormat="1" ht="12.75" customHeight="1">
      <c r="A113" s="434">
        <v>28</v>
      </c>
      <c r="B113" s="439">
        <v>44517</v>
      </c>
      <c r="C113" s="497"/>
      <c r="D113" s="432" t="s">
        <v>982</v>
      </c>
      <c r="E113" s="434" t="s">
        <v>594</v>
      </c>
      <c r="F113" s="434">
        <v>175</v>
      </c>
      <c r="G113" s="434">
        <v>118</v>
      </c>
      <c r="H113" s="435">
        <v>165</v>
      </c>
      <c r="I113" s="435" t="s">
        <v>981</v>
      </c>
      <c r="J113" s="436" t="s">
        <v>989</v>
      </c>
      <c r="K113" s="437">
        <f t="shared" ref="K113:K114" si="98">H113-F113</f>
        <v>-10</v>
      </c>
      <c r="L113" s="437">
        <v>100</v>
      </c>
      <c r="M113" s="436">
        <f t="shared" ref="M113:M114" si="99">(K113*N113)-100</f>
        <v>-350</v>
      </c>
      <c r="N113" s="436">
        <v>25</v>
      </c>
      <c r="O113" s="438" t="s">
        <v>605</v>
      </c>
      <c r="P113" s="439">
        <v>44518</v>
      </c>
      <c r="Q113" s="1"/>
      <c r="R113" s="277" t="s">
        <v>593</v>
      </c>
      <c r="S113" s="1"/>
      <c r="T113" s="1"/>
      <c r="U113" s="1"/>
      <c r="V113" s="1"/>
      <c r="W113" s="1"/>
      <c r="X113" s="1"/>
      <c r="Y113" s="1"/>
      <c r="Z113" s="1"/>
      <c r="AA113"/>
      <c r="AB113"/>
      <c r="AC113"/>
      <c r="AD113"/>
      <c r="AE113"/>
      <c r="AF113" s="267"/>
      <c r="AG113" s="267"/>
      <c r="AH113" s="267"/>
      <c r="AI113" s="267"/>
      <c r="AJ113" s="267"/>
      <c r="AK113" s="267"/>
      <c r="AL113" s="267"/>
    </row>
    <row r="114" spans="1:38" s="490" customFormat="1" ht="12.75" customHeight="1">
      <c r="A114" s="434">
        <v>29</v>
      </c>
      <c r="B114" s="439">
        <v>44518</v>
      </c>
      <c r="C114" s="497"/>
      <c r="D114" s="432" t="s">
        <v>990</v>
      </c>
      <c r="E114" s="434" t="s">
        <v>594</v>
      </c>
      <c r="F114" s="434">
        <v>31</v>
      </c>
      <c r="G114" s="434">
        <v>17</v>
      </c>
      <c r="H114" s="435">
        <v>17</v>
      </c>
      <c r="I114" s="435" t="s">
        <v>991</v>
      </c>
      <c r="J114" s="436" t="s">
        <v>1005</v>
      </c>
      <c r="K114" s="437">
        <f t="shared" si="98"/>
        <v>-14</v>
      </c>
      <c r="L114" s="437">
        <v>100</v>
      </c>
      <c r="M114" s="436">
        <f t="shared" si="99"/>
        <v>-4300</v>
      </c>
      <c r="N114" s="436">
        <v>300</v>
      </c>
      <c r="O114" s="438" t="s">
        <v>605</v>
      </c>
      <c r="P114" s="439">
        <v>44522</v>
      </c>
      <c r="Q114" s="1"/>
      <c r="R114" s="277" t="s">
        <v>596</v>
      </c>
      <c r="S114" s="1"/>
      <c r="T114" s="1"/>
      <c r="U114" s="1"/>
      <c r="V114" s="1"/>
      <c r="W114" s="1"/>
      <c r="X114" s="1"/>
      <c r="Y114" s="1"/>
      <c r="Z114" s="1"/>
      <c r="AA114"/>
      <c r="AB114"/>
      <c r="AC114"/>
      <c r="AD114"/>
      <c r="AE114"/>
      <c r="AF114" s="267"/>
      <c r="AG114" s="267"/>
      <c r="AH114" s="267"/>
      <c r="AI114" s="267"/>
      <c r="AJ114" s="267"/>
      <c r="AK114" s="267"/>
      <c r="AL114" s="267"/>
    </row>
    <row r="115" spans="1:38" s="490" customFormat="1" ht="12.75" customHeight="1">
      <c r="A115" s="570">
        <v>30</v>
      </c>
      <c r="B115" s="571">
        <v>44518</v>
      </c>
      <c r="C115" s="516"/>
      <c r="D115" s="517" t="s">
        <v>995</v>
      </c>
      <c r="E115" s="518" t="s">
        <v>594</v>
      </c>
      <c r="F115" s="518">
        <v>295</v>
      </c>
      <c r="G115" s="518">
        <v>150</v>
      </c>
      <c r="H115" s="519">
        <v>120</v>
      </c>
      <c r="I115" s="519" t="s">
        <v>996</v>
      </c>
      <c r="J115" s="572" t="s">
        <v>1012</v>
      </c>
      <c r="K115" s="520">
        <v>-175</v>
      </c>
      <c r="L115" s="520">
        <v>100</v>
      </c>
      <c r="M115" s="574">
        <f>(-120*25)-200</f>
        <v>-3200</v>
      </c>
      <c r="N115" s="575">
        <v>25</v>
      </c>
      <c r="O115" s="568" t="s">
        <v>605</v>
      </c>
      <c r="P115" s="569">
        <v>44522</v>
      </c>
      <c r="Q115" s="1"/>
      <c r="R115" s="277" t="s">
        <v>593</v>
      </c>
      <c r="S115" s="1"/>
      <c r="T115" s="1"/>
      <c r="U115" s="1"/>
      <c r="V115" s="1"/>
      <c r="W115" s="1"/>
      <c r="X115" s="1"/>
      <c r="Y115" s="1"/>
      <c r="Z115" s="1"/>
      <c r="AA115"/>
      <c r="AB115"/>
      <c r="AC115"/>
      <c r="AD115"/>
      <c r="AE115"/>
      <c r="AF115" s="267"/>
      <c r="AG115" s="267"/>
      <c r="AH115" s="267"/>
      <c r="AI115" s="267"/>
      <c r="AJ115" s="267"/>
      <c r="AK115" s="267"/>
      <c r="AL115" s="267"/>
    </row>
    <row r="116" spans="1:38" s="490" customFormat="1" ht="12.75" customHeight="1">
      <c r="A116" s="570"/>
      <c r="B116" s="571"/>
      <c r="C116" s="521"/>
      <c r="D116" s="522" t="s">
        <v>980</v>
      </c>
      <c r="E116" s="523" t="s">
        <v>917</v>
      </c>
      <c r="F116" s="523">
        <v>55</v>
      </c>
      <c r="G116" s="523"/>
      <c r="H116" s="524">
        <v>0</v>
      </c>
      <c r="I116" s="525"/>
      <c r="J116" s="573"/>
      <c r="K116" s="526">
        <v>55</v>
      </c>
      <c r="L116" s="527">
        <v>100</v>
      </c>
      <c r="M116" s="574"/>
      <c r="N116" s="575"/>
      <c r="O116" s="568"/>
      <c r="P116" s="569"/>
      <c r="Q116" s="1"/>
      <c r="R116" s="277" t="s">
        <v>593</v>
      </c>
      <c r="S116" s="1"/>
      <c r="T116" s="1"/>
      <c r="U116" s="1"/>
      <c r="V116" s="1"/>
      <c r="W116" s="1"/>
      <c r="X116" s="1"/>
      <c r="Y116" s="1"/>
      <c r="Z116" s="1"/>
      <c r="AA116"/>
      <c r="AB116"/>
      <c r="AC116"/>
      <c r="AD116"/>
      <c r="AE116"/>
      <c r="AF116" s="267"/>
      <c r="AG116" s="267"/>
      <c r="AH116" s="267"/>
      <c r="AI116" s="267"/>
      <c r="AJ116" s="267"/>
      <c r="AK116" s="267"/>
      <c r="AL116" s="267"/>
    </row>
    <row r="117" spans="1:38" s="490" customFormat="1" ht="12.75" customHeight="1">
      <c r="A117" s="384">
        <v>31</v>
      </c>
      <c r="B117" s="266">
        <v>44518</v>
      </c>
      <c r="C117" s="488"/>
      <c r="D117" s="447" t="s">
        <v>992</v>
      </c>
      <c r="E117" s="384" t="s">
        <v>594</v>
      </c>
      <c r="F117" s="384">
        <v>23</v>
      </c>
      <c r="G117" s="384"/>
      <c r="H117" s="387">
        <v>38</v>
      </c>
      <c r="I117" s="387" t="s">
        <v>993</v>
      </c>
      <c r="J117" s="388" t="s">
        <v>878</v>
      </c>
      <c r="K117" s="389">
        <f>H117-F117</f>
        <v>15</v>
      </c>
      <c r="L117" s="389">
        <v>100</v>
      </c>
      <c r="M117" s="388">
        <f t="shared" ref="M117" si="100">(K117*N117)-100</f>
        <v>650</v>
      </c>
      <c r="N117" s="388">
        <v>50</v>
      </c>
      <c r="O117" s="390" t="s">
        <v>592</v>
      </c>
      <c r="P117" s="266">
        <v>44518</v>
      </c>
      <c r="Q117" s="1"/>
      <c r="R117" s="277" t="s">
        <v>593</v>
      </c>
      <c r="S117" s="1"/>
      <c r="T117" s="1"/>
      <c r="U117" s="1"/>
      <c r="V117" s="1"/>
      <c r="W117" s="1"/>
      <c r="X117" s="1"/>
      <c r="Y117" s="1"/>
      <c r="Z117" s="1"/>
      <c r="AA117"/>
      <c r="AB117"/>
      <c r="AC117"/>
      <c r="AD117"/>
      <c r="AE117"/>
      <c r="AF117" s="267"/>
      <c r="AG117" s="267"/>
      <c r="AH117" s="267"/>
      <c r="AI117" s="267"/>
      <c r="AJ117" s="267"/>
      <c r="AK117" s="267"/>
      <c r="AL117" s="267"/>
    </row>
    <row r="118" spans="1:38" s="490" customFormat="1" ht="12.75" customHeight="1">
      <c r="A118" s="384">
        <v>32</v>
      </c>
      <c r="B118" s="266">
        <v>44522</v>
      </c>
      <c r="C118" s="488"/>
      <c r="D118" s="447" t="s">
        <v>1009</v>
      </c>
      <c r="E118" s="384" t="s">
        <v>594</v>
      </c>
      <c r="F118" s="384">
        <v>86</v>
      </c>
      <c r="G118" s="384">
        <v>48</v>
      </c>
      <c r="H118" s="387">
        <v>92</v>
      </c>
      <c r="I118" s="387" t="s">
        <v>845</v>
      </c>
      <c r="J118" s="388" t="s">
        <v>1010</v>
      </c>
      <c r="K118" s="389">
        <f>H118-F118</f>
        <v>6</v>
      </c>
      <c r="L118" s="389">
        <v>100</v>
      </c>
      <c r="M118" s="388">
        <f t="shared" ref="M118" si="101">(K118*N118)-100</f>
        <v>200</v>
      </c>
      <c r="N118" s="388">
        <v>50</v>
      </c>
      <c r="O118" s="390" t="s">
        <v>592</v>
      </c>
      <c r="P118" s="266">
        <v>44522</v>
      </c>
      <c r="Q118" s="1"/>
      <c r="R118" s="277" t="s">
        <v>593</v>
      </c>
      <c r="S118" s="1"/>
      <c r="T118" s="1"/>
      <c r="U118" s="1"/>
      <c r="V118" s="1"/>
      <c r="W118" s="1"/>
      <c r="X118" s="1"/>
      <c r="Y118" s="1"/>
      <c r="Z118" s="1"/>
      <c r="AA118"/>
      <c r="AB118"/>
      <c r="AC118"/>
      <c r="AD118"/>
      <c r="AE118"/>
      <c r="AF118" s="267"/>
      <c r="AG118" s="267"/>
      <c r="AH118" s="267"/>
      <c r="AI118" s="267"/>
      <c r="AJ118" s="267"/>
      <c r="AK118" s="267"/>
      <c r="AL118" s="267"/>
    </row>
    <row r="119" spans="1:38" s="490" customFormat="1" ht="12.75" customHeight="1">
      <c r="A119" s="566">
        <v>33</v>
      </c>
      <c r="B119" s="577">
        <v>44522</v>
      </c>
      <c r="C119" s="501"/>
      <c r="D119" s="502" t="s">
        <v>1013</v>
      </c>
      <c r="E119" s="503" t="s">
        <v>594</v>
      </c>
      <c r="F119" s="503">
        <v>210</v>
      </c>
      <c r="G119" s="503"/>
      <c r="H119" s="504">
        <v>275</v>
      </c>
      <c r="I119" s="504"/>
      <c r="J119" s="578" t="s">
        <v>1054</v>
      </c>
      <c r="K119" s="505">
        <v>65</v>
      </c>
      <c r="L119" s="505">
        <v>100</v>
      </c>
      <c r="M119" s="580">
        <f>(110*25)-200</f>
        <v>2550</v>
      </c>
      <c r="N119" s="581">
        <v>25</v>
      </c>
      <c r="O119" s="582" t="s">
        <v>592</v>
      </c>
      <c r="P119" s="576">
        <v>44524</v>
      </c>
      <c r="Q119" s="1"/>
      <c r="R119" s="277" t="s">
        <v>593</v>
      </c>
      <c r="S119" s="1"/>
      <c r="T119" s="1"/>
      <c r="U119" s="1"/>
      <c r="V119" s="1"/>
      <c r="W119" s="1"/>
      <c r="X119" s="1"/>
      <c r="Y119" s="1"/>
      <c r="Z119" s="1"/>
      <c r="AA119"/>
      <c r="AB119"/>
      <c r="AC119"/>
      <c r="AD119"/>
      <c r="AE119"/>
      <c r="AF119" s="267"/>
      <c r="AG119" s="267"/>
      <c r="AH119" s="267"/>
      <c r="AI119" s="267"/>
      <c r="AJ119" s="267"/>
      <c r="AK119" s="267"/>
      <c r="AL119" s="267"/>
    </row>
    <row r="120" spans="1:38" s="490" customFormat="1" ht="12.75" customHeight="1">
      <c r="A120" s="567"/>
      <c r="B120" s="577"/>
      <c r="C120" s="506"/>
      <c r="D120" s="502" t="s">
        <v>1014</v>
      </c>
      <c r="E120" s="508" t="s">
        <v>917</v>
      </c>
      <c r="F120" s="508">
        <v>115</v>
      </c>
      <c r="G120" s="508"/>
      <c r="H120" s="509">
        <v>92.5</v>
      </c>
      <c r="I120" s="529"/>
      <c r="J120" s="579"/>
      <c r="K120" s="511">
        <v>45</v>
      </c>
      <c r="L120" s="512">
        <v>100</v>
      </c>
      <c r="M120" s="580"/>
      <c r="N120" s="581"/>
      <c r="O120" s="582"/>
      <c r="P120" s="576"/>
      <c r="Q120" s="1"/>
      <c r="R120" s="277" t="s">
        <v>593</v>
      </c>
      <c r="S120" s="1"/>
      <c r="T120" s="1"/>
      <c r="U120" s="1"/>
      <c r="V120" s="1"/>
      <c r="W120" s="1"/>
      <c r="X120" s="1"/>
      <c r="Y120" s="1"/>
      <c r="Z120" s="1"/>
      <c r="AA120"/>
      <c r="AB120"/>
      <c r="AC120"/>
      <c r="AD120"/>
      <c r="AE120"/>
      <c r="AF120" s="267"/>
      <c r="AG120" s="267"/>
      <c r="AH120" s="267"/>
      <c r="AI120" s="267"/>
      <c r="AJ120" s="267"/>
      <c r="AK120" s="267"/>
      <c r="AL120" s="267"/>
    </row>
    <row r="121" spans="1:38" s="490" customFormat="1" ht="12.75" customHeight="1">
      <c r="A121" s="384">
        <v>34</v>
      </c>
      <c r="B121" s="266">
        <v>44523</v>
      </c>
      <c r="C121" s="488"/>
      <c r="D121" s="447" t="s">
        <v>1023</v>
      </c>
      <c r="E121" s="384" t="s">
        <v>594</v>
      </c>
      <c r="F121" s="384">
        <v>62.5</v>
      </c>
      <c r="G121" s="384">
        <v>30</v>
      </c>
      <c r="H121" s="387">
        <v>89</v>
      </c>
      <c r="I121" s="387" t="s">
        <v>1024</v>
      </c>
      <c r="J121" s="388" t="s">
        <v>1025</v>
      </c>
      <c r="K121" s="389">
        <f>H121-F121</f>
        <v>26.5</v>
      </c>
      <c r="L121" s="389">
        <v>100</v>
      </c>
      <c r="M121" s="388">
        <f t="shared" ref="M121" si="102">(K121*N121)-100</f>
        <v>1225</v>
      </c>
      <c r="N121" s="388">
        <v>50</v>
      </c>
      <c r="O121" s="390" t="s">
        <v>592</v>
      </c>
      <c r="P121" s="266">
        <v>44523</v>
      </c>
      <c r="Q121" s="1"/>
      <c r="R121" s="277" t="s">
        <v>593</v>
      </c>
      <c r="S121" s="1"/>
      <c r="T121" s="1"/>
      <c r="U121" s="1"/>
      <c r="V121" s="1"/>
      <c r="W121" s="1"/>
      <c r="X121" s="1"/>
      <c r="Y121" s="1"/>
      <c r="Z121" s="1"/>
      <c r="AA121"/>
      <c r="AB121"/>
      <c r="AC121"/>
      <c r="AD121"/>
      <c r="AE121"/>
      <c r="AF121" s="267"/>
      <c r="AG121" s="267"/>
      <c r="AH121" s="267"/>
      <c r="AI121" s="267"/>
      <c r="AJ121" s="267"/>
      <c r="AK121" s="267"/>
      <c r="AL121" s="267"/>
    </row>
    <row r="122" spans="1:38" s="490" customFormat="1" ht="12.75" customHeight="1">
      <c r="A122" s="384">
        <v>35</v>
      </c>
      <c r="B122" s="266">
        <v>44523</v>
      </c>
      <c r="C122" s="488"/>
      <c r="D122" s="447" t="s">
        <v>1027</v>
      </c>
      <c r="E122" s="384" t="s">
        <v>594</v>
      </c>
      <c r="F122" s="384">
        <v>5.0999999999999996</v>
      </c>
      <c r="G122" s="384">
        <v>1.9</v>
      </c>
      <c r="H122" s="387">
        <v>6.5</v>
      </c>
      <c r="I122" s="387" t="s">
        <v>1028</v>
      </c>
      <c r="J122" s="388" t="s">
        <v>1029</v>
      </c>
      <c r="K122" s="389">
        <f>H122-F122</f>
        <v>1.4000000000000004</v>
      </c>
      <c r="L122" s="389">
        <v>100</v>
      </c>
      <c r="M122" s="388">
        <f t="shared" ref="M122:M124" si="103">(K122*N122)-100</f>
        <v>2000.0000000000005</v>
      </c>
      <c r="N122" s="388">
        <v>1500</v>
      </c>
      <c r="O122" s="390" t="s">
        <v>592</v>
      </c>
      <c r="P122" s="266">
        <v>44523</v>
      </c>
      <c r="Q122" s="1"/>
      <c r="R122" s="277" t="s">
        <v>593</v>
      </c>
      <c r="S122" s="1"/>
      <c r="T122" s="1"/>
      <c r="U122" s="1"/>
      <c r="V122" s="1"/>
      <c r="W122" s="1"/>
      <c r="X122" s="1"/>
      <c r="Y122" s="1"/>
      <c r="Z122" s="1"/>
      <c r="AA122"/>
      <c r="AB122"/>
      <c r="AC122"/>
      <c r="AD122"/>
      <c r="AE122"/>
      <c r="AF122" s="267"/>
      <c r="AG122" s="267"/>
      <c r="AH122" s="267"/>
      <c r="AI122" s="267"/>
      <c r="AJ122" s="267"/>
      <c r="AK122" s="267"/>
      <c r="AL122" s="267"/>
    </row>
    <row r="123" spans="1:38" s="490" customFormat="1" ht="12.75" customHeight="1">
      <c r="A123" s="434">
        <v>36</v>
      </c>
      <c r="B123" s="439">
        <v>44524</v>
      </c>
      <c r="C123" s="497"/>
      <c r="D123" s="432" t="s">
        <v>1030</v>
      </c>
      <c r="E123" s="434" t="s">
        <v>594</v>
      </c>
      <c r="F123" s="434">
        <v>52</v>
      </c>
      <c r="G123" s="434">
        <v>20</v>
      </c>
      <c r="H123" s="435">
        <v>20</v>
      </c>
      <c r="I123" s="435" t="s">
        <v>1031</v>
      </c>
      <c r="J123" s="436" t="s">
        <v>986</v>
      </c>
      <c r="K123" s="437">
        <f t="shared" ref="K123:K124" si="104">H123-F123</f>
        <v>-32</v>
      </c>
      <c r="L123" s="437">
        <v>100</v>
      </c>
      <c r="M123" s="436">
        <f t="shared" si="103"/>
        <v>-1700</v>
      </c>
      <c r="N123" s="436">
        <v>50</v>
      </c>
      <c r="O123" s="438" t="s">
        <v>605</v>
      </c>
      <c r="P123" s="439">
        <v>44524</v>
      </c>
      <c r="Q123" s="1"/>
      <c r="R123" s="277" t="s">
        <v>596</v>
      </c>
      <c r="S123" s="1"/>
      <c r="T123" s="1"/>
      <c r="U123" s="1"/>
      <c r="V123" s="1"/>
      <c r="W123" s="1"/>
      <c r="X123" s="1"/>
      <c r="Y123" s="1"/>
      <c r="Z123" s="1"/>
      <c r="AA123"/>
      <c r="AB123"/>
      <c r="AC123"/>
      <c r="AD123"/>
      <c r="AE123"/>
      <c r="AF123" s="267"/>
      <c r="AG123" s="267"/>
      <c r="AH123" s="267"/>
      <c r="AI123" s="267"/>
      <c r="AJ123" s="267"/>
      <c r="AK123" s="267"/>
      <c r="AL123" s="267"/>
    </row>
    <row r="124" spans="1:38" s="490" customFormat="1" ht="12.75" customHeight="1">
      <c r="A124" s="384">
        <v>37</v>
      </c>
      <c r="B124" s="266">
        <v>44524</v>
      </c>
      <c r="C124" s="488"/>
      <c r="D124" s="447" t="s">
        <v>1052</v>
      </c>
      <c r="E124" s="384" t="s">
        <v>594</v>
      </c>
      <c r="F124" s="384">
        <v>116</v>
      </c>
      <c r="G124" s="384">
        <v>85</v>
      </c>
      <c r="H124" s="387">
        <v>135</v>
      </c>
      <c r="I124" s="387" t="s">
        <v>1053</v>
      </c>
      <c r="J124" s="388" t="s">
        <v>1206</v>
      </c>
      <c r="K124" s="389">
        <f t="shared" si="104"/>
        <v>19</v>
      </c>
      <c r="L124" s="389">
        <v>100</v>
      </c>
      <c r="M124" s="388">
        <f t="shared" si="103"/>
        <v>2275</v>
      </c>
      <c r="N124" s="388">
        <v>125</v>
      </c>
      <c r="O124" s="390" t="s">
        <v>592</v>
      </c>
      <c r="P124" s="266">
        <v>44525</v>
      </c>
      <c r="Q124" s="1"/>
      <c r="R124" s="277" t="s">
        <v>596</v>
      </c>
      <c r="S124" s="1"/>
      <c r="T124" s="1"/>
      <c r="U124" s="1"/>
      <c r="V124" s="1"/>
      <c r="W124" s="1"/>
      <c r="X124" s="1"/>
      <c r="Y124" s="1"/>
      <c r="Z124" s="1"/>
      <c r="AA124"/>
      <c r="AB124"/>
      <c r="AC124"/>
      <c r="AD124"/>
      <c r="AE124"/>
      <c r="AF124" s="267"/>
      <c r="AG124" s="267"/>
      <c r="AH124" s="267"/>
      <c r="AI124" s="267"/>
      <c r="AJ124" s="267"/>
      <c r="AK124" s="267"/>
      <c r="AL124" s="267"/>
    </row>
    <row r="125" spans="1:38" s="490" customFormat="1" ht="12.75" customHeight="1">
      <c r="A125" s="384">
        <v>38</v>
      </c>
      <c r="B125" s="266">
        <v>44524</v>
      </c>
      <c r="C125" s="488"/>
      <c r="D125" s="447" t="s">
        <v>1055</v>
      </c>
      <c r="E125" s="384" t="s">
        <v>594</v>
      </c>
      <c r="F125" s="384">
        <v>73.5</v>
      </c>
      <c r="G125" s="384">
        <v>34</v>
      </c>
      <c r="H125" s="387">
        <v>91</v>
      </c>
      <c r="I125" s="387" t="s">
        <v>1056</v>
      </c>
      <c r="J125" s="388" t="s">
        <v>1057</v>
      </c>
      <c r="K125" s="389">
        <f t="shared" ref="K125:K126" si="105">H125-F125</f>
        <v>17.5</v>
      </c>
      <c r="L125" s="389">
        <v>100</v>
      </c>
      <c r="M125" s="388">
        <f t="shared" ref="M125:M126" si="106">(K125*N125)-100</f>
        <v>775</v>
      </c>
      <c r="N125" s="388">
        <v>50</v>
      </c>
      <c r="O125" s="390" t="s">
        <v>592</v>
      </c>
      <c r="P125" s="266">
        <v>44524</v>
      </c>
      <c r="Q125" s="1"/>
      <c r="R125" s="277" t="s">
        <v>593</v>
      </c>
      <c r="S125" s="1"/>
      <c r="T125" s="1"/>
      <c r="U125" s="1"/>
      <c r="V125" s="1"/>
      <c r="W125" s="1"/>
      <c r="X125" s="1"/>
      <c r="Y125" s="1"/>
      <c r="Z125" s="1"/>
      <c r="AA125"/>
      <c r="AB125"/>
      <c r="AC125"/>
      <c r="AD125"/>
      <c r="AE125"/>
      <c r="AF125" s="267"/>
      <c r="AG125" s="267"/>
      <c r="AH125" s="267"/>
      <c r="AI125" s="267"/>
      <c r="AJ125" s="267"/>
      <c r="AK125" s="267"/>
      <c r="AL125" s="267"/>
    </row>
    <row r="126" spans="1:38" s="490" customFormat="1" ht="12.75" customHeight="1">
      <c r="A126" s="384">
        <v>39</v>
      </c>
      <c r="B126" s="266">
        <v>44524</v>
      </c>
      <c r="C126" s="488"/>
      <c r="D126" s="447" t="s">
        <v>1055</v>
      </c>
      <c r="E126" s="384" t="s">
        <v>594</v>
      </c>
      <c r="F126" s="384">
        <v>67.5</v>
      </c>
      <c r="G126" s="384">
        <v>34</v>
      </c>
      <c r="H126" s="387">
        <v>102.5</v>
      </c>
      <c r="I126" s="387" t="s">
        <v>1056</v>
      </c>
      <c r="J126" s="388" t="s">
        <v>1058</v>
      </c>
      <c r="K126" s="389">
        <f t="shared" si="105"/>
        <v>35</v>
      </c>
      <c r="L126" s="389">
        <v>100</v>
      </c>
      <c r="M126" s="388">
        <f t="shared" si="106"/>
        <v>1650</v>
      </c>
      <c r="N126" s="388">
        <v>50</v>
      </c>
      <c r="O126" s="390" t="s">
        <v>592</v>
      </c>
      <c r="P126" s="266">
        <v>44524</v>
      </c>
      <c r="Q126" s="1"/>
      <c r="R126" s="277" t="s">
        <v>593</v>
      </c>
      <c r="S126" s="1"/>
      <c r="T126" s="1"/>
      <c r="U126" s="1"/>
      <c r="V126" s="1"/>
      <c r="W126" s="1"/>
      <c r="X126" s="1"/>
      <c r="Y126" s="1"/>
      <c r="Z126" s="1"/>
      <c r="AA126"/>
      <c r="AB126"/>
      <c r="AC126"/>
      <c r="AD126"/>
      <c r="AE126"/>
      <c r="AF126" s="267"/>
      <c r="AG126" s="267"/>
      <c r="AH126" s="267"/>
      <c r="AI126" s="267"/>
      <c r="AJ126" s="267"/>
      <c r="AK126" s="267"/>
      <c r="AL126" s="267"/>
    </row>
    <row r="127" spans="1:38" s="490" customFormat="1" ht="12.75" customHeight="1">
      <c r="A127" s="423">
        <v>40</v>
      </c>
      <c r="B127" s="549">
        <v>44525</v>
      </c>
      <c r="C127" s="550"/>
      <c r="D127" s="551" t="s">
        <v>1203</v>
      </c>
      <c r="E127" s="423" t="s">
        <v>594</v>
      </c>
      <c r="F127" s="423">
        <v>24.5</v>
      </c>
      <c r="G127" s="423">
        <v>24.5</v>
      </c>
      <c r="H127" s="424">
        <v>24.5</v>
      </c>
      <c r="I127" s="424" t="s">
        <v>1204</v>
      </c>
      <c r="J127" s="425" t="s">
        <v>825</v>
      </c>
      <c r="K127" s="426">
        <f>H127-F127</f>
        <v>0</v>
      </c>
      <c r="L127" s="426">
        <v>100</v>
      </c>
      <c r="M127" s="425">
        <f>(K127*N127)-100</f>
        <v>-100</v>
      </c>
      <c r="N127" s="425">
        <v>50</v>
      </c>
      <c r="O127" s="427" t="s">
        <v>715</v>
      </c>
      <c r="P127" s="323">
        <v>44525</v>
      </c>
      <c r="Q127" s="1"/>
      <c r="R127" s="277" t="s">
        <v>593</v>
      </c>
      <c r="S127" s="1"/>
      <c r="T127" s="1"/>
      <c r="U127" s="1"/>
      <c r="V127" s="1"/>
      <c r="W127" s="1"/>
      <c r="X127" s="1"/>
      <c r="Y127" s="1"/>
      <c r="Z127" s="1"/>
      <c r="AA127"/>
      <c r="AB127"/>
      <c r="AC127"/>
      <c r="AD127"/>
      <c r="AE127"/>
      <c r="AF127" s="267"/>
      <c r="AG127" s="267"/>
      <c r="AH127" s="267"/>
      <c r="AI127" s="267"/>
      <c r="AJ127" s="267"/>
      <c r="AK127" s="267"/>
      <c r="AL127" s="267"/>
    </row>
    <row r="128" spans="1:38" s="490" customFormat="1" ht="12.75" customHeight="1">
      <c r="A128" s="384">
        <v>41</v>
      </c>
      <c r="B128" s="552">
        <v>44525</v>
      </c>
      <c r="C128" s="488"/>
      <c r="D128" s="447" t="s">
        <v>1205</v>
      </c>
      <c r="E128" s="384" t="s">
        <v>594</v>
      </c>
      <c r="F128" s="384">
        <v>27.5</v>
      </c>
      <c r="G128" s="384"/>
      <c r="H128" s="387">
        <v>52.5</v>
      </c>
      <c r="I128" s="387" t="s">
        <v>965</v>
      </c>
      <c r="J128" s="388" t="s">
        <v>614</v>
      </c>
      <c r="K128" s="389">
        <f t="shared" ref="K128" si="107">H128-F128</f>
        <v>25</v>
      </c>
      <c r="L128" s="389">
        <v>100</v>
      </c>
      <c r="M128" s="388">
        <f t="shared" ref="M128" si="108">(K128*N128)-100</f>
        <v>525</v>
      </c>
      <c r="N128" s="388">
        <v>25</v>
      </c>
      <c r="O128" s="390" t="s">
        <v>592</v>
      </c>
      <c r="P128" s="266">
        <v>44525</v>
      </c>
      <c r="Q128" s="1"/>
      <c r="R128" s="277" t="s">
        <v>596</v>
      </c>
      <c r="S128" s="1"/>
      <c r="T128" s="1"/>
      <c r="U128" s="1"/>
      <c r="V128" s="1"/>
      <c r="W128" s="1"/>
      <c r="X128" s="1"/>
      <c r="Y128" s="1"/>
      <c r="Z128" s="1"/>
      <c r="AA128"/>
      <c r="AB128"/>
      <c r="AC128"/>
      <c r="AD128"/>
      <c r="AE128"/>
      <c r="AF128" s="267"/>
      <c r="AG128" s="267"/>
      <c r="AH128" s="267"/>
      <c r="AI128" s="267"/>
      <c r="AJ128" s="267"/>
      <c r="AK128" s="267"/>
      <c r="AL128" s="267"/>
    </row>
    <row r="129" spans="1:38" s="490" customFormat="1" ht="12.75" customHeight="1">
      <c r="A129" s="274"/>
      <c r="B129" s="271"/>
      <c r="C129" s="470"/>
      <c r="D129" s="471"/>
      <c r="E129" s="274"/>
      <c r="F129" s="274"/>
      <c r="G129" s="274"/>
      <c r="H129" s="282"/>
      <c r="I129" s="282"/>
      <c r="J129" s="471"/>
      <c r="K129" s="275"/>
      <c r="L129" s="275"/>
      <c r="M129" s="282"/>
      <c r="N129" s="282"/>
      <c r="O129" s="472"/>
      <c r="P129" s="489"/>
      <c r="Q129" s="1"/>
      <c r="R129" s="277"/>
      <c r="S129" s="1"/>
      <c r="T129" s="1"/>
      <c r="U129" s="1"/>
      <c r="V129" s="1"/>
      <c r="W129" s="1"/>
      <c r="X129" s="1"/>
      <c r="Y129" s="1"/>
      <c r="Z129" s="1"/>
      <c r="AA129"/>
      <c r="AB129"/>
      <c r="AC129"/>
      <c r="AD129"/>
      <c r="AE129"/>
      <c r="AF129" s="267"/>
      <c r="AG129" s="267"/>
      <c r="AH129" s="267"/>
      <c r="AI129" s="267"/>
      <c r="AJ129" s="267"/>
      <c r="AK129" s="267"/>
      <c r="AL129" s="267"/>
    </row>
    <row r="130" spans="1:38" s="268" customFormat="1" ht="12.75" customHeight="1">
      <c r="A130" s="290"/>
      <c r="B130" s="491"/>
      <c r="C130" s="492"/>
      <c r="D130" s="493"/>
      <c r="E130" s="290"/>
      <c r="F130" s="290"/>
      <c r="G130" s="290"/>
      <c r="H130" s="290"/>
      <c r="I130" s="293"/>
      <c r="J130" s="494"/>
      <c r="K130" s="495"/>
      <c r="L130" s="495"/>
      <c r="M130" s="494"/>
      <c r="N130" s="494"/>
      <c r="O130" s="496"/>
      <c r="P130" s="469"/>
      <c r="Q130" s="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67"/>
      <c r="AG130" s="267"/>
      <c r="AH130" s="267"/>
      <c r="AI130" s="267"/>
      <c r="AJ130" s="267"/>
      <c r="AK130" s="267"/>
      <c r="AL130" s="267"/>
    </row>
    <row r="131" spans="1:3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70"/>
      <c r="B132" s="175"/>
      <c r="C132" s="175"/>
      <c r="D132" s="176"/>
      <c r="E132" s="170"/>
      <c r="F132" s="177"/>
      <c r="G132" s="170"/>
      <c r="H132" s="170"/>
      <c r="I132" s="170"/>
      <c r="J132" s="175"/>
      <c r="K132" s="178"/>
      <c r="L132" s="170"/>
      <c r="M132" s="170"/>
      <c r="N132" s="170"/>
      <c r="O132" s="179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98" t="s">
        <v>617</v>
      </c>
      <c r="B133" s="180"/>
      <c r="C133" s="180"/>
      <c r="D133" s="181"/>
      <c r="E133" s="148"/>
      <c r="F133" s="6"/>
      <c r="G133" s="6"/>
      <c r="H133" s="149"/>
      <c r="I133" s="182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9" t="s">
        <v>16</v>
      </c>
      <c r="B134" s="100" t="s">
        <v>569</v>
      </c>
      <c r="C134" s="100"/>
      <c r="D134" s="101" t="s">
        <v>580</v>
      </c>
      <c r="E134" s="100" t="s">
        <v>581</v>
      </c>
      <c r="F134" s="100" t="s">
        <v>582</v>
      </c>
      <c r="G134" s="100" t="s">
        <v>583</v>
      </c>
      <c r="H134" s="100" t="s">
        <v>584</v>
      </c>
      <c r="I134" s="100" t="s">
        <v>585</v>
      </c>
      <c r="J134" s="99" t="s">
        <v>586</v>
      </c>
      <c r="K134" s="152" t="s">
        <v>604</v>
      </c>
      <c r="L134" s="153" t="s">
        <v>588</v>
      </c>
      <c r="M134" s="102" t="s">
        <v>589</v>
      </c>
      <c r="N134" s="100" t="s">
        <v>590</v>
      </c>
      <c r="O134" s="101" t="s">
        <v>591</v>
      </c>
      <c r="P134" s="100" t="s">
        <v>832</v>
      </c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4.25" customHeight="1">
      <c r="A135" s="306">
        <v>1</v>
      </c>
      <c r="B135" s="303">
        <v>44420</v>
      </c>
      <c r="C135" s="312"/>
      <c r="D135" s="304" t="s">
        <v>501</v>
      </c>
      <c r="E135" s="305" t="s">
        <v>594</v>
      </c>
      <c r="F135" s="306">
        <v>314</v>
      </c>
      <c r="G135" s="306">
        <v>284</v>
      </c>
      <c r="H135" s="305">
        <v>343.5</v>
      </c>
      <c r="I135" s="307" t="s">
        <v>824</v>
      </c>
      <c r="J135" s="308" t="s">
        <v>828</v>
      </c>
      <c r="K135" s="308">
        <f t="shared" ref="K135" si="109">H135-F135</f>
        <v>29.5</v>
      </c>
      <c r="L135" s="309">
        <f t="shared" ref="L135" si="110">(F135*-0.7)/100</f>
        <v>-2.198</v>
      </c>
      <c r="M135" s="310">
        <f t="shared" ref="M135" si="111">(K135+L135)/F135</f>
        <v>8.6949044585987262E-2</v>
      </c>
      <c r="N135" s="308" t="s">
        <v>592</v>
      </c>
      <c r="O135" s="311">
        <v>44455</v>
      </c>
      <c r="P135" s="308">
        <f>VLOOKUP(D135,'MidCap Intra'!B169:C666,2,0)</f>
        <v>311.8</v>
      </c>
      <c r="Q135" s="1"/>
      <c r="R135" s="1" t="s">
        <v>593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68" customFormat="1" ht="14.25" customHeight="1">
      <c r="A136" s="352">
        <v>2</v>
      </c>
      <c r="B136" s="353">
        <v>44488</v>
      </c>
      <c r="C136" s="354"/>
      <c r="D136" s="355" t="s">
        <v>138</v>
      </c>
      <c r="E136" s="356" t="s">
        <v>594</v>
      </c>
      <c r="F136" s="357" t="s">
        <v>848</v>
      </c>
      <c r="G136" s="357">
        <v>198</v>
      </c>
      <c r="H136" s="356"/>
      <c r="I136" s="358" t="s">
        <v>841</v>
      </c>
      <c r="J136" s="359" t="s">
        <v>595</v>
      </c>
      <c r="K136" s="359"/>
      <c r="L136" s="360"/>
      <c r="M136" s="361"/>
      <c r="N136" s="359"/>
      <c r="O136" s="362"/>
      <c r="P136" s="359"/>
      <c r="Q136" s="267"/>
      <c r="R136" s="1" t="s">
        <v>593</v>
      </c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I136" s="267"/>
      <c r="AJ136" s="267"/>
      <c r="AK136" s="267"/>
      <c r="AL136" s="267"/>
    </row>
    <row r="137" spans="1:38" s="268" customFormat="1" ht="14.25" customHeight="1">
      <c r="A137" s="352">
        <v>3</v>
      </c>
      <c r="B137" s="353">
        <v>44490</v>
      </c>
      <c r="C137" s="354"/>
      <c r="D137" s="355" t="s">
        <v>469</v>
      </c>
      <c r="E137" s="356" t="s">
        <v>594</v>
      </c>
      <c r="F137" s="357" t="s">
        <v>849</v>
      </c>
      <c r="G137" s="357">
        <v>3700</v>
      </c>
      <c r="H137" s="356"/>
      <c r="I137" s="358" t="s">
        <v>843</v>
      </c>
      <c r="J137" s="359" t="s">
        <v>595</v>
      </c>
      <c r="K137" s="359"/>
      <c r="L137" s="360"/>
      <c r="M137" s="361"/>
      <c r="N137" s="359"/>
      <c r="O137" s="362"/>
      <c r="P137" s="359"/>
      <c r="Q137" s="267"/>
      <c r="R137" s="1" t="s">
        <v>593</v>
      </c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</row>
    <row r="138" spans="1:38" ht="14.25" customHeight="1">
      <c r="A138" s="183"/>
      <c r="B138" s="154"/>
      <c r="C138" s="184"/>
      <c r="D138" s="109"/>
      <c r="E138" s="185"/>
      <c r="F138" s="185"/>
      <c r="G138" s="185"/>
      <c r="H138" s="185"/>
      <c r="I138" s="185"/>
      <c r="J138" s="185"/>
      <c r="K138" s="186"/>
      <c r="L138" s="187"/>
      <c r="M138" s="185"/>
      <c r="N138" s="188"/>
      <c r="O138" s="189"/>
      <c r="P138" s="189"/>
      <c r="R138" s="6"/>
      <c r="S138" s="44"/>
      <c r="T138" s="1"/>
      <c r="U138" s="1"/>
      <c r="V138" s="1"/>
      <c r="W138" s="1"/>
      <c r="X138" s="1"/>
      <c r="Y138" s="1"/>
      <c r="Z138" s="1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</row>
    <row r="139" spans="1:38" ht="12.75" customHeight="1">
      <c r="A139" s="132" t="s">
        <v>597</v>
      </c>
      <c r="B139" s="132"/>
      <c r="C139" s="132"/>
      <c r="D139" s="132"/>
      <c r="E139" s="44"/>
      <c r="F139" s="140" t="s">
        <v>599</v>
      </c>
      <c r="G139" s="59"/>
      <c r="H139" s="59"/>
      <c r="I139" s="59"/>
      <c r="J139" s="6"/>
      <c r="K139" s="162"/>
      <c r="L139" s="163"/>
      <c r="M139" s="6"/>
      <c r="N139" s="122"/>
      <c r="O139" s="190"/>
      <c r="P139" s="1"/>
      <c r="Q139" s="1"/>
      <c r="R139" s="6"/>
      <c r="S139" s="1"/>
      <c r="T139" s="1"/>
      <c r="U139" s="1"/>
      <c r="V139" s="1"/>
      <c r="W139" s="1"/>
      <c r="X139" s="1"/>
      <c r="Y139" s="1"/>
    </row>
    <row r="140" spans="1:38" ht="12.75" customHeight="1">
      <c r="A140" s="139" t="s">
        <v>598</v>
      </c>
      <c r="B140" s="132"/>
      <c r="C140" s="132"/>
      <c r="D140" s="132"/>
      <c r="E140" s="6"/>
      <c r="F140" s="140" t="s">
        <v>601</v>
      </c>
      <c r="G140" s="6"/>
      <c r="H140" s="6" t="s">
        <v>822</v>
      </c>
      <c r="I140" s="6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39"/>
      <c r="B141" s="132"/>
      <c r="C141" s="132"/>
      <c r="D141" s="132"/>
      <c r="E141" s="6"/>
      <c r="F141" s="140"/>
      <c r="G141" s="6"/>
      <c r="H141" s="6"/>
      <c r="I141" s="6"/>
      <c r="J141" s="1"/>
      <c r="K141" s="6"/>
      <c r="L141" s="6"/>
      <c r="M141" s="6"/>
      <c r="N141" s="1"/>
      <c r="O141" s="1"/>
      <c r="Q141" s="1"/>
      <c r="R141" s="59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"/>
      <c r="B142" s="147" t="s">
        <v>618</v>
      </c>
      <c r="C142" s="147"/>
      <c r="D142" s="147"/>
      <c r="E142" s="147"/>
      <c r="F142" s="148"/>
      <c r="G142" s="6"/>
      <c r="H142" s="6"/>
      <c r="I142" s="149"/>
      <c r="J142" s="150"/>
      <c r="K142" s="151"/>
      <c r="L142" s="150"/>
      <c r="M142" s="6"/>
      <c r="N142" s="1"/>
      <c r="O142" s="1"/>
      <c r="Q142" s="1"/>
      <c r="R142" s="59"/>
      <c r="S142" s="1"/>
      <c r="T142" s="1"/>
      <c r="U142" s="1"/>
      <c r="V142" s="1"/>
      <c r="W142" s="1"/>
      <c r="X142" s="1"/>
      <c r="Y142" s="1"/>
      <c r="Z142" s="1"/>
    </row>
    <row r="143" spans="1:38" ht="38.25" customHeight="1">
      <c r="A143" s="99" t="s">
        <v>16</v>
      </c>
      <c r="B143" s="100" t="s">
        <v>569</v>
      </c>
      <c r="C143" s="100"/>
      <c r="D143" s="101" t="s">
        <v>580</v>
      </c>
      <c r="E143" s="100" t="s">
        <v>581</v>
      </c>
      <c r="F143" s="100" t="s">
        <v>582</v>
      </c>
      <c r="G143" s="100" t="s">
        <v>603</v>
      </c>
      <c r="H143" s="100" t="s">
        <v>584</v>
      </c>
      <c r="I143" s="100" t="s">
        <v>585</v>
      </c>
      <c r="J143" s="191" t="s">
        <v>586</v>
      </c>
      <c r="K143" s="152" t="s">
        <v>604</v>
      </c>
      <c r="L143" s="166" t="s">
        <v>612</v>
      </c>
      <c r="M143" s="100" t="s">
        <v>613</v>
      </c>
      <c r="N143" s="153" t="s">
        <v>588</v>
      </c>
      <c r="O143" s="102" t="s">
        <v>589</v>
      </c>
      <c r="P143" s="100" t="s">
        <v>590</v>
      </c>
      <c r="Q143" s="101" t="s">
        <v>591</v>
      </c>
      <c r="R143" s="59"/>
      <c r="S143" s="1"/>
      <c r="T143" s="1"/>
      <c r="U143" s="1"/>
      <c r="V143" s="1"/>
      <c r="W143" s="1"/>
      <c r="X143" s="1"/>
      <c r="Y143" s="1"/>
      <c r="Z143" s="1"/>
    </row>
    <row r="144" spans="1:38" ht="14.25" customHeight="1">
      <c r="A144" s="113"/>
      <c r="B144" s="115"/>
      <c r="C144" s="192"/>
      <c r="D144" s="116"/>
      <c r="E144" s="117"/>
      <c r="F144" s="193"/>
      <c r="G144" s="113"/>
      <c r="H144" s="117"/>
      <c r="I144" s="118"/>
      <c r="J144" s="194"/>
      <c r="K144" s="194"/>
      <c r="L144" s="195"/>
      <c r="M144" s="107"/>
      <c r="N144" s="195"/>
      <c r="O144" s="196"/>
      <c r="P144" s="197"/>
      <c r="Q144" s="198"/>
      <c r="R144" s="160"/>
      <c r="S144" s="126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38" ht="14.25" customHeight="1">
      <c r="A145" s="113"/>
      <c r="B145" s="115"/>
      <c r="C145" s="192"/>
      <c r="D145" s="116"/>
      <c r="E145" s="117"/>
      <c r="F145" s="193"/>
      <c r="G145" s="113"/>
      <c r="H145" s="117"/>
      <c r="I145" s="118"/>
      <c r="J145" s="194"/>
      <c r="K145" s="194"/>
      <c r="L145" s="195"/>
      <c r="M145" s="107"/>
      <c r="N145" s="195"/>
      <c r="O145" s="196"/>
      <c r="P145" s="197"/>
      <c r="Q145" s="198"/>
      <c r="R145" s="160"/>
      <c r="S145" s="126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38" ht="14.25" customHeight="1">
      <c r="A146" s="113"/>
      <c r="B146" s="115"/>
      <c r="C146" s="192"/>
      <c r="D146" s="116"/>
      <c r="E146" s="117"/>
      <c r="F146" s="193"/>
      <c r="G146" s="113"/>
      <c r="H146" s="117"/>
      <c r="I146" s="118"/>
      <c r="J146" s="194"/>
      <c r="K146" s="194"/>
      <c r="L146" s="195"/>
      <c r="M146" s="107"/>
      <c r="N146" s="195"/>
      <c r="O146" s="196"/>
      <c r="P146" s="197"/>
      <c r="Q146" s="198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13"/>
      <c r="B147" s="115"/>
      <c r="C147" s="192"/>
      <c r="D147" s="116"/>
      <c r="E147" s="117"/>
      <c r="F147" s="194"/>
      <c r="G147" s="113"/>
      <c r="H147" s="117"/>
      <c r="I147" s="118"/>
      <c r="J147" s="194"/>
      <c r="K147" s="194"/>
      <c r="L147" s="195"/>
      <c r="M147" s="107"/>
      <c r="N147" s="195"/>
      <c r="O147" s="196"/>
      <c r="P147" s="197"/>
      <c r="Q147" s="198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13"/>
      <c r="B148" s="115"/>
      <c r="C148" s="192"/>
      <c r="D148" s="116"/>
      <c r="E148" s="117"/>
      <c r="F148" s="194"/>
      <c r="G148" s="113"/>
      <c r="H148" s="117"/>
      <c r="I148" s="118"/>
      <c r="J148" s="194"/>
      <c r="K148" s="194"/>
      <c r="L148" s="195"/>
      <c r="M148" s="107"/>
      <c r="N148" s="195"/>
      <c r="O148" s="196"/>
      <c r="P148" s="197"/>
      <c r="Q148" s="198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13"/>
      <c r="B149" s="115"/>
      <c r="C149" s="192"/>
      <c r="D149" s="116"/>
      <c r="E149" s="117"/>
      <c r="F149" s="193"/>
      <c r="G149" s="113"/>
      <c r="H149" s="117"/>
      <c r="I149" s="118"/>
      <c r="J149" s="194"/>
      <c r="K149" s="194"/>
      <c r="L149" s="195"/>
      <c r="M149" s="107"/>
      <c r="N149" s="195"/>
      <c r="O149" s="196"/>
      <c r="P149" s="197"/>
      <c r="Q149" s="198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13"/>
      <c r="B150" s="115"/>
      <c r="C150" s="192"/>
      <c r="D150" s="116"/>
      <c r="E150" s="117"/>
      <c r="F150" s="193"/>
      <c r="G150" s="113"/>
      <c r="H150" s="117"/>
      <c r="I150" s="118"/>
      <c r="J150" s="194"/>
      <c r="K150" s="194"/>
      <c r="L150" s="194"/>
      <c r="M150" s="194"/>
      <c r="N150" s="195"/>
      <c r="O150" s="199"/>
      <c r="P150" s="197"/>
      <c r="Q150" s="198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13"/>
      <c r="B151" s="115"/>
      <c r="C151" s="192"/>
      <c r="D151" s="116"/>
      <c r="E151" s="117"/>
      <c r="F151" s="194"/>
      <c r="G151" s="113"/>
      <c r="H151" s="117"/>
      <c r="I151" s="118"/>
      <c r="J151" s="194"/>
      <c r="K151" s="194"/>
      <c r="L151" s="195"/>
      <c r="M151" s="107"/>
      <c r="N151" s="195"/>
      <c r="O151" s="196"/>
      <c r="P151" s="197"/>
      <c r="Q151" s="198"/>
      <c r="R151" s="160"/>
      <c r="S151" s="126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13"/>
      <c r="B152" s="115"/>
      <c r="C152" s="192"/>
      <c r="D152" s="116"/>
      <c r="E152" s="117"/>
      <c r="F152" s="193"/>
      <c r="G152" s="113"/>
      <c r="H152" s="117"/>
      <c r="I152" s="118"/>
      <c r="J152" s="200"/>
      <c r="K152" s="200"/>
      <c r="L152" s="200"/>
      <c r="M152" s="200"/>
      <c r="N152" s="201"/>
      <c r="O152" s="196"/>
      <c r="P152" s="119"/>
      <c r="Q152" s="198"/>
      <c r="R152" s="160"/>
      <c r="S152" s="126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139"/>
      <c r="B153" s="132"/>
      <c r="C153" s="132"/>
      <c r="D153" s="132"/>
      <c r="E153" s="6"/>
      <c r="F153" s="140"/>
      <c r="G153" s="6"/>
      <c r="H153" s="6"/>
      <c r="I153" s="6"/>
      <c r="J153" s="1"/>
      <c r="K153" s="6"/>
      <c r="L153" s="6"/>
      <c r="M153" s="6"/>
      <c r="N153" s="1"/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39"/>
      <c r="B154" s="132"/>
      <c r="C154" s="132"/>
      <c r="D154" s="132"/>
      <c r="E154" s="6"/>
      <c r="F154" s="140"/>
      <c r="G154" s="59"/>
      <c r="H154" s="44"/>
      <c r="I154" s="59"/>
      <c r="J154" s="6"/>
      <c r="K154" s="162"/>
      <c r="L154" s="163"/>
      <c r="M154" s="6"/>
      <c r="N154" s="122"/>
      <c r="O154" s="164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59"/>
      <c r="B155" s="121"/>
      <c r="C155" s="121"/>
      <c r="D155" s="44"/>
      <c r="E155" s="59"/>
      <c r="F155" s="59"/>
      <c r="G155" s="59"/>
      <c r="H155" s="44"/>
      <c r="I155" s="59"/>
      <c r="J155" s="6"/>
      <c r="K155" s="162"/>
      <c r="L155" s="163"/>
      <c r="M155" s="6"/>
      <c r="N155" s="122"/>
      <c r="O155" s="164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44"/>
      <c r="B156" s="202" t="s">
        <v>619</v>
      </c>
      <c r="C156" s="202"/>
      <c r="D156" s="202"/>
      <c r="E156" s="202"/>
      <c r="F156" s="6"/>
      <c r="G156" s="6"/>
      <c r="H156" s="150"/>
      <c r="I156" s="6"/>
      <c r="J156" s="150"/>
      <c r="K156" s="151"/>
      <c r="L156" s="6"/>
      <c r="M156" s="6"/>
      <c r="N156" s="1"/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38.25" customHeight="1">
      <c r="A157" s="99" t="s">
        <v>16</v>
      </c>
      <c r="B157" s="100" t="s">
        <v>569</v>
      </c>
      <c r="C157" s="100"/>
      <c r="D157" s="101" t="s">
        <v>580</v>
      </c>
      <c r="E157" s="100" t="s">
        <v>581</v>
      </c>
      <c r="F157" s="100" t="s">
        <v>582</v>
      </c>
      <c r="G157" s="100" t="s">
        <v>620</v>
      </c>
      <c r="H157" s="100" t="s">
        <v>621</v>
      </c>
      <c r="I157" s="100" t="s">
        <v>585</v>
      </c>
      <c r="J157" s="203" t="s">
        <v>586</v>
      </c>
      <c r="K157" s="100" t="s">
        <v>587</v>
      </c>
      <c r="L157" s="100" t="s">
        <v>622</v>
      </c>
      <c r="M157" s="100" t="s">
        <v>590</v>
      </c>
      <c r="N157" s="101" t="s">
        <v>591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04">
        <v>1</v>
      </c>
      <c r="B158" s="205">
        <v>41579</v>
      </c>
      <c r="C158" s="205"/>
      <c r="D158" s="206" t="s">
        <v>623</v>
      </c>
      <c r="E158" s="207" t="s">
        <v>624</v>
      </c>
      <c r="F158" s="208">
        <v>82</v>
      </c>
      <c r="G158" s="207" t="s">
        <v>625</v>
      </c>
      <c r="H158" s="207">
        <v>100</v>
      </c>
      <c r="I158" s="209">
        <v>100</v>
      </c>
      <c r="J158" s="210" t="s">
        <v>626</v>
      </c>
      <c r="K158" s="211">
        <f t="shared" ref="K158:K210" si="112">H158-F158</f>
        <v>18</v>
      </c>
      <c r="L158" s="212">
        <f t="shared" ref="L158:L210" si="113">K158/F158</f>
        <v>0.21951219512195122</v>
      </c>
      <c r="M158" s="207" t="s">
        <v>592</v>
      </c>
      <c r="N158" s="213">
        <v>42657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04">
        <v>2</v>
      </c>
      <c r="B159" s="205">
        <v>41794</v>
      </c>
      <c r="C159" s="205"/>
      <c r="D159" s="206" t="s">
        <v>627</v>
      </c>
      <c r="E159" s="207" t="s">
        <v>594</v>
      </c>
      <c r="F159" s="208">
        <v>257</v>
      </c>
      <c r="G159" s="207" t="s">
        <v>625</v>
      </c>
      <c r="H159" s="207">
        <v>300</v>
      </c>
      <c r="I159" s="209">
        <v>300</v>
      </c>
      <c r="J159" s="210" t="s">
        <v>626</v>
      </c>
      <c r="K159" s="211">
        <f t="shared" si="112"/>
        <v>43</v>
      </c>
      <c r="L159" s="212">
        <f t="shared" si="113"/>
        <v>0.16731517509727625</v>
      </c>
      <c r="M159" s="207" t="s">
        <v>592</v>
      </c>
      <c r="N159" s="213">
        <v>41822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04">
        <v>3</v>
      </c>
      <c r="B160" s="205">
        <v>41828</v>
      </c>
      <c r="C160" s="205"/>
      <c r="D160" s="206" t="s">
        <v>628</v>
      </c>
      <c r="E160" s="207" t="s">
        <v>594</v>
      </c>
      <c r="F160" s="208">
        <v>393</v>
      </c>
      <c r="G160" s="207" t="s">
        <v>625</v>
      </c>
      <c r="H160" s="207">
        <v>468</v>
      </c>
      <c r="I160" s="209">
        <v>468</v>
      </c>
      <c r="J160" s="210" t="s">
        <v>626</v>
      </c>
      <c r="K160" s="211">
        <f t="shared" si="112"/>
        <v>75</v>
      </c>
      <c r="L160" s="212">
        <f t="shared" si="113"/>
        <v>0.19083969465648856</v>
      </c>
      <c r="M160" s="207" t="s">
        <v>592</v>
      </c>
      <c r="N160" s="213">
        <v>41863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4</v>
      </c>
      <c r="B161" s="205">
        <v>41857</v>
      </c>
      <c r="C161" s="205"/>
      <c r="D161" s="206" t="s">
        <v>629</v>
      </c>
      <c r="E161" s="207" t="s">
        <v>594</v>
      </c>
      <c r="F161" s="208">
        <v>205</v>
      </c>
      <c r="G161" s="207" t="s">
        <v>625</v>
      </c>
      <c r="H161" s="207">
        <v>275</v>
      </c>
      <c r="I161" s="209">
        <v>250</v>
      </c>
      <c r="J161" s="210" t="s">
        <v>626</v>
      </c>
      <c r="K161" s="211">
        <f t="shared" si="112"/>
        <v>70</v>
      </c>
      <c r="L161" s="212">
        <f t="shared" si="113"/>
        <v>0.34146341463414637</v>
      </c>
      <c r="M161" s="207" t="s">
        <v>592</v>
      </c>
      <c r="N161" s="213">
        <v>41962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5</v>
      </c>
      <c r="B162" s="205">
        <v>41886</v>
      </c>
      <c r="C162" s="205"/>
      <c r="D162" s="206" t="s">
        <v>630</v>
      </c>
      <c r="E162" s="207" t="s">
        <v>594</v>
      </c>
      <c r="F162" s="208">
        <v>162</v>
      </c>
      <c r="G162" s="207" t="s">
        <v>625</v>
      </c>
      <c r="H162" s="207">
        <v>190</v>
      </c>
      <c r="I162" s="209">
        <v>190</v>
      </c>
      <c r="J162" s="210" t="s">
        <v>626</v>
      </c>
      <c r="K162" s="211">
        <f t="shared" si="112"/>
        <v>28</v>
      </c>
      <c r="L162" s="212">
        <f t="shared" si="113"/>
        <v>0.1728395061728395</v>
      </c>
      <c r="M162" s="207" t="s">
        <v>592</v>
      </c>
      <c r="N162" s="213">
        <v>42006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6</v>
      </c>
      <c r="B163" s="205">
        <v>41886</v>
      </c>
      <c r="C163" s="205"/>
      <c r="D163" s="206" t="s">
        <v>631</v>
      </c>
      <c r="E163" s="207" t="s">
        <v>594</v>
      </c>
      <c r="F163" s="208">
        <v>75</v>
      </c>
      <c r="G163" s="207" t="s">
        <v>625</v>
      </c>
      <c r="H163" s="207">
        <v>91.5</v>
      </c>
      <c r="I163" s="209" t="s">
        <v>632</v>
      </c>
      <c r="J163" s="210" t="s">
        <v>633</v>
      </c>
      <c r="K163" s="211">
        <f t="shared" si="112"/>
        <v>16.5</v>
      </c>
      <c r="L163" s="212">
        <f t="shared" si="113"/>
        <v>0.22</v>
      </c>
      <c r="M163" s="207" t="s">
        <v>592</v>
      </c>
      <c r="N163" s="213">
        <v>41954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7</v>
      </c>
      <c r="B164" s="205">
        <v>41913</v>
      </c>
      <c r="C164" s="205"/>
      <c r="D164" s="206" t="s">
        <v>634</v>
      </c>
      <c r="E164" s="207" t="s">
        <v>594</v>
      </c>
      <c r="F164" s="208">
        <v>850</v>
      </c>
      <c r="G164" s="207" t="s">
        <v>625</v>
      </c>
      <c r="H164" s="207">
        <v>982.5</v>
      </c>
      <c r="I164" s="209">
        <v>1050</v>
      </c>
      <c r="J164" s="210" t="s">
        <v>635</v>
      </c>
      <c r="K164" s="211">
        <f t="shared" si="112"/>
        <v>132.5</v>
      </c>
      <c r="L164" s="212">
        <f t="shared" si="113"/>
        <v>0.15588235294117647</v>
      </c>
      <c r="M164" s="207" t="s">
        <v>592</v>
      </c>
      <c r="N164" s="213">
        <v>42039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8</v>
      </c>
      <c r="B165" s="205">
        <v>41913</v>
      </c>
      <c r="C165" s="205"/>
      <c r="D165" s="206" t="s">
        <v>636</v>
      </c>
      <c r="E165" s="207" t="s">
        <v>594</v>
      </c>
      <c r="F165" s="208">
        <v>475</v>
      </c>
      <c r="G165" s="207" t="s">
        <v>625</v>
      </c>
      <c r="H165" s="207">
        <v>515</v>
      </c>
      <c r="I165" s="209">
        <v>600</v>
      </c>
      <c r="J165" s="210" t="s">
        <v>637</v>
      </c>
      <c r="K165" s="211">
        <f t="shared" si="112"/>
        <v>40</v>
      </c>
      <c r="L165" s="212">
        <f t="shared" si="113"/>
        <v>8.4210526315789472E-2</v>
      </c>
      <c r="M165" s="207" t="s">
        <v>592</v>
      </c>
      <c r="N165" s="213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9</v>
      </c>
      <c r="B166" s="205">
        <v>41913</v>
      </c>
      <c r="C166" s="205"/>
      <c r="D166" s="206" t="s">
        <v>638</v>
      </c>
      <c r="E166" s="207" t="s">
        <v>594</v>
      </c>
      <c r="F166" s="208">
        <v>86</v>
      </c>
      <c r="G166" s="207" t="s">
        <v>625</v>
      </c>
      <c r="H166" s="207">
        <v>99</v>
      </c>
      <c r="I166" s="209">
        <v>140</v>
      </c>
      <c r="J166" s="210" t="s">
        <v>639</v>
      </c>
      <c r="K166" s="211">
        <f t="shared" si="112"/>
        <v>13</v>
      </c>
      <c r="L166" s="212">
        <f t="shared" si="113"/>
        <v>0.15116279069767441</v>
      </c>
      <c r="M166" s="207" t="s">
        <v>592</v>
      </c>
      <c r="N166" s="213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10</v>
      </c>
      <c r="B167" s="205">
        <v>41926</v>
      </c>
      <c r="C167" s="205"/>
      <c r="D167" s="206" t="s">
        <v>640</v>
      </c>
      <c r="E167" s="207" t="s">
        <v>594</v>
      </c>
      <c r="F167" s="208">
        <v>496.6</v>
      </c>
      <c r="G167" s="207" t="s">
        <v>625</v>
      </c>
      <c r="H167" s="207">
        <v>621</v>
      </c>
      <c r="I167" s="209">
        <v>580</v>
      </c>
      <c r="J167" s="210" t="s">
        <v>626</v>
      </c>
      <c r="K167" s="211">
        <f t="shared" si="112"/>
        <v>124.39999999999998</v>
      </c>
      <c r="L167" s="212">
        <f t="shared" si="113"/>
        <v>0.25050342327829234</v>
      </c>
      <c r="M167" s="207" t="s">
        <v>592</v>
      </c>
      <c r="N167" s="213">
        <v>42605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11</v>
      </c>
      <c r="B168" s="205">
        <v>41926</v>
      </c>
      <c r="C168" s="205"/>
      <c r="D168" s="206" t="s">
        <v>641</v>
      </c>
      <c r="E168" s="207" t="s">
        <v>594</v>
      </c>
      <c r="F168" s="208">
        <v>2481.9</v>
      </c>
      <c r="G168" s="207" t="s">
        <v>625</v>
      </c>
      <c r="H168" s="207">
        <v>2840</v>
      </c>
      <c r="I168" s="209">
        <v>2870</v>
      </c>
      <c r="J168" s="210" t="s">
        <v>642</v>
      </c>
      <c r="K168" s="211">
        <f t="shared" si="112"/>
        <v>358.09999999999991</v>
      </c>
      <c r="L168" s="212">
        <f t="shared" si="113"/>
        <v>0.14428462065353154</v>
      </c>
      <c r="M168" s="207" t="s">
        <v>592</v>
      </c>
      <c r="N168" s="213">
        <v>42017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12</v>
      </c>
      <c r="B169" s="205">
        <v>41928</v>
      </c>
      <c r="C169" s="205"/>
      <c r="D169" s="206" t="s">
        <v>643</v>
      </c>
      <c r="E169" s="207" t="s">
        <v>594</v>
      </c>
      <c r="F169" s="208">
        <v>84.5</v>
      </c>
      <c r="G169" s="207" t="s">
        <v>625</v>
      </c>
      <c r="H169" s="207">
        <v>93</v>
      </c>
      <c r="I169" s="209">
        <v>110</v>
      </c>
      <c r="J169" s="210" t="s">
        <v>644</v>
      </c>
      <c r="K169" s="211">
        <f t="shared" si="112"/>
        <v>8.5</v>
      </c>
      <c r="L169" s="212">
        <f t="shared" si="113"/>
        <v>0.10059171597633136</v>
      </c>
      <c r="M169" s="207" t="s">
        <v>592</v>
      </c>
      <c r="N169" s="213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13</v>
      </c>
      <c r="B170" s="205">
        <v>41928</v>
      </c>
      <c r="C170" s="205"/>
      <c r="D170" s="206" t="s">
        <v>645</v>
      </c>
      <c r="E170" s="207" t="s">
        <v>594</v>
      </c>
      <c r="F170" s="208">
        <v>401</v>
      </c>
      <c r="G170" s="207" t="s">
        <v>625</v>
      </c>
      <c r="H170" s="207">
        <v>428</v>
      </c>
      <c r="I170" s="209">
        <v>450</v>
      </c>
      <c r="J170" s="210" t="s">
        <v>646</v>
      </c>
      <c r="K170" s="211">
        <f t="shared" si="112"/>
        <v>27</v>
      </c>
      <c r="L170" s="212">
        <f t="shared" si="113"/>
        <v>6.7331670822942641E-2</v>
      </c>
      <c r="M170" s="207" t="s">
        <v>592</v>
      </c>
      <c r="N170" s="213">
        <v>42020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14</v>
      </c>
      <c r="B171" s="205">
        <v>41928</v>
      </c>
      <c r="C171" s="205"/>
      <c r="D171" s="206" t="s">
        <v>647</v>
      </c>
      <c r="E171" s="207" t="s">
        <v>594</v>
      </c>
      <c r="F171" s="208">
        <v>101</v>
      </c>
      <c r="G171" s="207" t="s">
        <v>625</v>
      </c>
      <c r="H171" s="207">
        <v>112</v>
      </c>
      <c r="I171" s="209">
        <v>120</v>
      </c>
      <c r="J171" s="210" t="s">
        <v>648</v>
      </c>
      <c r="K171" s="211">
        <f t="shared" si="112"/>
        <v>11</v>
      </c>
      <c r="L171" s="212">
        <f t="shared" si="113"/>
        <v>0.10891089108910891</v>
      </c>
      <c r="M171" s="207" t="s">
        <v>592</v>
      </c>
      <c r="N171" s="213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15</v>
      </c>
      <c r="B172" s="205">
        <v>41954</v>
      </c>
      <c r="C172" s="205"/>
      <c r="D172" s="206" t="s">
        <v>649</v>
      </c>
      <c r="E172" s="207" t="s">
        <v>594</v>
      </c>
      <c r="F172" s="208">
        <v>59</v>
      </c>
      <c r="G172" s="207" t="s">
        <v>625</v>
      </c>
      <c r="H172" s="207">
        <v>76</v>
      </c>
      <c r="I172" s="209">
        <v>76</v>
      </c>
      <c r="J172" s="210" t="s">
        <v>626</v>
      </c>
      <c r="K172" s="211">
        <f t="shared" si="112"/>
        <v>17</v>
      </c>
      <c r="L172" s="212">
        <f t="shared" si="113"/>
        <v>0.28813559322033899</v>
      </c>
      <c r="M172" s="207" t="s">
        <v>592</v>
      </c>
      <c r="N172" s="213">
        <v>43032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16</v>
      </c>
      <c r="B173" s="205">
        <v>41954</v>
      </c>
      <c r="C173" s="205"/>
      <c r="D173" s="206" t="s">
        <v>638</v>
      </c>
      <c r="E173" s="207" t="s">
        <v>594</v>
      </c>
      <c r="F173" s="208">
        <v>99</v>
      </c>
      <c r="G173" s="207" t="s">
        <v>625</v>
      </c>
      <c r="H173" s="207">
        <v>120</v>
      </c>
      <c r="I173" s="209">
        <v>120</v>
      </c>
      <c r="J173" s="210" t="s">
        <v>606</v>
      </c>
      <c r="K173" s="211">
        <f t="shared" si="112"/>
        <v>21</v>
      </c>
      <c r="L173" s="212">
        <f t="shared" si="113"/>
        <v>0.21212121212121213</v>
      </c>
      <c r="M173" s="207" t="s">
        <v>592</v>
      </c>
      <c r="N173" s="213">
        <v>41960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17</v>
      </c>
      <c r="B174" s="205">
        <v>41956</v>
      </c>
      <c r="C174" s="205"/>
      <c r="D174" s="206" t="s">
        <v>650</v>
      </c>
      <c r="E174" s="207" t="s">
        <v>594</v>
      </c>
      <c r="F174" s="208">
        <v>22</v>
      </c>
      <c r="G174" s="207" t="s">
        <v>625</v>
      </c>
      <c r="H174" s="207">
        <v>33.549999999999997</v>
      </c>
      <c r="I174" s="209">
        <v>32</v>
      </c>
      <c r="J174" s="210" t="s">
        <v>651</v>
      </c>
      <c r="K174" s="211">
        <f t="shared" si="112"/>
        <v>11.549999999999997</v>
      </c>
      <c r="L174" s="212">
        <f t="shared" si="113"/>
        <v>0.52499999999999991</v>
      </c>
      <c r="M174" s="207" t="s">
        <v>592</v>
      </c>
      <c r="N174" s="213">
        <v>42188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18</v>
      </c>
      <c r="B175" s="205">
        <v>41976</v>
      </c>
      <c r="C175" s="205"/>
      <c r="D175" s="206" t="s">
        <v>652</v>
      </c>
      <c r="E175" s="207" t="s">
        <v>594</v>
      </c>
      <c r="F175" s="208">
        <v>440</v>
      </c>
      <c r="G175" s="207" t="s">
        <v>625</v>
      </c>
      <c r="H175" s="207">
        <v>520</v>
      </c>
      <c r="I175" s="209">
        <v>520</v>
      </c>
      <c r="J175" s="210" t="s">
        <v>653</v>
      </c>
      <c r="K175" s="211">
        <f t="shared" si="112"/>
        <v>80</v>
      </c>
      <c r="L175" s="212">
        <f t="shared" si="113"/>
        <v>0.18181818181818182</v>
      </c>
      <c r="M175" s="207" t="s">
        <v>592</v>
      </c>
      <c r="N175" s="213">
        <v>42208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19</v>
      </c>
      <c r="B176" s="205">
        <v>41976</v>
      </c>
      <c r="C176" s="205"/>
      <c r="D176" s="206" t="s">
        <v>654</v>
      </c>
      <c r="E176" s="207" t="s">
        <v>594</v>
      </c>
      <c r="F176" s="208">
        <v>360</v>
      </c>
      <c r="G176" s="207" t="s">
        <v>625</v>
      </c>
      <c r="H176" s="207">
        <v>427</v>
      </c>
      <c r="I176" s="209">
        <v>425</v>
      </c>
      <c r="J176" s="210" t="s">
        <v>655</v>
      </c>
      <c r="K176" s="211">
        <f t="shared" si="112"/>
        <v>67</v>
      </c>
      <c r="L176" s="212">
        <f t="shared" si="113"/>
        <v>0.18611111111111112</v>
      </c>
      <c r="M176" s="207" t="s">
        <v>592</v>
      </c>
      <c r="N176" s="213">
        <v>42058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20</v>
      </c>
      <c r="B177" s="205">
        <v>42012</v>
      </c>
      <c r="C177" s="205"/>
      <c r="D177" s="206" t="s">
        <v>656</v>
      </c>
      <c r="E177" s="207" t="s">
        <v>594</v>
      </c>
      <c r="F177" s="208">
        <v>360</v>
      </c>
      <c r="G177" s="207" t="s">
        <v>625</v>
      </c>
      <c r="H177" s="207">
        <v>455</v>
      </c>
      <c r="I177" s="209">
        <v>420</v>
      </c>
      <c r="J177" s="210" t="s">
        <v>657</v>
      </c>
      <c r="K177" s="211">
        <f t="shared" si="112"/>
        <v>95</v>
      </c>
      <c r="L177" s="212">
        <f t="shared" si="113"/>
        <v>0.2638888888888889</v>
      </c>
      <c r="M177" s="207" t="s">
        <v>592</v>
      </c>
      <c r="N177" s="213">
        <v>42024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21</v>
      </c>
      <c r="B178" s="205">
        <v>42012</v>
      </c>
      <c r="C178" s="205"/>
      <c r="D178" s="206" t="s">
        <v>658</v>
      </c>
      <c r="E178" s="207" t="s">
        <v>594</v>
      </c>
      <c r="F178" s="208">
        <v>130</v>
      </c>
      <c r="G178" s="207"/>
      <c r="H178" s="207">
        <v>175.5</v>
      </c>
      <c r="I178" s="209">
        <v>165</v>
      </c>
      <c r="J178" s="210" t="s">
        <v>659</v>
      </c>
      <c r="K178" s="211">
        <f t="shared" si="112"/>
        <v>45.5</v>
      </c>
      <c r="L178" s="212">
        <f t="shared" si="113"/>
        <v>0.35</v>
      </c>
      <c r="M178" s="207" t="s">
        <v>592</v>
      </c>
      <c r="N178" s="213">
        <v>43088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22</v>
      </c>
      <c r="B179" s="205">
        <v>42040</v>
      </c>
      <c r="C179" s="205"/>
      <c r="D179" s="206" t="s">
        <v>384</v>
      </c>
      <c r="E179" s="207" t="s">
        <v>624</v>
      </c>
      <c r="F179" s="208">
        <v>98</v>
      </c>
      <c r="G179" s="207"/>
      <c r="H179" s="207">
        <v>120</v>
      </c>
      <c r="I179" s="209">
        <v>120</v>
      </c>
      <c r="J179" s="210" t="s">
        <v>626</v>
      </c>
      <c r="K179" s="211">
        <f t="shared" si="112"/>
        <v>22</v>
      </c>
      <c r="L179" s="212">
        <f t="shared" si="113"/>
        <v>0.22448979591836735</v>
      </c>
      <c r="M179" s="207" t="s">
        <v>592</v>
      </c>
      <c r="N179" s="213">
        <v>42753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23</v>
      </c>
      <c r="B180" s="205">
        <v>42040</v>
      </c>
      <c r="C180" s="205"/>
      <c r="D180" s="206" t="s">
        <v>660</v>
      </c>
      <c r="E180" s="207" t="s">
        <v>624</v>
      </c>
      <c r="F180" s="208">
        <v>196</v>
      </c>
      <c r="G180" s="207"/>
      <c r="H180" s="207">
        <v>262</v>
      </c>
      <c r="I180" s="209">
        <v>255</v>
      </c>
      <c r="J180" s="210" t="s">
        <v>626</v>
      </c>
      <c r="K180" s="211">
        <f t="shared" si="112"/>
        <v>66</v>
      </c>
      <c r="L180" s="212">
        <f t="shared" si="113"/>
        <v>0.33673469387755101</v>
      </c>
      <c r="M180" s="207" t="s">
        <v>592</v>
      </c>
      <c r="N180" s="213">
        <v>42599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4">
        <v>24</v>
      </c>
      <c r="B181" s="215">
        <v>42067</v>
      </c>
      <c r="C181" s="215"/>
      <c r="D181" s="216" t="s">
        <v>383</v>
      </c>
      <c r="E181" s="217" t="s">
        <v>624</v>
      </c>
      <c r="F181" s="218">
        <v>235</v>
      </c>
      <c r="G181" s="218"/>
      <c r="H181" s="219">
        <v>77</v>
      </c>
      <c r="I181" s="219" t="s">
        <v>661</v>
      </c>
      <c r="J181" s="220" t="s">
        <v>662</v>
      </c>
      <c r="K181" s="221">
        <f t="shared" si="112"/>
        <v>-158</v>
      </c>
      <c r="L181" s="222">
        <f t="shared" si="113"/>
        <v>-0.67234042553191486</v>
      </c>
      <c r="M181" s="218" t="s">
        <v>605</v>
      </c>
      <c r="N181" s="215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25</v>
      </c>
      <c r="B182" s="205">
        <v>42067</v>
      </c>
      <c r="C182" s="205"/>
      <c r="D182" s="206" t="s">
        <v>663</v>
      </c>
      <c r="E182" s="207" t="s">
        <v>624</v>
      </c>
      <c r="F182" s="208">
        <v>185</v>
      </c>
      <c r="G182" s="207"/>
      <c r="H182" s="207">
        <v>224</v>
      </c>
      <c r="I182" s="209" t="s">
        <v>664</v>
      </c>
      <c r="J182" s="210" t="s">
        <v>626</v>
      </c>
      <c r="K182" s="211">
        <f t="shared" si="112"/>
        <v>39</v>
      </c>
      <c r="L182" s="212">
        <f t="shared" si="113"/>
        <v>0.21081081081081082</v>
      </c>
      <c r="M182" s="207" t="s">
        <v>592</v>
      </c>
      <c r="N182" s="213">
        <v>42647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4">
        <v>26</v>
      </c>
      <c r="B183" s="215">
        <v>42090</v>
      </c>
      <c r="C183" s="215"/>
      <c r="D183" s="223" t="s">
        <v>665</v>
      </c>
      <c r="E183" s="218" t="s">
        <v>624</v>
      </c>
      <c r="F183" s="218">
        <v>49.5</v>
      </c>
      <c r="G183" s="219"/>
      <c r="H183" s="219">
        <v>15.85</v>
      </c>
      <c r="I183" s="219">
        <v>67</v>
      </c>
      <c r="J183" s="220" t="s">
        <v>666</v>
      </c>
      <c r="K183" s="219">
        <f t="shared" si="112"/>
        <v>-33.65</v>
      </c>
      <c r="L183" s="224">
        <f t="shared" si="113"/>
        <v>-0.67979797979797973</v>
      </c>
      <c r="M183" s="218" t="s">
        <v>605</v>
      </c>
      <c r="N183" s="225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27</v>
      </c>
      <c r="B184" s="205">
        <v>42093</v>
      </c>
      <c r="C184" s="205"/>
      <c r="D184" s="206" t="s">
        <v>667</v>
      </c>
      <c r="E184" s="207" t="s">
        <v>624</v>
      </c>
      <c r="F184" s="208">
        <v>183.5</v>
      </c>
      <c r="G184" s="207"/>
      <c r="H184" s="207">
        <v>219</v>
      </c>
      <c r="I184" s="209">
        <v>218</v>
      </c>
      <c r="J184" s="210" t="s">
        <v>668</v>
      </c>
      <c r="K184" s="211">
        <f t="shared" si="112"/>
        <v>35.5</v>
      </c>
      <c r="L184" s="212">
        <f t="shared" si="113"/>
        <v>0.19346049046321526</v>
      </c>
      <c r="M184" s="207" t="s">
        <v>592</v>
      </c>
      <c r="N184" s="213">
        <v>42103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28</v>
      </c>
      <c r="B185" s="205">
        <v>42114</v>
      </c>
      <c r="C185" s="205"/>
      <c r="D185" s="206" t="s">
        <v>669</v>
      </c>
      <c r="E185" s="207" t="s">
        <v>624</v>
      </c>
      <c r="F185" s="208">
        <f>(227+237)/2</f>
        <v>232</v>
      </c>
      <c r="G185" s="207"/>
      <c r="H185" s="207">
        <v>298</v>
      </c>
      <c r="I185" s="209">
        <v>298</v>
      </c>
      <c r="J185" s="210" t="s">
        <v>626</v>
      </c>
      <c r="K185" s="211">
        <f t="shared" si="112"/>
        <v>66</v>
      </c>
      <c r="L185" s="212">
        <f t="shared" si="113"/>
        <v>0.28448275862068967</v>
      </c>
      <c r="M185" s="207" t="s">
        <v>592</v>
      </c>
      <c r="N185" s="213">
        <v>42823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29</v>
      </c>
      <c r="B186" s="205">
        <v>42128</v>
      </c>
      <c r="C186" s="205"/>
      <c r="D186" s="206" t="s">
        <v>670</v>
      </c>
      <c r="E186" s="207" t="s">
        <v>594</v>
      </c>
      <c r="F186" s="208">
        <v>385</v>
      </c>
      <c r="G186" s="207"/>
      <c r="H186" s="207">
        <f>212.5+331</f>
        <v>543.5</v>
      </c>
      <c r="I186" s="209">
        <v>510</v>
      </c>
      <c r="J186" s="210" t="s">
        <v>671</v>
      </c>
      <c r="K186" s="211">
        <f t="shared" si="112"/>
        <v>158.5</v>
      </c>
      <c r="L186" s="212">
        <f t="shared" si="113"/>
        <v>0.41168831168831171</v>
      </c>
      <c r="M186" s="207" t="s">
        <v>592</v>
      </c>
      <c r="N186" s="213">
        <v>42235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30</v>
      </c>
      <c r="B187" s="205">
        <v>42128</v>
      </c>
      <c r="C187" s="205"/>
      <c r="D187" s="206" t="s">
        <v>672</v>
      </c>
      <c r="E187" s="207" t="s">
        <v>594</v>
      </c>
      <c r="F187" s="208">
        <v>115.5</v>
      </c>
      <c r="G187" s="207"/>
      <c r="H187" s="207">
        <v>146</v>
      </c>
      <c r="I187" s="209">
        <v>142</v>
      </c>
      <c r="J187" s="210" t="s">
        <v>673</v>
      </c>
      <c r="K187" s="211">
        <f t="shared" si="112"/>
        <v>30.5</v>
      </c>
      <c r="L187" s="212">
        <f t="shared" si="113"/>
        <v>0.26406926406926406</v>
      </c>
      <c r="M187" s="207" t="s">
        <v>592</v>
      </c>
      <c r="N187" s="213">
        <v>42202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31</v>
      </c>
      <c r="B188" s="205">
        <v>42151</v>
      </c>
      <c r="C188" s="205"/>
      <c r="D188" s="206" t="s">
        <v>674</v>
      </c>
      <c r="E188" s="207" t="s">
        <v>594</v>
      </c>
      <c r="F188" s="208">
        <v>237.5</v>
      </c>
      <c r="G188" s="207"/>
      <c r="H188" s="207">
        <v>279.5</v>
      </c>
      <c r="I188" s="209">
        <v>278</v>
      </c>
      <c r="J188" s="210" t="s">
        <v>626</v>
      </c>
      <c r="K188" s="211">
        <f t="shared" si="112"/>
        <v>42</v>
      </c>
      <c r="L188" s="212">
        <f t="shared" si="113"/>
        <v>0.17684210526315788</v>
      </c>
      <c r="M188" s="207" t="s">
        <v>592</v>
      </c>
      <c r="N188" s="213">
        <v>42222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32</v>
      </c>
      <c r="B189" s="205">
        <v>42174</v>
      </c>
      <c r="C189" s="205"/>
      <c r="D189" s="206" t="s">
        <v>645</v>
      </c>
      <c r="E189" s="207" t="s">
        <v>624</v>
      </c>
      <c r="F189" s="208">
        <v>340</v>
      </c>
      <c r="G189" s="207"/>
      <c r="H189" s="207">
        <v>448</v>
      </c>
      <c r="I189" s="209">
        <v>448</v>
      </c>
      <c r="J189" s="210" t="s">
        <v>626</v>
      </c>
      <c r="K189" s="211">
        <f t="shared" si="112"/>
        <v>108</v>
      </c>
      <c r="L189" s="212">
        <f t="shared" si="113"/>
        <v>0.31764705882352939</v>
      </c>
      <c r="M189" s="207" t="s">
        <v>592</v>
      </c>
      <c r="N189" s="213">
        <v>43018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33</v>
      </c>
      <c r="B190" s="205">
        <v>42191</v>
      </c>
      <c r="C190" s="205"/>
      <c r="D190" s="206" t="s">
        <v>675</v>
      </c>
      <c r="E190" s="207" t="s">
        <v>624</v>
      </c>
      <c r="F190" s="208">
        <v>390</v>
      </c>
      <c r="G190" s="207"/>
      <c r="H190" s="207">
        <v>460</v>
      </c>
      <c r="I190" s="209">
        <v>460</v>
      </c>
      <c r="J190" s="210" t="s">
        <v>626</v>
      </c>
      <c r="K190" s="211">
        <f t="shared" si="112"/>
        <v>70</v>
      </c>
      <c r="L190" s="212">
        <f t="shared" si="113"/>
        <v>0.17948717948717949</v>
      </c>
      <c r="M190" s="207" t="s">
        <v>592</v>
      </c>
      <c r="N190" s="213">
        <v>42478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4">
        <v>34</v>
      </c>
      <c r="B191" s="215">
        <v>42195</v>
      </c>
      <c r="C191" s="215"/>
      <c r="D191" s="216" t="s">
        <v>676</v>
      </c>
      <c r="E191" s="217" t="s">
        <v>624</v>
      </c>
      <c r="F191" s="218">
        <v>122.5</v>
      </c>
      <c r="G191" s="218"/>
      <c r="H191" s="219">
        <v>61</v>
      </c>
      <c r="I191" s="219">
        <v>172</v>
      </c>
      <c r="J191" s="220" t="s">
        <v>677</v>
      </c>
      <c r="K191" s="221">
        <f t="shared" si="112"/>
        <v>-61.5</v>
      </c>
      <c r="L191" s="222">
        <f t="shared" si="113"/>
        <v>-0.50204081632653064</v>
      </c>
      <c r="M191" s="218" t="s">
        <v>605</v>
      </c>
      <c r="N191" s="215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35</v>
      </c>
      <c r="B192" s="205">
        <v>42219</v>
      </c>
      <c r="C192" s="205"/>
      <c r="D192" s="206" t="s">
        <v>678</v>
      </c>
      <c r="E192" s="207" t="s">
        <v>624</v>
      </c>
      <c r="F192" s="208">
        <v>297.5</v>
      </c>
      <c r="G192" s="207"/>
      <c r="H192" s="207">
        <v>350</v>
      </c>
      <c r="I192" s="209">
        <v>360</v>
      </c>
      <c r="J192" s="210" t="s">
        <v>679</v>
      </c>
      <c r="K192" s="211">
        <f t="shared" si="112"/>
        <v>52.5</v>
      </c>
      <c r="L192" s="212">
        <f t="shared" si="113"/>
        <v>0.17647058823529413</v>
      </c>
      <c r="M192" s="207" t="s">
        <v>592</v>
      </c>
      <c r="N192" s="213">
        <v>42232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36</v>
      </c>
      <c r="B193" s="205">
        <v>42219</v>
      </c>
      <c r="C193" s="205"/>
      <c r="D193" s="206" t="s">
        <v>680</v>
      </c>
      <c r="E193" s="207" t="s">
        <v>624</v>
      </c>
      <c r="F193" s="208">
        <v>115.5</v>
      </c>
      <c r="G193" s="207"/>
      <c r="H193" s="207">
        <v>149</v>
      </c>
      <c r="I193" s="209">
        <v>140</v>
      </c>
      <c r="J193" s="210" t="s">
        <v>681</v>
      </c>
      <c r="K193" s="211">
        <f t="shared" si="112"/>
        <v>33.5</v>
      </c>
      <c r="L193" s="212">
        <f t="shared" si="113"/>
        <v>0.29004329004329005</v>
      </c>
      <c r="M193" s="207" t="s">
        <v>592</v>
      </c>
      <c r="N193" s="213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37</v>
      </c>
      <c r="B194" s="205">
        <v>42251</v>
      </c>
      <c r="C194" s="205"/>
      <c r="D194" s="206" t="s">
        <v>674</v>
      </c>
      <c r="E194" s="207" t="s">
        <v>624</v>
      </c>
      <c r="F194" s="208">
        <v>226</v>
      </c>
      <c r="G194" s="207"/>
      <c r="H194" s="207">
        <v>292</v>
      </c>
      <c r="I194" s="209">
        <v>292</v>
      </c>
      <c r="J194" s="210" t="s">
        <v>682</v>
      </c>
      <c r="K194" s="211">
        <f t="shared" si="112"/>
        <v>66</v>
      </c>
      <c r="L194" s="212">
        <f t="shared" si="113"/>
        <v>0.29203539823008851</v>
      </c>
      <c r="M194" s="207" t="s">
        <v>592</v>
      </c>
      <c r="N194" s="213">
        <v>42286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38</v>
      </c>
      <c r="B195" s="205">
        <v>42254</v>
      </c>
      <c r="C195" s="205"/>
      <c r="D195" s="206" t="s">
        <v>669</v>
      </c>
      <c r="E195" s="207" t="s">
        <v>624</v>
      </c>
      <c r="F195" s="208">
        <v>232.5</v>
      </c>
      <c r="G195" s="207"/>
      <c r="H195" s="207">
        <v>312.5</v>
      </c>
      <c r="I195" s="209">
        <v>310</v>
      </c>
      <c r="J195" s="210" t="s">
        <v>626</v>
      </c>
      <c r="K195" s="211">
        <f t="shared" si="112"/>
        <v>80</v>
      </c>
      <c r="L195" s="212">
        <f t="shared" si="113"/>
        <v>0.34408602150537637</v>
      </c>
      <c r="M195" s="207" t="s">
        <v>592</v>
      </c>
      <c r="N195" s="213">
        <v>42823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39</v>
      </c>
      <c r="B196" s="205">
        <v>42268</v>
      </c>
      <c r="C196" s="205"/>
      <c r="D196" s="206" t="s">
        <v>683</v>
      </c>
      <c r="E196" s="207" t="s">
        <v>624</v>
      </c>
      <c r="F196" s="208">
        <v>196.5</v>
      </c>
      <c r="G196" s="207"/>
      <c r="H196" s="207">
        <v>238</v>
      </c>
      <c r="I196" s="209">
        <v>238</v>
      </c>
      <c r="J196" s="210" t="s">
        <v>682</v>
      </c>
      <c r="K196" s="211">
        <f t="shared" si="112"/>
        <v>41.5</v>
      </c>
      <c r="L196" s="212">
        <f t="shared" si="113"/>
        <v>0.21119592875318066</v>
      </c>
      <c r="M196" s="207" t="s">
        <v>592</v>
      </c>
      <c r="N196" s="213">
        <v>42291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40</v>
      </c>
      <c r="B197" s="205">
        <v>42271</v>
      </c>
      <c r="C197" s="205"/>
      <c r="D197" s="206" t="s">
        <v>623</v>
      </c>
      <c r="E197" s="207" t="s">
        <v>624</v>
      </c>
      <c r="F197" s="208">
        <v>65</v>
      </c>
      <c r="G197" s="207"/>
      <c r="H197" s="207">
        <v>82</v>
      </c>
      <c r="I197" s="209">
        <v>82</v>
      </c>
      <c r="J197" s="210" t="s">
        <v>682</v>
      </c>
      <c r="K197" s="211">
        <f t="shared" si="112"/>
        <v>17</v>
      </c>
      <c r="L197" s="212">
        <f t="shared" si="113"/>
        <v>0.26153846153846155</v>
      </c>
      <c r="M197" s="207" t="s">
        <v>592</v>
      </c>
      <c r="N197" s="213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41</v>
      </c>
      <c r="B198" s="205">
        <v>42291</v>
      </c>
      <c r="C198" s="205"/>
      <c r="D198" s="206" t="s">
        <v>684</v>
      </c>
      <c r="E198" s="207" t="s">
        <v>624</v>
      </c>
      <c r="F198" s="208">
        <v>144</v>
      </c>
      <c r="G198" s="207"/>
      <c r="H198" s="207">
        <v>182.5</v>
      </c>
      <c r="I198" s="209">
        <v>181</v>
      </c>
      <c r="J198" s="210" t="s">
        <v>682</v>
      </c>
      <c r="K198" s="211">
        <f t="shared" si="112"/>
        <v>38.5</v>
      </c>
      <c r="L198" s="212">
        <f t="shared" si="113"/>
        <v>0.2673611111111111</v>
      </c>
      <c r="M198" s="207" t="s">
        <v>592</v>
      </c>
      <c r="N198" s="213">
        <v>42817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42</v>
      </c>
      <c r="B199" s="205">
        <v>42291</v>
      </c>
      <c r="C199" s="205"/>
      <c r="D199" s="206" t="s">
        <v>685</v>
      </c>
      <c r="E199" s="207" t="s">
        <v>624</v>
      </c>
      <c r="F199" s="208">
        <v>264</v>
      </c>
      <c r="G199" s="207"/>
      <c r="H199" s="207">
        <v>311</v>
      </c>
      <c r="I199" s="209">
        <v>311</v>
      </c>
      <c r="J199" s="210" t="s">
        <v>682</v>
      </c>
      <c r="K199" s="211">
        <f t="shared" si="112"/>
        <v>47</v>
      </c>
      <c r="L199" s="212">
        <f t="shared" si="113"/>
        <v>0.17803030303030304</v>
      </c>
      <c r="M199" s="207" t="s">
        <v>592</v>
      </c>
      <c r="N199" s="213">
        <v>42604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43</v>
      </c>
      <c r="B200" s="205">
        <v>42318</v>
      </c>
      <c r="C200" s="205"/>
      <c r="D200" s="206" t="s">
        <v>686</v>
      </c>
      <c r="E200" s="207" t="s">
        <v>594</v>
      </c>
      <c r="F200" s="208">
        <v>549.5</v>
      </c>
      <c r="G200" s="207"/>
      <c r="H200" s="207">
        <v>630</v>
      </c>
      <c r="I200" s="209">
        <v>630</v>
      </c>
      <c r="J200" s="210" t="s">
        <v>682</v>
      </c>
      <c r="K200" s="211">
        <f t="shared" si="112"/>
        <v>80.5</v>
      </c>
      <c r="L200" s="212">
        <f t="shared" si="113"/>
        <v>0.1464968152866242</v>
      </c>
      <c r="M200" s="207" t="s">
        <v>592</v>
      </c>
      <c r="N200" s="213">
        <v>42419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44</v>
      </c>
      <c r="B201" s="205">
        <v>42342</v>
      </c>
      <c r="C201" s="205"/>
      <c r="D201" s="206" t="s">
        <v>687</v>
      </c>
      <c r="E201" s="207" t="s">
        <v>624</v>
      </c>
      <c r="F201" s="208">
        <v>1027.5</v>
      </c>
      <c r="G201" s="207"/>
      <c r="H201" s="207">
        <v>1315</v>
      </c>
      <c r="I201" s="209">
        <v>1250</v>
      </c>
      <c r="J201" s="210" t="s">
        <v>682</v>
      </c>
      <c r="K201" s="211">
        <f t="shared" si="112"/>
        <v>287.5</v>
      </c>
      <c r="L201" s="212">
        <f t="shared" si="113"/>
        <v>0.27980535279805352</v>
      </c>
      <c r="M201" s="207" t="s">
        <v>592</v>
      </c>
      <c r="N201" s="213">
        <v>43244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45</v>
      </c>
      <c r="B202" s="205">
        <v>42367</v>
      </c>
      <c r="C202" s="205"/>
      <c r="D202" s="206" t="s">
        <v>688</v>
      </c>
      <c r="E202" s="207" t="s">
        <v>624</v>
      </c>
      <c r="F202" s="208">
        <v>465</v>
      </c>
      <c r="G202" s="207"/>
      <c r="H202" s="207">
        <v>540</v>
      </c>
      <c r="I202" s="209">
        <v>540</v>
      </c>
      <c r="J202" s="210" t="s">
        <v>682</v>
      </c>
      <c r="K202" s="211">
        <f t="shared" si="112"/>
        <v>75</v>
      </c>
      <c r="L202" s="212">
        <f t="shared" si="113"/>
        <v>0.16129032258064516</v>
      </c>
      <c r="M202" s="207" t="s">
        <v>592</v>
      </c>
      <c r="N202" s="213">
        <v>42530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46</v>
      </c>
      <c r="B203" s="205">
        <v>42380</v>
      </c>
      <c r="C203" s="205"/>
      <c r="D203" s="206" t="s">
        <v>384</v>
      </c>
      <c r="E203" s="207" t="s">
        <v>594</v>
      </c>
      <c r="F203" s="208">
        <v>81</v>
      </c>
      <c r="G203" s="207"/>
      <c r="H203" s="207">
        <v>110</v>
      </c>
      <c r="I203" s="209">
        <v>110</v>
      </c>
      <c r="J203" s="210" t="s">
        <v>682</v>
      </c>
      <c r="K203" s="211">
        <f t="shared" si="112"/>
        <v>29</v>
      </c>
      <c r="L203" s="212">
        <f t="shared" si="113"/>
        <v>0.35802469135802467</v>
      </c>
      <c r="M203" s="207" t="s">
        <v>592</v>
      </c>
      <c r="N203" s="213">
        <v>42745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47</v>
      </c>
      <c r="B204" s="205">
        <v>42382</v>
      </c>
      <c r="C204" s="205"/>
      <c r="D204" s="206" t="s">
        <v>689</v>
      </c>
      <c r="E204" s="207" t="s">
        <v>594</v>
      </c>
      <c r="F204" s="208">
        <v>417.5</v>
      </c>
      <c r="G204" s="207"/>
      <c r="H204" s="207">
        <v>547</v>
      </c>
      <c r="I204" s="209">
        <v>535</v>
      </c>
      <c r="J204" s="210" t="s">
        <v>682</v>
      </c>
      <c r="K204" s="211">
        <f t="shared" si="112"/>
        <v>129.5</v>
      </c>
      <c r="L204" s="212">
        <f t="shared" si="113"/>
        <v>0.31017964071856285</v>
      </c>
      <c r="M204" s="207" t="s">
        <v>592</v>
      </c>
      <c r="N204" s="213">
        <v>42578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48</v>
      </c>
      <c r="B205" s="205">
        <v>42408</v>
      </c>
      <c r="C205" s="205"/>
      <c r="D205" s="206" t="s">
        <v>690</v>
      </c>
      <c r="E205" s="207" t="s">
        <v>624</v>
      </c>
      <c r="F205" s="208">
        <v>650</v>
      </c>
      <c r="G205" s="207"/>
      <c r="H205" s="207">
        <v>800</v>
      </c>
      <c r="I205" s="209">
        <v>800</v>
      </c>
      <c r="J205" s="210" t="s">
        <v>682</v>
      </c>
      <c r="K205" s="211">
        <f t="shared" si="112"/>
        <v>150</v>
      </c>
      <c r="L205" s="212">
        <f t="shared" si="113"/>
        <v>0.23076923076923078</v>
      </c>
      <c r="M205" s="207" t="s">
        <v>592</v>
      </c>
      <c r="N205" s="213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49</v>
      </c>
      <c r="B206" s="205">
        <v>42433</v>
      </c>
      <c r="C206" s="205"/>
      <c r="D206" s="206" t="s">
        <v>211</v>
      </c>
      <c r="E206" s="207" t="s">
        <v>624</v>
      </c>
      <c r="F206" s="208">
        <v>437.5</v>
      </c>
      <c r="G206" s="207"/>
      <c r="H206" s="207">
        <v>504.5</v>
      </c>
      <c r="I206" s="209">
        <v>522</v>
      </c>
      <c r="J206" s="210" t="s">
        <v>691</v>
      </c>
      <c r="K206" s="211">
        <f t="shared" si="112"/>
        <v>67</v>
      </c>
      <c r="L206" s="212">
        <f t="shared" si="113"/>
        <v>0.15314285714285714</v>
      </c>
      <c r="M206" s="207" t="s">
        <v>592</v>
      </c>
      <c r="N206" s="213">
        <v>42480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50</v>
      </c>
      <c r="B207" s="205">
        <v>42438</v>
      </c>
      <c r="C207" s="205"/>
      <c r="D207" s="206" t="s">
        <v>692</v>
      </c>
      <c r="E207" s="207" t="s">
        <v>624</v>
      </c>
      <c r="F207" s="208">
        <v>189.5</v>
      </c>
      <c r="G207" s="207"/>
      <c r="H207" s="207">
        <v>218</v>
      </c>
      <c r="I207" s="209">
        <v>218</v>
      </c>
      <c r="J207" s="210" t="s">
        <v>682</v>
      </c>
      <c r="K207" s="211">
        <f t="shared" si="112"/>
        <v>28.5</v>
      </c>
      <c r="L207" s="212">
        <f t="shared" si="113"/>
        <v>0.15039577836411611</v>
      </c>
      <c r="M207" s="207" t="s">
        <v>592</v>
      </c>
      <c r="N207" s="213">
        <v>43034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4">
        <v>51</v>
      </c>
      <c r="B208" s="215">
        <v>42471</v>
      </c>
      <c r="C208" s="215"/>
      <c r="D208" s="223" t="s">
        <v>693</v>
      </c>
      <c r="E208" s="218" t="s">
        <v>624</v>
      </c>
      <c r="F208" s="218">
        <v>36.5</v>
      </c>
      <c r="G208" s="219"/>
      <c r="H208" s="219">
        <v>15.85</v>
      </c>
      <c r="I208" s="219">
        <v>60</v>
      </c>
      <c r="J208" s="220" t="s">
        <v>694</v>
      </c>
      <c r="K208" s="221">
        <f t="shared" si="112"/>
        <v>-20.65</v>
      </c>
      <c r="L208" s="222">
        <f t="shared" si="113"/>
        <v>-0.5657534246575342</v>
      </c>
      <c r="M208" s="218" t="s">
        <v>605</v>
      </c>
      <c r="N208" s="226">
        <v>43627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52</v>
      </c>
      <c r="B209" s="205">
        <v>42472</v>
      </c>
      <c r="C209" s="205"/>
      <c r="D209" s="206" t="s">
        <v>695</v>
      </c>
      <c r="E209" s="207" t="s">
        <v>624</v>
      </c>
      <c r="F209" s="208">
        <v>93</v>
      </c>
      <c r="G209" s="207"/>
      <c r="H209" s="207">
        <v>149</v>
      </c>
      <c r="I209" s="209">
        <v>140</v>
      </c>
      <c r="J209" s="210" t="s">
        <v>696</v>
      </c>
      <c r="K209" s="211">
        <f t="shared" si="112"/>
        <v>56</v>
      </c>
      <c r="L209" s="212">
        <f t="shared" si="113"/>
        <v>0.60215053763440862</v>
      </c>
      <c r="M209" s="207" t="s">
        <v>592</v>
      </c>
      <c r="N209" s="213">
        <v>42740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53</v>
      </c>
      <c r="B210" s="205">
        <v>42472</v>
      </c>
      <c r="C210" s="205"/>
      <c r="D210" s="206" t="s">
        <v>697</v>
      </c>
      <c r="E210" s="207" t="s">
        <v>624</v>
      </c>
      <c r="F210" s="208">
        <v>130</v>
      </c>
      <c r="G210" s="207"/>
      <c r="H210" s="207">
        <v>150</v>
      </c>
      <c r="I210" s="209" t="s">
        <v>698</v>
      </c>
      <c r="J210" s="210" t="s">
        <v>682</v>
      </c>
      <c r="K210" s="211">
        <f t="shared" si="112"/>
        <v>20</v>
      </c>
      <c r="L210" s="212">
        <f t="shared" si="113"/>
        <v>0.15384615384615385</v>
      </c>
      <c r="M210" s="207" t="s">
        <v>592</v>
      </c>
      <c r="N210" s="213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54</v>
      </c>
      <c r="B211" s="205">
        <v>42473</v>
      </c>
      <c r="C211" s="205"/>
      <c r="D211" s="206" t="s">
        <v>699</v>
      </c>
      <c r="E211" s="207" t="s">
        <v>624</v>
      </c>
      <c r="F211" s="208">
        <v>196</v>
      </c>
      <c r="G211" s="207"/>
      <c r="H211" s="207">
        <v>299</v>
      </c>
      <c r="I211" s="209">
        <v>299</v>
      </c>
      <c r="J211" s="210" t="s">
        <v>682</v>
      </c>
      <c r="K211" s="211">
        <v>103</v>
      </c>
      <c r="L211" s="212">
        <v>0.52551020408163296</v>
      </c>
      <c r="M211" s="207" t="s">
        <v>592</v>
      </c>
      <c r="N211" s="213">
        <v>42620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55</v>
      </c>
      <c r="B212" s="205">
        <v>42473</v>
      </c>
      <c r="C212" s="205"/>
      <c r="D212" s="206" t="s">
        <v>700</v>
      </c>
      <c r="E212" s="207" t="s">
        <v>624</v>
      </c>
      <c r="F212" s="208">
        <v>88</v>
      </c>
      <c r="G212" s="207"/>
      <c r="H212" s="207">
        <v>103</v>
      </c>
      <c r="I212" s="209">
        <v>103</v>
      </c>
      <c r="J212" s="210" t="s">
        <v>682</v>
      </c>
      <c r="K212" s="211">
        <v>15</v>
      </c>
      <c r="L212" s="212">
        <v>0.170454545454545</v>
      </c>
      <c r="M212" s="207" t="s">
        <v>592</v>
      </c>
      <c r="N212" s="213">
        <v>42530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56</v>
      </c>
      <c r="B213" s="205">
        <v>42492</v>
      </c>
      <c r="C213" s="205"/>
      <c r="D213" s="206" t="s">
        <v>701</v>
      </c>
      <c r="E213" s="207" t="s">
        <v>624</v>
      </c>
      <c r="F213" s="208">
        <v>127.5</v>
      </c>
      <c r="G213" s="207"/>
      <c r="H213" s="207">
        <v>148</v>
      </c>
      <c r="I213" s="209" t="s">
        <v>702</v>
      </c>
      <c r="J213" s="210" t="s">
        <v>682</v>
      </c>
      <c r="K213" s="211">
        <f t="shared" ref="K213:K217" si="114">H213-F213</f>
        <v>20.5</v>
      </c>
      <c r="L213" s="212">
        <f t="shared" ref="L213:L217" si="115">K213/F213</f>
        <v>0.16078431372549021</v>
      </c>
      <c r="M213" s="207" t="s">
        <v>592</v>
      </c>
      <c r="N213" s="213">
        <v>42564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57</v>
      </c>
      <c r="B214" s="205">
        <v>42493</v>
      </c>
      <c r="C214" s="205"/>
      <c r="D214" s="206" t="s">
        <v>703</v>
      </c>
      <c r="E214" s="207" t="s">
        <v>624</v>
      </c>
      <c r="F214" s="208">
        <v>675</v>
      </c>
      <c r="G214" s="207"/>
      <c r="H214" s="207">
        <v>815</v>
      </c>
      <c r="I214" s="209" t="s">
        <v>704</v>
      </c>
      <c r="J214" s="210" t="s">
        <v>682</v>
      </c>
      <c r="K214" s="211">
        <f t="shared" si="114"/>
        <v>140</v>
      </c>
      <c r="L214" s="212">
        <f t="shared" si="115"/>
        <v>0.2074074074074074</v>
      </c>
      <c r="M214" s="207" t="s">
        <v>592</v>
      </c>
      <c r="N214" s="213">
        <v>43154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4">
        <v>58</v>
      </c>
      <c r="B215" s="215">
        <v>42522</v>
      </c>
      <c r="C215" s="215"/>
      <c r="D215" s="216" t="s">
        <v>705</v>
      </c>
      <c r="E215" s="217" t="s">
        <v>624</v>
      </c>
      <c r="F215" s="218">
        <v>500</v>
      </c>
      <c r="G215" s="218"/>
      <c r="H215" s="219">
        <v>232.5</v>
      </c>
      <c r="I215" s="219" t="s">
        <v>706</v>
      </c>
      <c r="J215" s="220" t="s">
        <v>707</v>
      </c>
      <c r="K215" s="221">
        <f t="shared" si="114"/>
        <v>-267.5</v>
      </c>
      <c r="L215" s="222">
        <f t="shared" si="115"/>
        <v>-0.53500000000000003</v>
      </c>
      <c r="M215" s="218" t="s">
        <v>605</v>
      </c>
      <c r="N215" s="215">
        <v>43735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59</v>
      </c>
      <c r="B216" s="205">
        <v>42527</v>
      </c>
      <c r="C216" s="205"/>
      <c r="D216" s="206" t="s">
        <v>543</v>
      </c>
      <c r="E216" s="207" t="s">
        <v>624</v>
      </c>
      <c r="F216" s="208">
        <v>110</v>
      </c>
      <c r="G216" s="207"/>
      <c r="H216" s="207">
        <v>126.5</v>
      </c>
      <c r="I216" s="209">
        <v>125</v>
      </c>
      <c r="J216" s="210" t="s">
        <v>633</v>
      </c>
      <c r="K216" s="211">
        <f t="shared" si="114"/>
        <v>16.5</v>
      </c>
      <c r="L216" s="212">
        <f t="shared" si="115"/>
        <v>0.15</v>
      </c>
      <c r="M216" s="207" t="s">
        <v>592</v>
      </c>
      <c r="N216" s="213">
        <v>42552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60</v>
      </c>
      <c r="B217" s="205">
        <v>42538</v>
      </c>
      <c r="C217" s="205"/>
      <c r="D217" s="206" t="s">
        <v>708</v>
      </c>
      <c r="E217" s="207" t="s">
        <v>624</v>
      </c>
      <c r="F217" s="208">
        <v>44</v>
      </c>
      <c r="G217" s="207"/>
      <c r="H217" s="207">
        <v>69.5</v>
      </c>
      <c r="I217" s="209">
        <v>69.5</v>
      </c>
      <c r="J217" s="210" t="s">
        <v>709</v>
      </c>
      <c r="K217" s="211">
        <f t="shared" si="114"/>
        <v>25.5</v>
      </c>
      <c r="L217" s="212">
        <f t="shared" si="115"/>
        <v>0.57954545454545459</v>
      </c>
      <c r="M217" s="207" t="s">
        <v>592</v>
      </c>
      <c r="N217" s="213">
        <v>42977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61</v>
      </c>
      <c r="B218" s="205">
        <v>42549</v>
      </c>
      <c r="C218" s="205"/>
      <c r="D218" s="206" t="s">
        <v>710</v>
      </c>
      <c r="E218" s="207" t="s">
        <v>624</v>
      </c>
      <c r="F218" s="208">
        <v>262.5</v>
      </c>
      <c r="G218" s="207"/>
      <c r="H218" s="207">
        <v>340</v>
      </c>
      <c r="I218" s="209">
        <v>333</v>
      </c>
      <c r="J218" s="210" t="s">
        <v>711</v>
      </c>
      <c r="K218" s="211">
        <v>77.5</v>
      </c>
      <c r="L218" s="212">
        <v>0.29523809523809502</v>
      </c>
      <c r="M218" s="207" t="s">
        <v>592</v>
      </c>
      <c r="N218" s="213">
        <v>43017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62</v>
      </c>
      <c r="B219" s="205">
        <v>42549</v>
      </c>
      <c r="C219" s="205"/>
      <c r="D219" s="206" t="s">
        <v>712</v>
      </c>
      <c r="E219" s="207" t="s">
        <v>624</v>
      </c>
      <c r="F219" s="208">
        <v>840</v>
      </c>
      <c r="G219" s="207"/>
      <c r="H219" s="207">
        <v>1230</v>
      </c>
      <c r="I219" s="209">
        <v>1230</v>
      </c>
      <c r="J219" s="210" t="s">
        <v>682</v>
      </c>
      <c r="K219" s="211">
        <v>390</v>
      </c>
      <c r="L219" s="212">
        <v>0.46428571428571402</v>
      </c>
      <c r="M219" s="207" t="s">
        <v>592</v>
      </c>
      <c r="N219" s="213">
        <v>42649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7">
        <v>63</v>
      </c>
      <c r="B220" s="228">
        <v>42556</v>
      </c>
      <c r="C220" s="228"/>
      <c r="D220" s="229" t="s">
        <v>713</v>
      </c>
      <c r="E220" s="230" t="s">
        <v>624</v>
      </c>
      <c r="F220" s="230">
        <v>395</v>
      </c>
      <c r="G220" s="231"/>
      <c r="H220" s="231">
        <f>(468.5+342.5)/2</f>
        <v>405.5</v>
      </c>
      <c r="I220" s="231">
        <v>510</v>
      </c>
      <c r="J220" s="232" t="s">
        <v>714</v>
      </c>
      <c r="K220" s="233">
        <f t="shared" ref="K220:K226" si="116">H220-F220</f>
        <v>10.5</v>
      </c>
      <c r="L220" s="234">
        <f t="shared" ref="L220:L226" si="117">K220/F220</f>
        <v>2.6582278481012658E-2</v>
      </c>
      <c r="M220" s="230" t="s">
        <v>715</v>
      </c>
      <c r="N220" s="228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4">
        <v>64</v>
      </c>
      <c r="B221" s="215">
        <v>42584</v>
      </c>
      <c r="C221" s="215"/>
      <c r="D221" s="216" t="s">
        <v>716</v>
      </c>
      <c r="E221" s="217" t="s">
        <v>594</v>
      </c>
      <c r="F221" s="218">
        <f>169.5-12.8</f>
        <v>156.69999999999999</v>
      </c>
      <c r="G221" s="218"/>
      <c r="H221" s="219">
        <v>77</v>
      </c>
      <c r="I221" s="219" t="s">
        <v>717</v>
      </c>
      <c r="J221" s="220" t="s">
        <v>718</v>
      </c>
      <c r="K221" s="221">
        <f t="shared" si="116"/>
        <v>-79.699999999999989</v>
      </c>
      <c r="L221" s="222">
        <f t="shared" si="117"/>
        <v>-0.50861518825781749</v>
      </c>
      <c r="M221" s="218" t="s">
        <v>605</v>
      </c>
      <c r="N221" s="215">
        <v>43522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4">
        <v>65</v>
      </c>
      <c r="B222" s="215">
        <v>42586</v>
      </c>
      <c r="C222" s="215"/>
      <c r="D222" s="216" t="s">
        <v>719</v>
      </c>
      <c r="E222" s="217" t="s">
        <v>624</v>
      </c>
      <c r="F222" s="218">
        <v>400</v>
      </c>
      <c r="G222" s="218"/>
      <c r="H222" s="219">
        <v>305</v>
      </c>
      <c r="I222" s="219">
        <v>475</v>
      </c>
      <c r="J222" s="220" t="s">
        <v>720</v>
      </c>
      <c r="K222" s="221">
        <f t="shared" si="116"/>
        <v>-95</v>
      </c>
      <c r="L222" s="222">
        <f t="shared" si="117"/>
        <v>-0.23749999999999999</v>
      </c>
      <c r="M222" s="218" t="s">
        <v>605</v>
      </c>
      <c r="N222" s="215">
        <v>43606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66</v>
      </c>
      <c r="B223" s="205">
        <v>42593</v>
      </c>
      <c r="C223" s="205"/>
      <c r="D223" s="206" t="s">
        <v>721</v>
      </c>
      <c r="E223" s="207" t="s">
        <v>624</v>
      </c>
      <c r="F223" s="208">
        <v>86.5</v>
      </c>
      <c r="G223" s="207"/>
      <c r="H223" s="207">
        <v>130</v>
      </c>
      <c r="I223" s="209">
        <v>130</v>
      </c>
      <c r="J223" s="210" t="s">
        <v>722</v>
      </c>
      <c r="K223" s="211">
        <f t="shared" si="116"/>
        <v>43.5</v>
      </c>
      <c r="L223" s="212">
        <f t="shared" si="117"/>
        <v>0.50289017341040465</v>
      </c>
      <c r="M223" s="207" t="s">
        <v>592</v>
      </c>
      <c r="N223" s="213">
        <v>43091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4">
        <v>67</v>
      </c>
      <c r="B224" s="215">
        <v>42600</v>
      </c>
      <c r="C224" s="215"/>
      <c r="D224" s="216" t="s">
        <v>110</v>
      </c>
      <c r="E224" s="217" t="s">
        <v>624</v>
      </c>
      <c r="F224" s="218">
        <v>133.5</v>
      </c>
      <c r="G224" s="218"/>
      <c r="H224" s="219">
        <v>126.5</v>
      </c>
      <c r="I224" s="219">
        <v>178</v>
      </c>
      <c r="J224" s="220" t="s">
        <v>723</v>
      </c>
      <c r="K224" s="221">
        <f t="shared" si="116"/>
        <v>-7</v>
      </c>
      <c r="L224" s="222">
        <f t="shared" si="117"/>
        <v>-5.2434456928838954E-2</v>
      </c>
      <c r="M224" s="218" t="s">
        <v>605</v>
      </c>
      <c r="N224" s="215">
        <v>42615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68</v>
      </c>
      <c r="B225" s="205">
        <v>42613</v>
      </c>
      <c r="C225" s="205"/>
      <c r="D225" s="206" t="s">
        <v>724</v>
      </c>
      <c r="E225" s="207" t="s">
        <v>624</v>
      </c>
      <c r="F225" s="208">
        <v>560</v>
      </c>
      <c r="G225" s="207"/>
      <c r="H225" s="207">
        <v>725</v>
      </c>
      <c r="I225" s="209">
        <v>725</v>
      </c>
      <c r="J225" s="210" t="s">
        <v>626</v>
      </c>
      <c r="K225" s="211">
        <f t="shared" si="116"/>
        <v>165</v>
      </c>
      <c r="L225" s="212">
        <f t="shared" si="117"/>
        <v>0.29464285714285715</v>
      </c>
      <c r="M225" s="207" t="s">
        <v>592</v>
      </c>
      <c r="N225" s="213">
        <v>42456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69</v>
      </c>
      <c r="B226" s="205">
        <v>42614</v>
      </c>
      <c r="C226" s="205"/>
      <c r="D226" s="206" t="s">
        <v>725</v>
      </c>
      <c r="E226" s="207" t="s">
        <v>624</v>
      </c>
      <c r="F226" s="208">
        <v>160.5</v>
      </c>
      <c r="G226" s="207"/>
      <c r="H226" s="207">
        <v>210</v>
      </c>
      <c r="I226" s="209">
        <v>210</v>
      </c>
      <c r="J226" s="210" t="s">
        <v>626</v>
      </c>
      <c r="K226" s="211">
        <f t="shared" si="116"/>
        <v>49.5</v>
      </c>
      <c r="L226" s="212">
        <f t="shared" si="117"/>
        <v>0.30841121495327101</v>
      </c>
      <c r="M226" s="207" t="s">
        <v>592</v>
      </c>
      <c r="N226" s="213">
        <v>42871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70</v>
      </c>
      <c r="B227" s="205">
        <v>42646</v>
      </c>
      <c r="C227" s="205"/>
      <c r="D227" s="206" t="s">
        <v>398</v>
      </c>
      <c r="E227" s="207" t="s">
        <v>624</v>
      </c>
      <c r="F227" s="208">
        <v>430</v>
      </c>
      <c r="G227" s="207"/>
      <c r="H227" s="207">
        <v>596</v>
      </c>
      <c r="I227" s="209">
        <v>575</v>
      </c>
      <c r="J227" s="210" t="s">
        <v>726</v>
      </c>
      <c r="K227" s="211">
        <v>166</v>
      </c>
      <c r="L227" s="212">
        <v>0.38604651162790699</v>
      </c>
      <c r="M227" s="207" t="s">
        <v>592</v>
      </c>
      <c r="N227" s="213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71</v>
      </c>
      <c r="B228" s="205">
        <v>42657</v>
      </c>
      <c r="C228" s="205"/>
      <c r="D228" s="206" t="s">
        <v>727</v>
      </c>
      <c r="E228" s="207" t="s">
        <v>624</v>
      </c>
      <c r="F228" s="208">
        <v>280</v>
      </c>
      <c r="G228" s="207"/>
      <c r="H228" s="207">
        <v>345</v>
      </c>
      <c r="I228" s="209">
        <v>345</v>
      </c>
      <c r="J228" s="210" t="s">
        <v>626</v>
      </c>
      <c r="K228" s="211">
        <f t="shared" ref="K228:K233" si="118">H228-F228</f>
        <v>65</v>
      </c>
      <c r="L228" s="212">
        <f t="shared" ref="L228:L229" si="119">K228/F228</f>
        <v>0.23214285714285715</v>
      </c>
      <c r="M228" s="207" t="s">
        <v>592</v>
      </c>
      <c r="N228" s="213">
        <v>42814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72</v>
      </c>
      <c r="B229" s="205">
        <v>42657</v>
      </c>
      <c r="C229" s="205"/>
      <c r="D229" s="206" t="s">
        <v>728</v>
      </c>
      <c r="E229" s="207" t="s">
        <v>624</v>
      </c>
      <c r="F229" s="208">
        <v>245</v>
      </c>
      <c r="G229" s="207"/>
      <c r="H229" s="207">
        <v>325.5</v>
      </c>
      <c r="I229" s="209">
        <v>330</v>
      </c>
      <c r="J229" s="210" t="s">
        <v>729</v>
      </c>
      <c r="K229" s="211">
        <f t="shared" si="118"/>
        <v>80.5</v>
      </c>
      <c r="L229" s="212">
        <f t="shared" si="119"/>
        <v>0.32857142857142857</v>
      </c>
      <c r="M229" s="207" t="s">
        <v>592</v>
      </c>
      <c r="N229" s="213">
        <v>42769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73</v>
      </c>
      <c r="B230" s="205">
        <v>42660</v>
      </c>
      <c r="C230" s="205"/>
      <c r="D230" s="206" t="s">
        <v>348</v>
      </c>
      <c r="E230" s="207" t="s">
        <v>624</v>
      </c>
      <c r="F230" s="208">
        <v>125</v>
      </c>
      <c r="G230" s="207"/>
      <c r="H230" s="207">
        <v>160</v>
      </c>
      <c r="I230" s="209">
        <v>160</v>
      </c>
      <c r="J230" s="210" t="s">
        <v>682</v>
      </c>
      <c r="K230" s="211">
        <f t="shared" si="118"/>
        <v>35</v>
      </c>
      <c r="L230" s="212">
        <v>0.28000000000000003</v>
      </c>
      <c r="M230" s="207" t="s">
        <v>592</v>
      </c>
      <c r="N230" s="213">
        <v>42803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4">
        <v>74</v>
      </c>
      <c r="B231" s="205">
        <v>42660</v>
      </c>
      <c r="C231" s="205"/>
      <c r="D231" s="206" t="s">
        <v>471</v>
      </c>
      <c r="E231" s="207" t="s">
        <v>624</v>
      </c>
      <c r="F231" s="208">
        <v>114</v>
      </c>
      <c r="G231" s="207"/>
      <c r="H231" s="207">
        <v>145</v>
      </c>
      <c r="I231" s="209">
        <v>145</v>
      </c>
      <c r="J231" s="210" t="s">
        <v>682</v>
      </c>
      <c r="K231" s="211">
        <f t="shared" si="118"/>
        <v>31</v>
      </c>
      <c r="L231" s="212">
        <f t="shared" ref="L231:L233" si="120">K231/F231</f>
        <v>0.27192982456140352</v>
      </c>
      <c r="M231" s="207" t="s">
        <v>592</v>
      </c>
      <c r="N231" s="213">
        <v>42859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4">
        <v>75</v>
      </c>
      <c r="B232" s="205">
        <v>42660</v>
      </c>
      <c r="C232" s="205"/>
      <c r="D232" s="206" t="s">
        <v>730</v>
      </c>
      <c r="E232" s="207" t="s">
        <v>624</v>
      </c>
      <c r="F232" s="208">
        <v>212</v>
      </c>
      <c r="G232" s="207"/>
      <c r="H232" s="207">
        <v>280</v>
      </c>
      <c r="I232" s="209">
        <v>276</v>
      </c>
      <c r="J232" s="210" t="s">
        <v>731</v>
      </c>
      <c r="K232" s="211">
        <f t="shared" si="118"/>
        <v>68</v>
      </c>
      <c r="L232" s="212">
        <f t="shared" si="120"/>
        <v>0.32075471698113206</v>
      </c>
      <c r="M232" s="207" t="s">
        <v>592</v>
      </c>
      <c r="N232" s="213">
        <v>42858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76</v>
      </c>
      <c r="B233" s="205">
        <v>42678</v>
      </c>
      <c r="C233" s="205"/>
      <c r="D233" s="206" t="s">
        <v>459</v>
      </c>
      <c r="E233" s="207" t="s">
        <v>624</v>
      </c>
      <c r="F233" s="208">
        <v>155</v>
      </c>
      <c r="G233" s="207"/>
      <c r="H233" s="207">
        <v>210</v>
      </c>
      <c r="I233" s="209">
        <v>210</v>
      </c>
      <c r="J233" s="210" t="s">
        <v>732</v>
      </c>
      <c r="K233" s="211">
        <f t="shared" si="118"/>
        <v>55</v>
      </c>
      <c r="L233" s="212">
        <f t="shared" si="120"/>
        <v>0.35483870967741937</v>
      </c>
      <c r="M233" s="207" t="s">
        <v>592</v>
      </c>
      <c r="N233" s="213">
        <v>42944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4">
        <v>77</v>
      </c>
      <c r="B234" s="215">
        <v>42710</v>
      </c>
      <c r="C234" s="215"/>
      <c r="D234" s="216" t="s">
        <v>733</v>
      </c>
      <c r="E234" s="217" t="s">
        <v>624</v>
      </c>
      <c r="F234" s="218">
        <v>150.5</v>
      </c>
      <c r="G234" s="218"/>
      <c r="H234" s="219">
        <v>72.5</v>
      </c>
      <c r="I234" s="219">
        <v>174</v>
      </c>
      <c r="J234" s="220" t="s">
        <v>734</v>
      </c>
      <c r="K234" s="221">
        <v>-78</v>
      </c>
      <c r="L234" s="222">
        <v>-0.51827242524916906</v>
      </c>
      <c r="M234" s="218" t="s">
        <v>605</v>
      </c>
      <c r="N234" s="215">
        <v>43333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78</v>
      </c>
      <c r="B235" s="205">
        <v>42712</v>
      </c>
      <c r="C235" s="205"/>
      <c r="D235" s="206" t="s">
        <v>735</v>
      </c>
      <c r="E235" s="207" t="s">
        <v>624</v>
      </c>
      <c r="F235" s="208">
        <v>380</v>
      </c>
      <c r="G235" s="207"/>
      <c r="H235" s="207">
        <v>478</v>
      </c>
      <c r="I235" s="209">
        <v>468</v>
      </c>
      <c r="J235" s="210" t="s">
        <v>682</v>
      </c>
      <c r="K235" s="211">
        <f t="shared" ref="K235:K237" si="121">H235-F235</f>
        <v>98</v>
      </c>
      <c r="L235" s="212">
        <f t="shared" ref="L235:L237" si="122">K235/F235</f>
        <v>0.25789473684210529</v>
      </c>
      <c r="M235" s="207" t="s">
        <v>592</v>
      </c>
      <c r="N235" s="213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79</v>
      </c>
      <c r="B236" s="205">
        <v>42734</v>
      </c>
      <c r="C236" s="205"/>
      <c r="D236" s="206" t="s">
        <v>109</v>
      </c>
      <c r="E236" s="207" t="s">
        <v>624</v>
      </c>
      <c r="F236" s="208">
        <v>305</v>
      </c>
      <c r="G236" s="207"/>
      <c r="H236" s="207">
        <v>375</v>
      </c>
      <c r="I236" s="209">
        <v>375</v>
      </c>
      <c r="J236" s="210" t="s">
        <v>682</v>
      </c>
      <c r="K236" s="211">
        <f t="shared" si="121"/>
        <v>70</v>
      </c>
      <c r="L236" s="212">
        <f t="shared" si="122"/>
        <v>0.22950819672131148</v>
      </c>
      <c r="M236" s="207" t="s">
        <v>592</v>
      </c>
      <c r="N236" s="213">
        <v>42768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80</v>
      </c>
      <c r="B237" s="205">
        <v>42739</v>
      </c>
      <c r="C237" s="205"/>
      <c r="D237" s="206" t="s">
        <v>95</v>
      </c>
      <c r="E237" s="207" t="s">
        <v>624</v>
      </c>
      <c r="F237" s="208">
        <v>99.5</v>
      </c>
      <c r="G237" s="207"/>
      <c r="H237" s="207">
        <v>158</v>
      </c>
      <c r="I237" s="209">
        <v>158</v>
      </c>
      <c r="J237" s="210" t="s">
        <v>682</v>
      </c>
      <c r="K237" s="211">
        <f t="shared" si="121"/>
        <v>58.5</v>
      </c>
      <c r="L237" s="212">
        <f t="shared" si="122"/>
        <v>0.5879396984924623</v>
      </c>
      <c r="M237" s="207" t="s">
        <v>592</v>
      </c>
      <c r="N237" s="213">
        <v>42898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81</v>
      </c>
      <c r="B238" s="205">
        <v>42739</v>
      </c>
      <c r="C238" s="205"/>
      <c r="D238" s="206" t="s">
        <v>95</v>
      </c>
      <c r="E238" s="207" t="s">
        <v>624</v>
      </c>
      <c r="F238" s="208">
        <v>99.5</v>
      </c>
      <c r="G238" s="207"/>
      <c r="H238" s="207">
        <v>158</v>
      </c>
      <c r="I238" s="209">
        <v>158</v>
      </c>
      <c r="J238" s="210" t="s">
        <v>682</v>
      </c>
      <c r="K238" s="211">
        <v>58.5</v>
      </c>
      <c r="L238" s="212">
        <v>0.58793969849246197</v>
      </c>
      <c r="M238" s="207" t="s">
        <v>592</v>
      </c>
      <c r="N238" s="213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4">
        <v>82</v>
      </c>
      <c r="B239" s="205">
        <v>42786</v>
      </c>
      <c r="C239" s="205"/>
      <c r="D239" s="206" t="s">
        <v>186</v>
      </c>
      <c r="E239" s="207" t="s">
        <v>624</v>
      </c>
      <c r="F239" s="208">
        <v>140.5</v>
      </c>
      <c r="G239" s="207"/>
      <c r="H239" s="207">
        <v>220</v>
      </c>
      <c r="I239" s="209">
        <v>220</v>
      </c>
      <c r="J239" s="210" t="s">
        <v>682</v>
      </c>
      <c r="K239" s="211">
        <f>H239-F239</f>
        <v>79.5</v>
      </c>
      <c r="L239" s="212">
        <f>K239/F239</f>
        <v>0.5658362989323843</v>
      </c>
      <c r="M239" s="207" t="s">
        <v>592</v>
      </c>
      <c r="N239" s="213">
        <v>42864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4">
        <v>83</v>
      </c>
      <c r="B240" s="205">
        <v>42786</v>
      </c>
      <c r="C240" s="205"/>
      <c r="D240" s="206" t="s">
        <v>736</v>
      </c>
      <c r="E240" s="207" t="s">
        <v>624</v>
      </c>
      <c r="F240" s="208">
        <v>202.5</v>
      </c>
      <c r="G240" s="207"/>
      <c r="H240" s="207">
        <v>234</v>
      </c>
      <c r="I240" s="209">
        <v>234</v>
      </c>
      <c r="J240" s="210" t="s">
        <v>682</v>
      </c>
      <c r="K240" s="211">
        <v>31.5</v>
      </c>
      <c r="L240" s="212">
        <v>0.155555555555556</v>
      </c>
      <c r="M240" s="207" t="s">
        <v>592</v>
      </c>
      <c r="N240" s="213">
        <v>42836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4">
        <v>84</v>
      </c>
      <c r="B241" s="205">
        <v>42818</v>
      </c>
      <c r="C241" s="205"/>
      <c r="D241" s="206" t="s">
        <v>737</v>
      </c>
      <c r="E241" s="207" t="s">
        <v>624</v>
      </c>
      <c r="F241" s="208">
        <v>300.5</v>
      </c>
      <c r="G241" s="207"/>
      <c r="H241" s="207">
        <v>417.5</v>
      </c>
      <c r="I241" s="209">
        <v>420</v>
      </c>
      <c r="J241" s="210" t="s">
        <v>738</v>
      </c>
      <c r="K241" s="211">
        <f>H241-F241</f>
        <v>117</v>
      </c>
      <c r="L241" s="212">
        <f>K241/F241</f>
        <v>0.38935108153078202</v>
      </c>
      <c r="M241" s="207" t="s">
        <v>592</v>
      </c>
      <c r="N241" s="213">
        <v>43070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85</v>
      </c>
      <c r="B242" s="205">
        <v>42818</v>
      </c>
      <c r="C242" s="205"/>
      <c r="D242" s="206" t="s">
        <v>712</v>
      </c>
      <c r="E242" s="207" t="s">
        <v>624</v>
      </c>
      <c r="F242" s="208">
        <v>850</v>
      </c>
      <c r="G242" s="207"/>
      <c r="H242" s="207">
        <v>1042.5</v>
      </c>
      <c r="I242" s="209">
        <v>1023</v>
      </c>
      <c r="J242" s="210" t="s">
        <v>739</v>
      </c>
      <c r="K242" s="211">
        <v>192.5</v>
      </c>
      <c r="L242" s="212">
        <v>0.22647058823529401</v>
      </c>
      <c r="M242" s="207" t="s">
        <v>592</v>
      </c>
      <c r="N242" s="213">
        <v>42830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86</v>
      </c>
      <c r="B243" s="205">
        <v>42830</v>
      </c>
      <c r="C243" s="205"/>
      <c r="D243" s="206" t="s">
        <v>490</v>
      </c>
      <c r="E243" s="207" t="s">
        <v>624</v>
      </c>
      <c r="F243" s="208">
        <v>785</v>
      </c>
      <c r="G243" s="207"/>
      <c r="H243" s="207">
        <v>930</v>
      </c>
      <c r="I243" s="209">
        <v>920</v>
      </c>
      <c r="J243" s="210" t="s">
        <v>740</v>
      </c>
      <c r="K243" s="211">
        <f>H243-F243</f>
        <v>145</v>
      </c>
      <c r="L243" s="212">
        <f>K243/F243</f>
        <v>0.18471337579617833</v>
      </c>
      <c r="M243" s="207" t="s">
        <v>592</v>
      </c>
      <c r="N243" s="213">
        <v>42976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4">
        <v>87</v>
      </c>
      <c r="B244" s="215">
        <v>42831</v>
      </c>
      <c r="C244" s="215"/>
      <c r="D244" s="216" t="s">
        <v>741</v>
      </c>
      <c r="E244" s="217" t="s">
        <v>624</v>
      </c>
      <c r="F244" s="218">
        <v>40</v>
      </c>
      <c r="G244" s="218"/>
      <c r="H244" s="219">
        <v>13.1</v>
      </c>
      <c r="I244" s="219">
        <v>60</v>
      </c>
      <c r="J244" s="220" t="s">
        <v>742</v>
      </c>
      <c r="K244" s="221">
        <v>-26.9</v>
      </c>
      <c r="L244" s="222">
        <v>-0.67249999999999999</v>
      </c>
      <c r="M244" s="218" t="s">
        <v>605</v>
      </c>
      <c r="N244" s="215">
        <v>43138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4">
        <v>88</v>
      </c>
      <c r="B245" s="205">
        <v>42837</v>
      </c>
      <c r="C245" s="205"/>
      <c r="D245" s="206" t="s">
        <v>94</v>
      </c>
      <c r="E245" s="207" t="s">
        <v>624</v>
      </c>
      <c r="F245" s="208">
        <v>289.5</v>
      </c>
      <c r="G245" s="207"/>
      <c r="H245" s="207">
        <v>354</v>
      </c>
      <c r="I245" s="209">
        <v>360</v>
      </c>
      <c r="J245" s="210" t="s">
        <v>743</v>
      </c>
      <c r="K245" s="211">
        <f t="shared" ref="K245:K253" si="123">H245-F245</f>
        <v>64.5</v>
      </c>
      <c r="L245" s="212">
        <f t="shared" ref="L245:L253" si="124">K245/F245</f>
        <v>0.22279792746113988</v>
      </c>
      <c r="M245" s="207" t="s">
        <v>592</v>
      </c>
      <c r="N245" s="213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89</v>
      </c>
      <c r="B246" s="205">
        <v>42845</v>
      </c>
      <c r="C246" s="205"/>
      <c r="D246" s="206" t="s">
        <v>429</v>
      </c>
      <c r="E246" s="207" t="s">
        <v>624</v>
      </c>
      <c r="F246" s="208">
        <v>700</v>
      </c>
      <c r="G246" s="207"/>
      <c r="H246" s="207">
        <v>840</v>
      </c>
      <c r="I246" s="209">
        <v>840</v>
      </c>
      <c r="J246" s="210" t="s">
        <v>744</v>
      </c>
      <c r="K246" s="211">
        <f t="shared" si="123"/>
        <v>140</v>
      </c>
      <c r="L246" s="212">
        <f t="shared" si="124"/>
        <v>0.2</v>
      </c>
      <c r="M246" s="207" t="s">
        <v>592</v>
      </c>
      <c r="N246" s="213">
        <v>42893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90</v>
      </c>
      <c r="B247" s="205">
        <v>42887</v>
      </c>
      <c r="C247" s="205"/>
      <c r="D247" s="206" t="s">
        <v>745</v>
      </c>
      <c r="E247" s="207" t="s">
        <v>624</v>
      </c>
      <c r="F247" s="208">
        <v>130</v>
      </c>
      <c r="G247" s="207"/>
      <c r="H247" s="207">
        <v>144.25</v>
      </c>
      <c r="I247" s="209">
        <v>170</v>
      </c>
      <c r="J247" s="210" t="s">
        <v>746</v>
      </c>
      <c r="K247" s="211">
        <f t="shared" si="123"/>
        <v>14.25</v>
      </c>
      <c r="L247" s="212">
        <f t="shared" si="124"/>
        <v>0.10961538461538461</v>
      </c>
      <c r="M247" s="207" t="s">
        <v>592</v>
      </c>
      <c r="N247" s="213">
        <v>43675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91</v>
      </c>
      <c r="B248" s="205">
        <v>42901</v>
      </c>
      <c r="C248" s="205"/>
      <c r="D248" s="206" t="s">
        <v>747</v>
      </c>
      <c r="E248" s="207" t="s">
        <v>624</v>
      </c>
      <c r="F248" s="208">
        <v>214.5</v>
      </c>
      <c r="G248" s="207"/>
      <c r="H248" s="207">
        <v>262</v>
      </c>
      <c r="I248" s="209">
        <v>262</v>
      </c>
      <c r="J248" s="210" t="s">
        <v>748</v>
      </c>
      <c r="K248" s="211">
        <f t="shared" si="123"/>
        <v>47.5</v>
      </c>
      <c r="L248" s="212">
        <f t="shared" si="124"/>
        <v>0.22144522144522144</v>
      </c>
      <c r="M248" s="207" t="s">
        <v>592</v>
      </c>
      <c r="N248" s="213">
        <v>42977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92</v>
      </c>
      <c r="B249" s="236">
        <v>42933</v>
      </c>
      <c r="C249" s="236"/>
      <c r="D249" s="237" t="s">
        <v>749</v>
      </c>
      <c r="E249" s="238" t="s">
        <v>624</v>
      </c>
      <c r="F249" s="239">
        <v>370</v>
      </c>
      <c r="G249" s="238"/>
      <c r="H249" s="238">
        <v>447.5</v>
      </c>
      <c r="I249" s="240">
        <v>450</v>
      </c>
      <c r="J249" s="241" t="s">
        <v>682</v>
      </c>
      <c r="K249" s="211">
        <f t="shared" si="123"/>
        <v>77.5</v>
      </c>
      <c r="L249" s="242">
        <f t="shared" si="124"/>
        <v>0.20945945945945946</v>
      </c>
      <c r="M249" s="238" t="s">
        <v>592</v>
      </c>
      <c r="N249" s="243">
        <v>43035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93</v>
      </c>
      <c r="B250" s="236">
        <v>42943</v>
      </c>
      <c r="C250" s="236"/>
      <c r="D250" s="237" t="s">
        <v>184</v>
      </c>
      <c r="E250" s="238" t="s">
        <v>624</v>
      </c>
      <c r="F250" s="239">
        <v>657.5</v>
      </c>
      <c r="G250" s="238"/>
      <c r="H250" s="238">
        <v>825</v>
      </c>
      <c r="I250" s="240">
        <v>820</v>
      </c>
      <c r="J250" s="241" t="s">
        <v>682</v>
      </c>
      <c r="K250" s="211">
        <f t="shared" si="123"/>
        <v>167.5</v>
      </c>
      <c r="L250" s="242">
        <f t="shared" si="124"/>
        <v>0.25475285171102663</v>
      </c>
      <c r="M250" s="238" t="s">
        <v>592</v>
      </c>
      <c r="N250" s="243">
        <v>43090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4">
        <v>94</v>
      </c>
      <c r="B251" s="205">
        <v>42964</v>
      </c>
      <c r="C251" s="205"/>
      <c r="D251" s="206" t="s">
        <v>364</v>
      </c>
      <c r="E251" s="207" t="s">
        <v>624</v>
      </c>
      <c r="F251" s="208">
        <v>605</v>
      </c>
      <c r="G251" s="207"/>
      <c r="H251" s="207">
        <v>750</v>
      </c>
      <c r="I251" s="209">
        <v>750</v>
      </c>
      <c r="J251" s="210" t="s">
        <v>740</v>
      </c>
      <c r="K251" s="211">
        <f t="shared" si="123"/>
        <v>145</v>
      </c>
      <c r="L251" s="212">
        <f t="shared" si="124"/>
        <v>0.23966942148760331</v>
      </c>
      <c r="M251" s="207" t="s">
        <v>592</v>
      </c>
      <c r="N251" s="213">
        <v>43027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4">
        <v>95</v>
      </c>
      <c r="B252" s="215">
        <v>42979</v>
      </c>
      <c r="C252" s="215"/>
      <c r="D252" s="223" t="s">
        <v>750</v>
      </c>
      <c r="E252" s="218" t="s">
        <v>624</v>
      </c>
      <c r="F252" s="218">
        <v>255</v>
      </c>
      <c r="G252" s="219"/>
      <c r="H252" s="219">
        <v>217.25</v>
      </c>
      <c r="I252" s="219">
        <v>320</v>
      </c>
      <c r="J252" s="220" t="s">
        <v>751</v>
      </c>
      <c r="K252" s="221">
        <f t="shared" si="123"/>
        <v>-37.75</v>
      </c>
      <c r="L252" s="224">
        <f t="shared" si="124"/>
        <v>-0.14803921568627451</v>
      </c>
      <c r="M252" s="218" t="s">
        <v>605</v>
      </c>
      <c r="N252" s="215">
        <v>43661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96</v>
      </c>
      <c r="B253" s="205">
        <v>42997</v>
      </c>
      <c r="C253" s="205"/>
      <c r="D253" s="206" t="s">
        <v>752</v>
      </c>
      <c r="E253" s="207" t="s">
        <v>624</v>
      </c>
      <c r="F253" s="208">
        <v>215</v>
      </c>
      <c r="G253" s="207"/>
      <c r="H253" s="207">
        <v>258</v>
      </c>
      <c r="I253" s="209">
        <v>258</v>
      </c>
      <c r="J253" s="210" t="s">
        <v>682</v>
      </c>
      <c r="K253" s="211">
        <f t="shared" si="123"/>
        <v>43</v>
      </c>
      <c r="L253" s="212">
        <f t="shared" si="124"/>
        <v>0.2</v>
      </c>
      <c r="M253" s="207" t="s">
        <v>592</v>
      </c>
      <c r="N253" s="213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4">
        <v>97</v>
      </c>
      <c r="B254" s="205">
        <v>42997</v>
      </c>
      <c r="C254" s="205"/>
      <c r="D254" s="206" t="s">
        <v>752</v>
      </c>
      <c r="E254" s="207" t="s">
        <v>624</v>
      </c>
      <c r="F254" s="208">
        <v>215</v>
      </c>
      <c r="G254" s="207"/>
      <c r="H254" s="207">
        <v>258</v>
      </c>
      <c r="I254" s="209">
        <v>258</v>
      </c>
      <c r="J254" s="241" t="s">
        <v>682</v>
      </c>
      <c r="K254" s="211">
        <v>43</v>
      </c>
      <c r="L254" s="212">
        <v>0.2</v>
      </c>
      <c r="M254" s="207" t="s">
        <v>592</v>
      </c>
      <c r="N254" s="213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98</v>
      </c>
      <c r="B255" s="236">
        <v>42998</v>
      </c>
      <c r="C255" s="236"/>
      <c r="D255" s="237" t="s">
        <v>753</v>
      </c>
      <c r="E255" s="238" t="s">
        <v>624</v>
      </c>
      <c r="F255" s="208">
        <v>75</v>
      </c>
      <c r="G255" s="238"/>
      <c r="H255" s="238">
        <v>90</v>
      </c>
      <c r="I255" s="240">
        <v>90</v>
      </c>
      <c r="J255" s="210" t="s">
        <v>754</v>
      </c>
      <c r="K255" s="211">
        <f t="shared" ref="K255:K260" si="125">H255-F255</f>
        <v>15</v>
      </c>
      <c r="L255" s="212">
        <f t="shared" ref="L255:L260" si="126">K255/F255</f>
        <v>0.2</v>
      </c>
      <c r="M255" s="207" t="s">
        <v>592</v>
      </c>
      <c r="N255" s="213">
        <v>43019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5">
        <v>99</v>
      </c>
      <c r="B256" s="236">
        <v>43011</v>
      </c>
      <c r="C256" s="236"/>
      <c r="D256" s="237" t="s">
        <v>607</v>
      </c>
      <c r="E256" s="238" t="s">
        <v>624</v>
      </c>
      <c r="F256" s="239">
        <v>315</v>
      </c>
      <c r="G256" s="238"/>
      <c r="H256" s="238">
        <v>392</v>
      </c>
      <c r="I256" s="240">
        <v>384</v>
      </c>
      <c r="J256" s="241" t="s">
        <v>755</v>
      </c>
      <c r="K256" s="211">
        <f t="shared" si="125"/>
        <v>77</v>
      </c>
      <c r="L256" s="242">
        <f t="shared" si="126"/>
        <v>0.24444444444444444</v>
      </c>
      <c r="M256" s="238" t="s">
        <v>592</v>
      </c>
      <c r="N256" s="243">
        <v>43017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5">
        <v>100</v>
      </c>
      <c r="B257" s="236">
        <v>43013</v>
      </c>
      <c r="C257" s="236"/>
      <c r="D257" s="237" t="s">
        <v>464</v>
      </c>
      <c r="E257" s="238" t="s">
        <v>624</v>
      </c>
      <c r="F257" s="239">
        <v>145</v>
      </c>
      <c r="G257" s="238"/>
      <c r="H257" s="238">
        <v>179</v>
      </c>
      <c r="I257" s="240">
        <v>180</v>
      </c>
      <c r="J257" s="241" t="s">
        <v>756</v>
      </c>
      <c r="K257" s="211">
        <f t="shared" si="125"/>
        <v>34</v>
      </c>
      <c r="L257" s="242">
        <f t="shared" si="126"/>
        <v>0.23448275862068965</v>
      </c>
      <c r="M257" s="238" t="s">
        <v>592</v>
      </c>
      <c r="N257" s="243">
        <v>43025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101</v>
      </c>
      <c r="B258" s="236">
        <v>43014</v>
      </c>
      <c r="C258" s="236"/>
      <c r="D258" s="237" t="s">
        <v>338</v>
      </c>
      <c r="E258" s="238" t="s">
        <v>624</v>
      </c>
      <c r="F258" s="239">
        <v>256</v>
      </c>
      <c r="G258" s="238"/>
      <c r="H258" s="238">
        <v>323</v>
      </c>
      <c r="I258" s="240">
        <v>320</v>
      </c>
      <c r="J258" s="241" t="s">
        <v>682</v>
      </c>
      <c r="K258" s="211">
        <f t="shared" si="125"/>
        <v>67</v>
      </c>
      <c r="L258" s="242">
        <f t="shared" si="126"/>
        <v>0.26171875</v>
      </c>
      <c r="M258" s="238" t="s">
        <v>592</v>
      </c>
      <c r="N258" s="243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102</v>
      </c>
      <c r="B259" s="236">
        <v>43017</v>
      </c>
      <c r="C259" s="236"/>
      <c r="D259" s="237" t="s">
        <v>354</v>
      </c>
      <c r="E259" s="238" t="s">
        <v>624</v>
      </c>
      <c r="F259" s="239">
        <v>137.5</v>
      </c>
      <c r="G259" s="238"/>
      <c r="H259" s="238">
        <v>184</v>
      </c>
      <c r="I259" s="240">
        <v>183</v>
      </c>
      <c r="J259" s="241" t="s">
        <v>757</v>
      </c>
      <c r="K259" s="211">
        <f t="shared" si="125"/>
        <v>46.5</v>
      </c>
      <c r="L259" s="242">
        <f t="shared" si="126"/>
        <v>0.33818181818181819</v>
      </c>
      <c r="M259" s="238" t="s">
        <v>592</v>
      </c>
      <c r="N259" s="243">
        <v>43108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103</v>
      </c>
      <c r="B260" s="236">
        <v>43018</v>
      </c>
      <c r="C260" s="236"/>
      <c r="D260" s="237" t="s">
        <v>758</v>
      </c>
      <c r="E260" s="238" t="s">
        <v>624</v>
      </c>
      <c r="F260" s="239">
        <v>125.5</v>
      </c>
      <c r="G260" s="238"/>
      <c r="H260" s="238">
        <v>158</v>
      </c>
      <c r="I260" s="240">
        <v>155</v>
      </c>
      <c r="J260" s="241" t="s">
        <v>759</v>
      </c>
      <c r="K260" s="211">
        <f t="shared" si="125"/>
        <v>32.5</v>
      </c>
      <c r="L260" s="242">
        <f t="shared" si="126"/>
        <v>0.25896414342629481</v>
      </c>
      <c r="M260" s="238" t="s">
        <v>592</v>
      </c>
      <c r="N260" s="243">
        <v>43067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104</v>
      </c>
      <c r="B261" s="236">
        <v>43018</v>
      </c>
      <c r="C261" s="236"/>
      <c r="D261" s="237" t="s">
        <v>760</v>
      </c>
      <c r="E261" s="238" t="s">
        <v>624</v>
      </c>
      <c r="F261" s="239">
        <v>895</v>
      </c>
      <c r="G261" s="238"/>
      <c r="H261" s="238">
        <v>1122.5</v>
      </c>
      <c r="I261" s="240">
        <v>1078</v>
      </c>
      <c r="J261" s="241" t="s">
        <v>761</v>
      </c>
      <c r="K261" s="211">
        <v>227.5</v>
      </c>
      <c r="L261" s="242">
        <v>0.25418994413407803</v>
      </c>
      <c r="M261" s="238" t="s">
        <v>592</v>
      </c>
      <c r="N261" s="243">
        <v>43117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105</v>
      </c>
      <c r="B262" s="236">
        <v>43020</v>
      </c>
      <c r="C262" s="236"/>
      <c r="D262" s="237" t="s">
        <v>347</v>
      </c>
      <c r="E262" s="238" t="s">
        <v>624</v>
      </c>
      <c r="F262" s="239">
        <v>525</v>
      </c>
      <c r="G262" s="238"/>
      <c r="H262" s="238">
        <v>629</v>
      </c>
      <c r="I262" s="240">
        <v>629</v>
      </c>
      <c r="J262" s="241" t="s">
        <v>682</v>
      </c>
      <c r="K262" s="211">
        <v>104</v>
      </c>
      <c r="L262" s="242">
        <v>0.19809523809523799</v>
      </c>
      <c r="M262" s="238" t="s">
        <v>592</v>
      </c>
      <c r="N262" s="243">
        <v>43119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5">
        <v>106</v>
      </c>
      <c r="B263" s="236">
        <v>43046</v>
      </c>
      <c r="C263" s="236"/>
      <c r="D263" s="237" t="s">
        <v>389</v>
      </c>
      <c r="E263" s="238" t="s">
        <v>624</v>
      </c>
      <c r="F263" s="239">
        <v>740</v>
      </c>
      <c r="G263" s="238"/>
      <c r="H263" s="238">
        <v>892.5</v>
      </c>
      <c r="I263" s="240">
        <v>900</v>
      </c>
      <c r="J263" s="241" t="s">
        <v>762</v>
      </c>
      <c r="K263" s="211">
        <f t="shared" ref="K263:K265" si="127">H263-F263</f>
        <v>152.5</v>
      </c>
      <c r="L263" s="242">
        <f t="shared" ref="L263:L265" si="128">K263/F263</f>
        <v>0.20608108108108109</v>
      </c>
      <c r="M263" s="238" t="s">
        <v>592</v>
      </c>
      <c r="N263" s="243">
        <v>43052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4">
        <v>107</v>
      </c>
      <c r="B264" s="205">
        <v>43073</v>
      </c>
      <c r="C264" s="205"/>
      <c r="D264" s="206" t="s">
        <v>763</v>
      </c>
      <c r="E264" s="207" t="s">
        <v>624</v>
      </c>
      <c r="F264" s="208">
        <v>118.5</v>
      </c>
      <c r="G264" s="207"/>
      <c r="H264" s="207">
        <v>143.5</v>
      </c>
      <c r="I264" s="209">
        <v>145</v>
      </c>
      <c r="J264" s="210" t="s">
        <v>614</v>
      </c>
      <c r="K264" s="211">
        <f t="shared" si="127"/>
        <v>25</v>
      </c>
      <c r="L264" s="212">
        <f t="shared" si="128"/>
        <v>0.2109704641350211</v>
      </c>
      <c r="M264" s="207" t="s">
        <v>592</v>
      </c>
      <c r="N264" s="213">
        <v>43097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4">
        <v>108</v>
      </c>
      <c r="B265" s="215">
        <v>43090</v>
      </c>
      <c r="C265" s="215"/>
      <c r="D265" s="216" t="s">
        <v>435</v>
      </c>
      <c r="E265" s="217" t="s">
        <v>624</v>
      </c>
      <c r="F265" s="218">
        <v>715</v>
      </c>
      <c r="G265" s="218"/>
      <c r="H265" s="219">
        <v>500</v>
      </c>
      <c r="I265" s="219">
        <v>872</v>
      </c>
      <c r="J265" s="220" t="s">
        <v>764</v>
      </c>
      <c r="K265" s="221">
        <f t="shared" si="127"/>
        <v>-215</v>
      </c>
      <c r="L265" s="222">
        <f t="shared" si="128"/>
        <v>-0.30069930069930068</v>
      </c>
      <c r="M265" s="218" t="s">
        <v>605</v>
      </c>
      <c r="N265" s="215">
        <v>43670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4">
        <v>109</v>
      </c>
      <c r="B266" s="205">
        <v>43098</v>
      </c>
      <c r="C266" s="205"/>
      <c r="D266" s="206" t="s">
        <v>607</v>
      </c>
      <c r="E266" s="207" t="s">
        <v>624</v>
      </c>
      <c r="F266" s="208">
        <v>435</v>
      </c>
      <c r="G266" s="207"/>
      <c r="H266" s="207">
        <v>542.5</v>
      </c>
      <c r="I266" s="209">
        <v>539</v>
      </c>
      <c r="J266" s="210" t="s">
        <v>682</v>
      </c>
      <c r="K266" s="211">
        <v>107.5</v>
      </c>
      <c r="L266" s="212">
        <v>0.247126436781609</v>
      </c>
      <c r="M266" s="207" t="s">
        <v>592</v>
      </c>
      <c r="N266" s="213">
        <v>43206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4">
        <v>110</v>
      </c>
      <c r="B267" s="205">
        <v>43098</v>
      </c>
      <c r="C267" s="205"/>
      <c r="D267" s="206" t="s">
        <v>564</v>
      </c>
      <c r="E267" s="207" t="s">
        <v>624</v>
      </c>
      <c r="F267" s="208">
        <v>885</v>
      </c>
      <c r="G267" s="207"/>
      <c r="H267" s="207">
        <v>1090</v>
      </c>
      <c r="I267" s="209">
        <v>1084</v>
      </c>
      <c r="J267" s="210" t="s">
        <v>682</v>
      </c>
      <c r="K267" s="211">
        <v>205</v>
      </c>
      <c r="L267" s="212">
        <v>0.23163841807909599</v>
      </c>
      <c r="M267" s="207" t="s">
        <v>592</v>
      </c>
      <c r="N267" s="213">
        <v>43213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4">
        <v>111</v>
      </c>
      <c r="B268" s="245">
        <v>43192</v>
      </c>
      <c r="C268" s="245"/>
      <c r="D268" s="223" t="s">
        <v>765</v>
      </c>
      <c r="E268" s="218" t="s">
        <v>624</v>
      </c>
      <c r="F268" s="246">
        <v>478.5</v>
      </c>
      <c r="G268" s="218"/>
      <c r="H268" s="218">
        <v>442</v>
      </c>
      <c r="I268" s="219">
        <v>613</v>
      </c>
      <c r="J268" s="220" t="s">
        <v>766</v>
      </c>
      <c r="K268" s="221">
        <f t="shared" ref="K268:K271" si="129">H268-F268</f>
        <v>-36.5</v>
      </c>
      <c r="L268" s="222">
        <f t="shared" ref="L268:L271" si="130">K268/F268</f>
        <v>-7.6280041797283177E-2</v>
      </c>
      <c r="M268" s="218" t="s">
        <v>605</v>
      </c>
      <c r="N268" s="215">
        <v>43762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4">
        <v>112</v>
      </c>
      <c r="B269" s="215">
        <v>43194</v>
      </c>
      <c r="C269" s="215"/>
      <c r="D269" s="216" t="s">
        <v>767</v>
      </c>
      <c r="E269" s="217" t="s">
        <v>624</v>
      </c>
      <c r="F269" s="218">
        <f>141.5-7.3</f>
        <v>134.19999999999999</v>
      </c>
      <c r="G269" s="218"/>
      <c r="H269" s="219">
        <v>77</v>
      </c>
      <c r="I269" s="219">
        <v>180</v>
      </c>
      <c r="J269" s="220" t="s">
        <v>768</v>
      </c>
      <c r="K269" s="221">
        <f t="shared" si="129"/>
        <v>-57.199999999999989</v>
      </c>
      <c r="L269" s="222">
        <f t="shared" si="130"/>
        <v>-0.42622950819672129</v>
      </c>
      <c r="M269" s="218" t="s">
        <v>605</v>
      </c>
      <c r="N269" s="215">
        <v>43522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4">
        <v>113</v>
      </c>
      <c r="B270" s="215">
        <v>43209</v>
      </c>
      <c r="C270" s="215"/>
      <c r="D270" s="216" t="s">
        <v>769</v>
      </c>
      <c r="E270" s="217" t="s">
        <v>624</v>
      </c>
      <c r="F270" s="218">
        <v>430</v>
      </c>
      <c r="G270" s="218"/>
      <c r="H270" s="219">
        <v>220</v>
      </c>
      <c r="I270" s="219">
        <v>537</v>
      </c>
      <c r="J270" s="220" t="s">
        <v>770</v>
      </c>
      <c r="K270" s="221">
        <f t="shared" si="129"/>
        <v>-210</v>
      </c>
      <c r="L270" s="222">
        <f t="shared" si="130"/>
        <v>-0.48837209302325579</v>
      </c>
      <c r="M270" s="218" t="s">
        <v>605</v>
      </c>
      <c r="N270" s="215">
        <v>43252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114</v>
      </c>
      <c r="B271" s="236">
        <v>43220</v>
      </c>
      <c r="C271" s="236"/>
      <c r="D271" s="237" t="s">
        <v>390</v>
      </c>
      <c r="E271" s="238" t="s">
        <v>624</v>
      </c>
      <c r="F271" s="238">
        <v>153.5</v>
      </c>
      <c r="G271" s="238"/>
      <c r="H271" s="238">
        <v>196</v>
      </c>
      <c r="I271" s="240">
        <v>196</v>
      </c>
      <c r="J271" s="210" t="s">
        <v>771</v>
      </c>
      <c r="K271" s="211">
        <f t="shared" si="129"/>
        <v>42.5</v>
      </c>
      <c r="L271" s="212">
        <f t="shared" si="130"/>
        <v>0.27687296416938112</v>
      </c>
      <c r="M271" s="207" t="s">
        <v>592</v>
      </c>
      <c r="N271" s="213">
        <v>43605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4">
        <v>115</v>
      </c>
      <c r="B272" s="215">
        <v>43306</v>
      </c>
      <c r="C272" s="215"/>
      <c r="D272" s="216" t="s">
        <v>741</v>
      </c>
      <c r="E272" s="217" t="s">
        <v>624</v>
      </c>
      <c r="F272" s="218">
        <v>27.5</v>
      </c>
      <c r="G272" s="218"/>
      <c r="H272" s="219">
        <v>13.1</v>
      </c>
      <c r="I272" s="219">
        <v>60</v>
      </c>
      <c r="J272" s="220" t="s">
        <v>772</v>
      </c>
      <c r="K272" s="221">
        <v>-14.4</v>
      </c>
      <c r="L272" s="222">
        <v>-0.52363636363636401</v>
      </c>
      <c r="M272" s="218" t="s">
        <v>605</v>
      </c>
      <c r="N272" s="215">
        <v>43138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4">
        <v>116</v>
      </c>
      <c r="B273" s="245">
        <v>43318</v>
      </c>
      <c r="C273" s="245"/>
      <c r="D273" s="223" t="s">
        <v>773</v>
      </c>
      <c r="E273" s="218" t="s">
        <v>624</v>
      </c>
      <c r="F273" s="218">
        <v>148.5</v>
      </c>
      <c r="G273" s="218"/>
      <c r="H273" s="218">
        <v>102</v>
      </c>
      <c r="I273" s="219">
        <v>182</v>
      </c>
      <c r="J273" s="220" t="s">
        <v>774</v>
      </c>
      <c r="K273" s="221">
        <f>H273-F273</f>
        <v>-46.5</v>
      </c>
      <c r="L273" s="222">
        <f>K273/F273</f>
        <v>-0.31313131313131315</v>
      </c>
      <c r="M273" s="218" t="s">
        <v>605</v>
      </c>
      <c r="N273" s="215">
        <v>43661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4">
        <v>117</v>
      </c>
      <c r="B274" s="205">
        <v>43335</v>
      </c>
      <c r="C274" s="205"/>
      <c r="D274" s="206" t="s">
        <v>775</v>
      </c>
      <c r="E274" s="207" t="s">
        <v>624</v>
      </c>
      <c r="F274" s="238">
        <v>285</v>
      </c>
      <c r="G274" s="207"/>
      <c r="H274" s="207">
        <v>355</v>
      </c>
      <c r="I274" s="209">
        <v>364</v>
      </c>
      <c r="J274" s="210" t="s">
        <v>776</v>
      </c>
      <c r="K274" s="211">
        <v>70</v>
      </c>
      <c r="L274" s="212">
        <v>0.24561403508771901</v>
      </c>
      <c r="M274" s="207" t="s">
        <v>592</v>
      </c>
      <c r="N274" s="213">
        <v>43455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4">
        <v>118</v>
      </c>
      <c r="B275" s="205">
        <v>43341</v>
      </c>
      <c r="C275" s="205"/>
      <c r="D275" s="206" t="s">
        <v>378</v>
      </c>
      <c r="E275" s="207" t="s">
        <v>624</v>
      </c>
      <c r="F275" s="238">
        <v>525</v>
      </c>
      <c r="G275" s="207"/>
      <c r="H275" s="207">
        <v>585</v>
      </c>
      <c r="I275" s="209">
        <v>635</v>
      </c>
      <c r="J275" s="210" t="s">
        <v>777</v>
      </c>
      <c r="K275" s="211">
        <f t="shared" ref="K275:K292" si="131">H275-F275</f>
        <v>60</v>
      </c>
      <c r="L275" s="212">
        <f t="shared" ref="L275:L292" si="132">K275/F275</f>
        <v>0.11428571428571428</v>
      </c>
      <c r="M275" s="207" t="s">
        <v>592</v>
      </c>
      <c r="N275" s="213">
        <v>43662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4">
        <v>119</v>
      </c>
      <c r="B276" s="205">
        <v>43395</v>
      </c>
      <c r="C276" s="205"/>
      <c r="D276" s="206" t="s">
        <v>364</v>
      </c>
      <c r="E276" s="207" t="s">
        <v>624</v>
      </c>
      <c r="F276" s="238">
        <v>475</v>
      </c>
      <c r="G276" s="207"/>
      <c r="H276" s="207">
        <v>574</v>
      </c>
      <c r="I276" s="209">
        <v>570</v>
      </c>
      <c r="J276" s="210" t="s">
        <v>682</v>
      </c>
      <c r="K276" s="211">
        <f t="shared" si="131"/>
        <v>99</v>
      </c>
      <c r="L276" s="212">
        <f t="shared" si="132"/>
        <v>0.20842105263157895</v>
      </c>
      <c r="M276" s="207" t="s">
        <v>592</v>
      </c>
      <c r="N276" s="213">
        <v>43403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5">
        <v>120</v>
      </c>
      <c r="B277" s="236">
        <v>43397</v>
      </c>
      <c r="C277" s="236"/>
      <c r="D277" s="237" t="s">
        <v>385</v>
      </c>
      <c r="E277" s="238" t="s">
        <v>624</v>
      </c>
      <c r="F277" s="238">
        <v>707.5</v>
      </c>
      <c r="G277" s="238"/>
      <c r="H277" s="238">
        <v>872</v>
      </c>
      <c r="I277" s="240">
        <v>872</v>
      </c>
      <c r="J277" s="241" t="s">
        <v>682</v>
      </c>
      <c r="K277" s="211">
        <f t="shared" si="131"/>
        <v>164.5</v>
      </c>
      <c r="L277" s="242">
        <f t="shared" si="132"/>
        <v>0.23250883392226149</v>
      </c>
      <c r="M277" s="238" t="s">
        <v>592</v>
      </c>
      <c r="N277" s="243">
        <v>43482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121</v>
      </c>
      <c r="B278" s="236">
        <v>43398</v>
      </c>
      <c r="C278" s="236"/>
      <c r="D278" s="237" t="s">
        <v>778</v>
      </c>
      <c r="E278" s="238" t="s">
        <v>624</v>
      </c>
      <c r="F278" s="238">
        <v>162</v>
      </c>
      <c r="G278" s="238"/>
      <c r="H278" s="238">
        <v>204</v>
      </c>
      <c r="I278" s="240">
        <v>209</v>
      </c>
      <c r="J278" s="241" t="s">
        <v>779</v>
      </c>
      <c r="K278" s="211">
        <f t="shared" si="131"/>
        <v>42</v>
      </c>
      <c r="L278" s="242">
        <f t="shared" si="132"/>
        <v>0.25925925925925924</v>
      </c>
      <c r="M278" s="238" t="s">
        <v>592</v>
      </c>
      <c r="N278" s="243">
        <v>43539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5">
        <v>122</v>
      </c>
      <c r="B279" s="236">
        <v>43399</v>
      </c>
      <c r="C279" s="236"/>
      <c r="D279" s="237" t="s">
        <v>483</v>
      </c>
      <c r="E279" s="238" t="s">
        <v>624</v>
      </c>
      <c r="F279" s="238">
        <v>240</v>
      </c>
      <c r="G279" s="238"/>
      <c r="H279" s="238">
        <v>297</v>
      </c>
      <c r="I279" s="240">
        <v>297</v>
      </c>
      <c r="J279" s="241" t="s">
        <v>682</v>
      </c>
      <c r="K279" s="247">
        <f t="shared" si="131"/>
        <v>57</v>
      </c>
      <c r="L279" s="242">
        <f t="shared" si="132"/>
        <v>0.23749999999999999</v>
      </c>
      <c r="M279" s="238" t="s">
        <v>592</v>
      </c>
      <c r="N279" s="243">
        <v>43417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4">
        <v>123</v>
      </c>
      <c r="B280" s="205">
        <v>43439</v>
      </c>
      <c r="C280" s="205"/>
      <c r="D280" s="206" t="s">
        <v>780</v>
      </c>
      <c r="E280" s="207" t="s">
        <v>624</v>
      </c>
      <c r="F280" s="207">
        <v>202.5</v>
      </c>
      <c r="G280" s="207"/>
      <c r="H280" s="207">
        <v>255</v>
      </c>
      <c r="I280" s="209">
        <v>252</v>
      </c>
      <c r="J280" s="210" t="s">
        <v>682</v>
      </c>
      <c r="K280" s="211">
        <f t="shared" si="131"/>
        <v>52.5</v>
      </c>
      <c r="L280" s="212">
        <f t="shared" si="132"/>
        <v>0.25925925925925924</v>
      </c>
      <c r="M280" s="207" t="s">
        <v>592</v>
      </c>
      <c r="N280" s="213">
        <v>43542</v>
      </c>
      <c r="O280" s="1"/>
      <c r="P280" s="1"/>
      <c r="Q280" s="1"/>
      <c r="R280" s="6" t="s">
        <v>781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5">
        <v>124</v>
      </c>
      <c r="B281" s="236">
        <v>43465</v>
      </c>
      <c r="C281" s="205"/>
      <c r="D281" s="237" t="s">
        <v>417</v>
      </c>
      <c r="E281" s="238" t="s">
        <v>624</v>
      </c>
      <c r="F281" s="238">
        <v>710</v>
      </c>
      <c r="G281" s="238"/>
      <c r="H281" s="238">
        <v>866</v>
      </c>
      <c r="I281" s="240">
        <v>866</v>
      </c>
      <c r="J281" s="241" t="s">
        <v>682</v>
      </c>
      <c r="K281" s="211">
        <f t="shared" si="131"/>
        <v>156</v>
      </c>
      <c r="L281" s="212">
        <f t="shared" si="132"/>
        <v>0.21971830985915494</v>
      </c>
      <c r="M281" s="207" t="s">
        <v>592</v>
      </c>
      <c r="N281" s="213">
        <v>43553</v>
      </c>
      <c r="O281" s="1"/>
      <c r="P281" s="1"/>
      <c r="Q281" s="1"/>
      <c r="R281" s="6" t="s">
        <v>781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5">
        <v>125</v>
      </c>
      <c r="B282" s="236">
        <v>43522</v>
      </c>
      <c r="C282" s="236"/>
      <c r="D282" s="237" t="s">
        <v>153</v>
      </c>
      <c r="E282" s="238" t="s">
        <v>624</v>
      </c>
      <c r="F282" s="238">
        <v>337.25</v>
      </c>
      <c r="G282" s="238"/>
      <c r="H282" s="238">
        <v>398.5</v>
      </c>
      <c r="I282" s="240">
        <v>411</v>
      </c>
      <c r="J282" s="210" t="s">
        <v>782</v>
      </c>
      <c r="K282" s="211">
        <f t="shared" si="131"/>
        <v>61.25</v>
      </c>
      <c r="L282" s="212">
        <f t="shared" si="132"/>
        <v>0.1816160118606375</v>
      </c>
      <c r="M282" s="207" t="s">
        <v>592</v>
      </c>
      <c r="N282" s="213">
        <v>43760</v>
      </c>
      <c r="O282" s="1"/>
      <c r="P282" s="1"/>
      <c r="Q282" s="1"/>
      <c r="R282" s="6" t="s">
        <v>781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8">
        <v>126</v>
      </c>
      <c r="B283" s="249">
        <v>43559</v>
      </c>
      <c r="C283" s="249"/>
      <c r="D283" s="250" t="s">
        <v>783</v>
      </c>
      <c r="E283" s="251" t="s">
        <v>624</v>
      </c>
      <c r="F283" s="251">
        <v>130</v>
      </c>
      <c r="G283" s="251"/>
      <c r="H283" s="251">
        <v>65</v>
      </c>
      <c r="I283" s="252">
        <v>158</v>
      </c>
      <c r="J283" s="220" t="s">
        <v>784</v>
      </c>
      <c r="K283" s="221">
        <f t="shared" si="131"/>
        <v>-65</v>
      </c>
      <c r="L283" s="222">
        <f t="shared" si="132"/>
        <v>-0.5</v>
      </c>
      <c r="M283" s="218" t="s">
        <v>605</v>
      </c>
      <c r="N283" s="215">
        <v>43726</v>
      </c>
      <c r="O283" s="1"/>
      <c r="P283" s="1"/>
      <c r="Q283" s="1"/>
      <c r="R283" s="6" t="s">
        <v>785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5">
        <v>127</v>
      </c>
      <c r="B284" s="236">
        <v>43017</v>
      </c>
      <c r="C284" s="236"/>
      <c r="D284" s="237" t="s">
        <v>186</v>
      </c>
      <c r="E284" s="238" t="s">
        <v>624</v>
      </c>
      <c r="F284" s="238">
        <v>141.5</v>
      </c>
      <c r="G284" s="238"/>
      <c r="H284" s="238">
        <v>183.5</v>
      </c>
      <c r="I284" s="240">
        <v>210</v>
      </c>
      <c r="J284" s="210" t="s">
        <v>779</v>
      </c>
      <c r="K284" s="211">
        <f t="shared" si="131"/>
        <v>42</v>
      </c>
      <c r="L284" s="212">
        <f t="shared" si="132"/>
        <v>0.29681978798586572</v>
      </c>
      <c r="M284" s="207" t="s">
        <v>592</v>
      </c>
      <c r="N284" s="213">
        <v>43042</v>
      </c>
      <c r="O284" s="1"/>
      <c r="P284" s="1"/>
      <c r="Q284" s="1"/>
      <c r="R284" s="6" t="s">
        <v>785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8">
        <v>128</v>
      </c>
      <c r="B285" s="249">
        <v>43074</v>
      </c>
      <c r="C285" s="249"/>
      <c r="D285" s="250" t="s">
        <v>786</v>
      </c>
      <c r="E285" s="251" t="s">
        <v>624</v>
      </c>
      <c r="F285" s="246">
        <v>172</v>
      </c>
      <c r="G285" s="251"/>
      <c r="H285" s="251">
        <v>155.25</v>
      </c>
      <c r="I285" s="252">
        <v>230</v>
      </c>
      <c r="J285" s="220" t="s">
        <v>787</v>
      </c>
      <c r="K285" s="221">
        <f t="shared" si="131"/>
        <v>-16.75</v>
      </c>
      <c r="L285" s="222">
        <f t="shared" si="132"/>
        <v>-9.7383720930232565E-2</v>
      </c>
      <c r="M285" s="218" t="s">
        <v>605</v>
      </c>
      <c r="N285" s="215">
        <v>43787</v>
      </c>
      <c r="O285" s="1"/>
      <c r="P285" s="1"/>
      <c r="Q285" s="1"/>
      <c r="R285" s="6" t="s">
        <v>785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5">
        <v>129</v>
      </c>
      <c r="B286" s="236">
        <v>43398</v>
      </c>
      <c r="C286" s="236"/>
      <c r="D286" s="237" t="s">
        <v>108</v>
      </c>
      <c r="E286" s="238" t="s">
        <v>624</v>
      </c>
      <c r="F286" s="238">
        <v>698.5</v>
      </c>
      <c r="G286" s="238"/>
      <c r="H286" s="238">
        <v>890</v>
      </c>
      <c r="I286" s="240">
        <v>890</v>
      </c>
      <c r="J286" s="210" t="s">
        <v>1015</v>
      </c>
      <c r="K286" s="211">
        <f t="shared" si="131"/>
        <v>191.5</v>
      </c>
      <c r="L286" s="212">
        <f t="shared" si="132"/>
        <v>0.27415891195418757</v>
      </c>
      <c r="M286" s="207" t="s">
        <v>592</v>
      </c>
      <c r="N286" s="213">
        <v>44328</v>
      </c>
      <c r="O286" s="1"/>
      <c r="P286" s="1"/>
      <c r="Q286" s="1"/>
      <c r="R286" s="6" t="s">
        <v>781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5">
        <v>130</v>
      </c>
      <c r="B287" s="236">
        <v>42877</v>
      </c>
      <c r="C287" s="236"/>
      <c r="D287" s="237" t="s">
        <v>377</v>
      </c>
      <c r="E287" s="238" t="s">
        <v>624</v>
      </c>
      <c r="F287" s="238">
        <v>127.6</v>
      </c>
      <c r="G287" s="238"/>
      <c r="H287" s="238">
        <v>138</v>
      </c>
      <c r="I287" s="240">
        <v>190</v>
      </c>
      <c r="J287" s="210" t="s">
        <v>788</v>
      </c>
      <c r="K287" s="211">
        <f t="shared" si="131"/>
        <v>10.400000000000006</v>
      </c>
      <c r="L287" s="212">
        <f t="shared" si="132"/>
        <v>8.1504702194357417E-2</v>
      </c>
      <c r="M287" s="207" t="s">
        <v>592</v>
      </c>
      <c r="N287" s="213">
        <v>43774</v>
      </c>
      <c r="O287" s="1"/>
      <c r="P287" s="1"/>
      <c r="Q287" s="1"/>
      <c r="R287" s="6" t="s">
        <v>785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5">
        <v>131</v>
      </c>
      <c r="B288" s="236">
        <v>43158</v>
      </c>
      <c r="C288" s="236"/>
      <c r="D288" s="237" t="s">
        <v>789</v>
      </c>
      <c r="E288" s="238" t="s">
        <v>624</v>
      </c>
      <c r="F288" s="238">
        <v>317</v>
      </c>
      <c r="G288" s="238"/>
      <c r="H288" s="238">
        <v>382.5</v>
      </c>
      <c r="I288" s="240">
        <v>398</v>
      </c>
      <c r="J288" s="210" t="s">
        <v>790</v>
      </c>
      <c r="K288" s="211">
        <f t="shared" si="131"/>
        <v>65.5</v>
      </c>
      <c r="L288" s="212">
        <f t="shared" si="132"/>
        <v>0.20662460567823343</v>
      </c>
      <c r="M288" s="207" t="s">
        <v>592</v>
      </c>
      <c r="N288" s="213">
        <v>44238</v>
      </c>
      <c r="O288" s="1"/>
      <c r="P288" s="1"/>
      <c r="Q288" s="1"/>
      <c r="R288" s="6" t="s">
        <v>785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8">
        <v>132</v>
      </c>
      <c r="B289" s="249">
        <v>43164</v>
      </c>
      <c r="C289" s="249"/>
      <c r="D289" s="250" t="s">
        <v>145</v>
      </c>
      <c r="E289" s="251" t="s">
        <v>624</v>
      </c>
      <c r="F289" s="246">
        <f>510-14.4</f>
        <v>495.6</v>
      </c>
      <c r="G289" s="251"/>
      <c r="H289" s="251">
        <v>350</v>
      </c>
      <c r="I289" s="252">
        <v>672</v>
      </c>
      <c r="J289" s="220" t="s">
        <v>791</v>
      </c>
      <c r="K289" s="221">
        <f t="shared" si="131"/>
        <v>-145.60000000000002</v>
      </c>
      <c r="L289" s="222">
        <f t="shared" si="132"/>
        <v>-0.29378531073446329</v>
      </c>
      <c r="M289" s="218" t="s">
        <v>605</v>
      </c>
      <c r="N289" s="215">
        <v>43887</v>
      </c>
      <c r="O289" s="1"/>
      <c r="P289" s="1"/>
      <c r="Q289" s="1"/>
      <c r="R289" s="6" t="s">
        <v>781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8">
        <v>133</v>
      </c>
      <c r="B290" s="249">
        <v>43237</v>
      </c>
      <c r="C290" s="249"/>
      <c r="D290" s="250" t="s">
        <v>475</v>
      </c>
      <c r="E290" s="251" t="s">
        <v>624</v>
      </c>
      <c r="F290" s="246">
        <v>230.3</v>
      </c>
      <c r="G290" s="251"/>
      <c r="H290" s="251">
        <v>102.5</v>
      </c>
      <c r="I290" s="252">
        <v>348</v>
      </c>
      <c r="J290" s="220" t="s">
        <v>792</v>
      </c>
      <c r="K290" s="221">
        <f t="shared" si="131"/>
        <v>-127.80000000000001</v>
      </c>
      <c r="L290" s="222">
        <f t="shared" si="132"/>
        <v>-0.55492835432045162</v>
      </c>
      <c r="M290" s="218" t="s">
        <v>605</v>
      </c>
      <c r="N290" s="215">
        <v>43896</v>
      </c>
      <c r="O290" s="1"/>
      <c r="P290" s="1"/>
      <c r="Q290" s="1"/>
      <c r="R290" s="6" t="s">
        <v>781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5">
        <v>134</v>
      </c>
      <c r="B291" s="236">
        <v>43258</v>
      </c>
      <c r="C291" s="236"/>
      <c r="D291" s="237" t="s">
        <v>440</v>
      </c>
      <c r="E291" s="238" t="s">
        <v>624</v>
      </c>
      <c r="F291" s="238">
        <f>342.5-5.1</f>
        <v>337.4</v>
      </c>
      <c r="G291" s="238"/>
      <c r="H291" s="238">
        <v>412.5</v>
      </c>
      <c r="I291" s="240">
        <v>439</v>
      </c>
      <c r="J291" s="210" t="s">
        <v>793</v>
      </c>
      <c r="K291" s="211">
        <f t="shared" si="131"/>
        <v>75.100000000000023</v>
      </c>
      <c r="L291" s="212">
        <f t="shared" si="132"/>
        <v>0.22258446947243635</v>
      </c>
      <c r="M291" s="207" t="s">
        <v>592</v>
      </c>
      <c r="N291" s="213">
        <v>44230</v>
      </c>
      <c r="O291" s="1"/>
      <c r="P291" s="1"/>
      <c r="Q291" s="1"/>
      <c r="R291" s="6" t="s">
        <v>785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135</v>
      </c>
      <c r="B292" s="228">
        <v>43285</v>
      </c>
      <c r="C292" s="228"/>
      <c r="D292" s="229" t="s">
        <v>55</v>
      </c>
      <c r="E292" s="230" t="s">
        <v>624</v>
      </c>
      <c r="F292" s="230">
        <f>127.5-5.53</f>
        <v>121.97</v>
      </c>
      <c r="G292" s="231"/>
      <c r="H292" s="231">
        <v>122.5</v>
      </c>
      <c r="I292" s="231">
        <v>170</v>
      </c>
      <c r="J292" s="232" t="s">
        <v>826</v>
      </c>
      <c r="K292" s="233">
        <f t="shared" si="131"/>
        <v>0.53000000000000114</v>
      </c>
      <c r="L292" s="234">
        <f t="shared" si="132"/>
        <v>4.3453308190538747E-3</v>
      </c>
      <c r="M292" s="230" t="s">
        <v>715</v>
      </c>
      <c r="N292" s="228">
        <v>44431</v>
      </c>
      <c r="O292" s="1"/>
      <c r="P292" s="1"/>
      <c r="Q292" s="1"/>
      <c r="R292" s="6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8">
        <v>136</v>
      </c>
      <c r="B293" s="249">
        <v>43294</v>
      </c>
      <c r="C293" s="249"/>
      <c r="D293" s="250" t="s">
        <v>366</v>
      </c>
      <c r="E293" s="251" t="s">
        <v>624</v>
      </c>
      <c r="F293" s="246">
        <v>46.5</v>
      </c>
      <c r="G293" s="251"/>
      <c r="H293" s="251">
        <v>17</v>
      </c>
      <c r="I293" s="252">
        <v>59</v>
      </c>
      <c r="J293" s="220" t="s">
        <v>794</v>
      </c>
      <c r="K293" s="221">
        <f t="shared" ref="K293:K301" si="133">H293-F293</f>
        <v>-29.5</v>
      </c>
      <c r="L293" s="222">
        <f t="shared" ref="L293:L301" si="134">K293/F293</f>
        <v>-0.63440860215053763</v>
      </c>
      <c r="M293" s="218" t="s">
        <v>605</v>
      </c>
      <c r="N293" s="215">
        <v>43887</v>
      </c>
      <c r="O293" s="1"/>
      <c r="P293" s="1"/>
      <c r="Q293" s="1"/>
      <c r="R293" s="6" t="s">
        <v>781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137</v>
      </c>
      <c r="B294" s="236">
        <v>43396</v>
      </c>
      <c r="C294" s="236"/>
      <c r="D294" s="237" t="s">
        <v>419</v>
      </c>
      <c r="E294" s="238" t="s">
        <v>624</v>
      </c>
      <c r="F294" s="238">
        <v>156.5</v>
      </c>
      <c r="G294" s="238"/>
      <c r="H294" s="238">
        <v>207.5</v>
      </c>
      <c r="I294" s="240">
        <v>191</v>
      </c>
      <c r="J294" s="210" t="s">
        <v>682</v>
      </c>
      <c r="K294" s="211">
        <f t="shared" si="133"/>
        <v>51</v>
      </c>
      <c r="L294" s="212">
        <f t="shared" si="134"/>
        <v>0.32587859424920129</v>
      </c>
      <c r="M294" s="207" t="s">
        <v>592</v>
      </c>
      <c r="N294" s="213">
        <v>44369</v>
      </c>
      <c r="O294" s="1"/>
      <c r="P294" s="1"/>
      <c r="Q294" s="1"/>
      <c r="R294" s="6" t="s">
        <v>781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5">
        <v>138</v>
      </c>
      <c r="B295" s="236">
        <v>43439</v>
      </c>
      <c r="C295" s="236"/>
      <c r="D295" s="237" t="s">
        <v>328</v>
      </c>
      <c r="E295" s="238" t="s">
        <v>624</v>
      </c>
      <c r="F295" s="238">
        <v>259.5</v>
      </c>
      <c r="G295" s="238"/>
      <c r="H295" s="238">
        <v>320</v>
      </c>
      <c r="I295" s="240">
        <v>320</v>
      </c>
      <c r="J295" s="210" t="s">
        <v>682</v>
      </c>
      <c r="K295" s="211">
        <f t="shared" si="133"/>
        <v>60.5</v>
      </c>
      <c r="L295" s="212">
        <f t="shared" si="134"/>
        <v>0.23314065510597304</v>
      </c>
      <c r="M295" s="207" t="s">
        <v>592</v>
      </c>
      <c r="N295" s="213">
        <v>44323</v>
      </c>
      <c r="O295" s="1"/>
      <c r="P295" s="1"/>
      <c r="Q295" s="1"/>
      <c r="R295" s="6" t="s">
        <v>781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8">
        <v>139</v>
      </c>
      <c r="B296" s="249">
        <v>43439</v>
      </c>
      <c r="C296" s="249"/>
      <c r="D296" s="250" t="s">
        <v>795</v>
      </c>
      <c r="E296" s="251" t="s">
        <v>624</v>
      </c>
      <c r="F296" s="251">
        <v>715</v>
      </c>
      <c r="G296" s="251"/>
      <c r="H296" s="251">
        <v>445</v>
      </c>
      <c r="I296" s="252">
        <v>840</v>
      </c>
      <c r="J296" s="220" t="s">
        <v>796</v>
      </c>
      <c r="K296" s="221">
        <f t="shared" si="133"/>
        <v>-270</v>
      </c>
      <c r="L296" s="222">
        <f t="shared" si="134"/>
        <v>-0.3776223776223776</v>
      </c>
      <c r="M296" s="218" t="s">
        <v>605</v>
      </c>
      <c r="N296" s="215">
        <v>43800</v>
      </c>
      <c r="O296" s="1"/>
      <c r="P296" s="1"/>
      <c r="Q296" s="1"/>
      <c r="R296" s="6" t="s">
        <v>781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5">
        <v>140</v>
      </c>
      <c r="B297" s="236">
        <v>43469</v>
      </c>
      <c r="C297" s="236"/>
      <c r="D297" s="237" t="s">
        <v>158</v>
      </c>
      <c r="E297" s="238" t="s">
        <v>624</v>
      </c>
      <c r="F297" s="238">
        <v>875</v>
      </c>
      <c r="G297" s="238"/>
      <c r="H297" s="238">
        <v>1165</v>
      </c>
      <c r="I297" s="240">
        <v>1185</v>
      </c>
      <c r="J297" s="210" t="s">
        <v>797</v>
      </c>
      <c r="K297" s="211">
        <f t="shared" si="133"/>
        <v>290</v>
      </c>
      <c r="L297" s="212">
        <f t="shared" si="134"/>
        <v>0.33142857142857141</v>
      </c>
      <c r="M297" s="207" t="s">
        <v>592</v>
      </c>
      <c r="N297" s="213">
        <v>43847</v>
      </c>
      <c r="O297" s="1"/>
      <c r="P297" s="1"/>
      <c r="Q297" s="1"/>
      <c r="R297" s="6" t="s">
        <v>781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5">
        <v>141</v>
      </c>
      <c r="B298" s="236">
        <v>43559</v>
      </c>
      <c r="C298" s="236"/>
      <c r="D298" s="237" t="s">
        <v>344</v>
      </c>
      <c r="E298" s="238" t="s">
        <v>624</v>
      </c>
      <c r="F298" s="238">
        <f>387-14.63</f>
        <v>372.37</v>
      </c>
      <c r="G298" s="238"/>
      <c r="H298" s="238">
        <v>490</v>
      </c>
      <c r="I298" s="240">
        <v>490</v>
      </c>
      <c r="J298" s="210" t="s">
        <v>682</v>
      </c>
      <c r="K298" s="211">
        <f t="shared" si="133"/>
        <v>117.63</v>
      </c>
      <c r="L298" s="212">
        <f t="shared" si="134"/>
        <v>0.31589548030185027</v>
      </c>
      <c r="M298" s="207" t="s">
        <v>592</v>
      </c>
      <c r="N298" s="213">
        <v>43850</v>
      </c>
      <c r="O298" s="1"/>
      <c r="P298" s="1"/>
      <c r="Q298" s="1"/>
      <c r="R298" s="6" t="s">
        <v>781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48">
        <v>142</v>
      </c>
      <c r="B299" s="249">
        <v>43578</v>
      </c>
      <c r="C299" s="249"/>
      <c r="D299" s="250" t="s">
        <v>798</v>
      </c>
      <c r="E299" s="251" t="s">
        <v>594</v>
      </c>
      <c r="F299" s="251">
        <v>220</v>
      </c>
      <c r="G299" s="251"/>
      <c r="H299" s="251">
        <v>127.5</v>
      </c>
      <c r="I299" s="252">
        <v>284</v>
      </c>
      <c r="J299" s="220" t="s">
        <v>799</v>
      </c>
      <c r="K299" s="221">
        <f t="shared" si="133"/>
        <v>-92.5</v>
      </c>
      <c r="L299" s="222">
        <f t="shared" si="134"/>
        <v>-0.42045454545454547</v>
      </c>
      <c r="M299" s="218" t="s">
        <v>605</v>
      </c>
      <c r="N299" s="215">
        <v>43896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5">
        <v>143</v>
      </c>
      <c r="B300" s="236">
        <v>43622</v>
      </c>
      <c r="C300" s="236"/>
      <c r="D300" s="237" t="s">
        <v>484</v>
      </c>
      <c r="E300" s="238" t="s">
        <v>594</v>
      </c>
      <c r="F300" s="238">
        <v>332.8</v>
      </c>
      <c r="G300" s="238"/>
      <c r="H300" s="238">
        <v>405</v>
      </c>
      <c r="I300" s="240">
        <v>419</v>
      </c>
      <c r="J300" s="210" t="s">
        <v>800</v>
      </c>
      <c r="K300" s="211">
        <f t="shared" si="133"/>
        <v>72.199999999999989</v>
      </c>
      <c r="L300" s="212">
        <f t="shared" si="134"/>
        <v>0.21694711538461534</v>
      </c>
      <c r="M300" s="207" t="s">
        <v>592</v>
      </c>
      <c r="N300" s="213">
        <v>43860</v>
      </c>
      <c r="O300" s="1"/>
      <c r="P300" s="1"/>
      <c r="Q300" s="1"/>
      <c r="R300" s="6" t="s">
        <v>785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144</v>
      </c>
      <c r="B301" s="228">
        <v>43641</v>
      </c>
      <c r="C301" s="228"/>
      <c r="D301" s="229" t="s">
        <v>151</v>
      </c>
      <c r="E301" s="230" t="s">
        <v>624</v>
      </c>
      <c r="F301" s="230">
        <v>386</v>
      </c>
      <c r="G301" s="231"/>
      <c r="H301" s="231">
        <v>395</v>
      </c>
      <c r="I301" s="231">
        <v>452</v>
      </c>
      <c r="J301" s="232" t="s">
        <v>801</v>
      </c>
      <c r="K301" s="233">
        <f t="shared" si="133"/>
        <v>9</v>
      </c>
      <c r="L301" s="234">
        <f t="shared" si="134"/>
        <v>2.3316062176165803E-2</v>
      </c>
      <c r="M301" s="230" t="s">
        <v>715</v>
      </c>
      <c r="N301" s="228">
        <v>43868</v>
      </c>
      <c r="O301" s="1"/>
      <c r="P301" s="1"/>
      <c r="Q301" s="1"/>
      <c r="R301" s="6" t="s">
        <v>785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145</v>
      </c>
      <c r="B302" s="228">
        <v>43707</v>
      </c>
      <c r="C302" s="228"/>
      <c r="D302" s="229" t="s">
        <v>131</v>
      </c>
      <c r="E302" s="230" t="s">
        <v>624</v>
      </c>
      <c r="F302" s="230">
        <v>137.5</v>
      </c>
      <c r="G302" s="231"/>
      <c r="H302" s="231">
        <v>138.5</v>
      </c>
      <c r="I302" s="231">
        <v>190</v>
      </c>
      <c r="J302" s="232" t="s">
        <v>825</v>
      </c>
      <c r="K302" s="233">
        <f t="shared" ref="K302" si="135">H302-F302</f>
        <v>1</v>
      </c>
      <c r="L302" s="234">
        <f t="shared" ref="L302" si="136">K302/F302</f>
        <v>7.2727272727272727E-3</v>
      </c>
      <c r="M302" s="230" t="s">
        <v>715</v>
      </c>
      <c r="N302" s="228">
        <v>44432</v>
      </c>
      <c r="O302" s="1"/>
      <c r="P302" s="1"/>
      <c r="Q302" s="1"/>
      <c r="R302" s="6" t="s">
        <v>781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5">
        <v>146</v>
      </c>
      <c r="B303" s="236">
        <v>43731</v>
      </c>
      <c r="C303" s="236"/>
      <c r="D303" s="237" t="s">
        <v>431</v>
      </c>
      <c r="E303" s="238" t="s">
        <v>624</v>
      </c>
      <c r="F303" s="238">
        <v>235</v>
      </c>
      <c r="G303" s="238"/>
      <c r="H303" s="238">
        <v>295</v>
      </c>
      <c r="I303" s="240">
        <v>296</v>
      </c>
      <c r="J303" s="210" t="s">
        <v>802</v>
      </c>
      <c r="K303" s="211">
        <f t="shared" ref="K303:K308" si="137">H303-F303</f>
        <v>60</v>
      </c>
      <c r="L303" s="212">
        <f t="shared" ref="L303:L308" si="138">K303/F303</f>
        <v>0.25531914893617019</v>
      </c>
      <c r="M303" s="207" t="s">
        <v>592</v>
      </c>
      <c r="N303" s="213">
        <v>43844</v>
      </c>
      <c r="O303" s="1"/>
      <c r="P303" s="1"/>
      <c r="Q303" s="1"/>
      <c r="R303" s="6" t="s">
        <v>785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5">
        <v>147</v>
      </c>
      <c r="B304" s="236">
        <v>43752</v>
      </c>
      <c r="C304" s="236"/>
      <c r="D304" s="237" t="s">
        <v>803</v>
      </c>
      <c r="E304" s="238" t="s">
        <v>624</v>
      </c>
      <c r="F304" s="238">
        <v>277.5</v>
      </c>
      <c r="G304" s="238"/>
      <c r="H304" s="238">
        <v>333</v>
      </c>
      <c r="I304" s="240">
        <v>333</v>
      </c>
      <c r="J304" s="210" t="s">
        <v>804</v>
      </c>
      <c r="K304" s="211">
        <f t="shared" si="137"/>
        <v>55.5</v>
      </c>
      <c r="L304" s="212">
        <f t="shared" si="138"/>
        <v>0.2</v>
      </c>
      <c r="M304" s="207" t="s">
        <v>592</v>
      </c>
      <c r="N304" s="213">
        <v>43846</v>
      </c>
      <c r="O304" s="1"/>
      <c r="P304" s="1"/>
      <c r="Q304" s="1"/>
      <c r="R304" s="6" t="s">
        <v>781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5">
        <v>148</v>
      </c>
      <c r="B305" s="236">
        <v>43752</v>
      </c>
      <c r="C305" s="236"/>
      <c r="D305" s="237" t="s">
        <v>805</v>
      </c>
      <c r="E305" s="238" t="s">
        <v>624</v>
      </c>
      <c r="F305" s="238">
        <v>930</v>
      </c>
      <c r="G305" s="238"/>
      <c r="H305" s="238">
        <v>1165</v>
      </c>
      <c r="I305" s="240">
        <v>1200</v>
      </c>
      <c r="J305" s="210" t="s">
        <v>806</v>
      </c>
      <c r="K305" s="211">
        <f t="shared" si="137"/>
        <v>235</v>
      </c>
      <c r="L305" s="212">
        <f t="shared" si="138"/>
        <v>0.25268817204301075</v>
      </c>
      <c r="M305" s="207" t="s">
        <v>592</v>
      </c>
      <c r="N305" s="213">
        <v>43847</v>
      </c>
      <c r="O305" s="1"/>
      <c r="P305" s="1"/>
      <c r="Q305" s="1"/>
      <c r="R305" s="6" t="s">
        <v>785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5">
        <v>149</v>
      </c>
      <c r="B306" s="236">
        <v>43753</v>
      </c>
      <c r="C306" s="236"/>
      <c r="D306" s="237" t="s">
        <v>807</v>
      </c>
      <c r="E306" s="238" t="s">
        <v>624</v>
      </c>
      <c r="F306" s="208">
        <v>111</v>
      </c>
      <c r="G306" s="238"/>
      <c r="H306" s="238">
        <v>141</v>
      </c>
      <c r="I306" s="240">
        <v>141</v>
      </c>
      <c r="J306" s="210" t="s">
        <v>608</v>
      </c>
      <c r="K306" s="211">
        <f t="shared" si="137"/>
        <v>30</v>
      </c>
      <c r="L306" s="212">
        <f t="shared" si="138"/>
        <v>0.27027027027027029</v>
      </c>
      <c r="M306" s="207" t="s">
        <v>592</v>
      </c>
      <c r="N306" s="213">
        <v>44328</v>
      </c>
      <c r="O306" s="1"/>
      <c r="P306" s="1"/>
      <c r="Q306" s="1"/>
      <c r="R306" s="6" t="s">
        <v>785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5">
        <v>150</v>
      </c>
      <c r="B307" s="236">
        <v>43753</v>
      </c>
      <c r="C307" s="236"/>
      <c r="D307" s="237" t="s">
        <v>808</v>
      </c>
      <c r="E307" s="238" t="s">
        <v>624</v>
      </c>
      <c r="F307" s="208">
        <v>296</v>
      </c>
      <c r="G307" s="238"/>
      <c r="H307" s="238">
        <v>370</v>
      </c>
      <c r="I307" s="240">
        <v>370</v>
      </c>
      <c r="J307" s="210" t="s">
        <v>682</v>
      </c>
      <c r="K307" s="211">
        <f t="shared" si="137"/>
        <v>74</v>
      </c>
      <c r="L307" s="212">
        <f t="shared" si="138"/>
        <v>0.25</v>
      </c>
      <c r="M307" s="207" t="s">
        <v>592</v>
      </c>
      <c r="N307" s="213">
        <v>43853</v>
      </c>
      <c r="O307" s="1"/>
      <c r="P307" s="1"/>
      <c r="Q307" s="1"/>
      <c r="R307" s="6" t="s">
        <v>785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5">
        <v>151</v>
      </c>
      <c r="B308" s="236">
        <v>43754</v>
      </c>
      <c r="C308" s="236"/>
      <c r="D308" s="237" t="s">
        <v>809</v>
      </c>
      <c r="E308" s="238" t="s">
        <v>624</v>
      </c>
      <c r="F308" s="208">
        <v>300</v>
      </c>
      <c r="G308" s="238"/>
      <c r="H308" s="238">
        <v>382.5</v>
      </c>
      <c r="I308" s="240">
        <v>344</v>
      </c>
      <c r="J308" s="210" t="s">
        <v>810</v>
      </c>
      <c r="K308" s="211">
        <f t="shared" si="137"/>
        <v>82.5</v>
      </c>
      <c r="L308" s="212">
        <f t="shared" si="138"/>
        <v>0.27500000000000002</v>
      </c>
      <c r="M308" s="207" t="s">
        <v>592</v>
      </c>
      <c r="N308" s="213">
        <v>44238</v>
      </c>
      <c r="O308" s="1"/>
      <c r="P308" s="1"/>
      <c r="Q308" s="1"/>
      <c r="R308" s="6" t="s">
        <v>785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4">
        <v>152</v>
      </c>
      <c r="B309" s="255">
        <v>43832</v>
      </c>
      <c r="C309" s="255"/>
      <c r="D309" s="256" t="s">
        <v>811</v>
      </c>
      <c r="E309" s="56" t="s">
        <v>624</v>
      </c>
      <c r="F309" s="257" t="s">
        <v>812</v>
      </c>
      <c r="G309" s="56"/>
      <c r="H309" s="56"/>
      <c r="I309" s="258">
        <v>590</v>
      </c>
      <c r="J309" s="253" t="s">
        <v>595</v>
      </c>
      <c r="K309" s="253"/>
      <c r="L309" s="259"/>
      <c r="M309" s="260" t="s">
        <v>595</v>
      </c>
      <c r="N309" s="261"/>
      <c r="O309" s="1"/>
      <c r="P309" s="1"/>
      <c r="Q309" s="1"/>
      <c r="R309" s="6" t="s">
        <v>785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5">
        <v>153</v>
      </c>
      <c r="B310" s="236">
        <v>43966</v>
      </c>
      <c r="C310" s="236"/>
      <c r="D310" s="237" t="s">
        <v>71</v>
      </c>
      <c r="E310" s="238" t="s">
        <v>624</v>
      </c>
      <c r="F310" s="208">
        <v>67.5</v>
      </c>
      <c r="G310" s="238"/>
      <c r="H310" s="238">
        <v>86</v>
      </c>
      <c r="I310" s="240">
        <v>86</v>
      </c>
      <c r="J310" s="210" t="s">
        <v>813</v>
      </c>
      <c r="K310" s="211">
        <f t="shared" ref="K310:K317" si="139">H310-F310</f>
        <v>18.5</v>
      </c>
      <c r="L310" s="212">
        <f t="shared" ref="L310:L317" si="140">K310/F310</f>
        <v>0.27407407407407408</v>
      </c>
      <c r="M310" s="207" t="s">
        <v>592</v>
      </c>
      <c r="N310" s="213">
        <v>44008</v>
      </c>
      <c r="O310" s="1"/>
      <c r="P310" s="1"/>
      <c r="Q310" s="1"/>
      <c r="R310" s="6" t="s">
        <v>785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5">
        <v>154</v>
      </c>
      <c r="B311" s="236">
        <v>44035</v>
      </c>
      <c r="C311" s="236"/>
      <c r="D311" s="237" t="s">
        <v>483</v>
      </c>
      <c r="E311" s="238" t="s">
        <v>624</v>
      </c>
      <c r="F311" s="208">
        <v>231</v>
      </c>
      <c r="G311" s="238"/>
      <c r="H311" s="238">
        <v>281</v>
      </c>
      <c r="I311" s="240">
        <v>281</v>
      </c>
      <c r="J311" s="210" t="s">
        <v>682</v>
      </c>
      <c r="K311" s="211">
        <f t="shared" si="139"/>
        <v>50</v>
      </c>
      <c r="L311" s="212">
        <f t="shared" si="140"/>
        <v>0.21645021645021645</v>
      </c>
      <c r="M311" s="207" t="s">
        <v>592</v>
      </c>
      <c r="N311" s="213">
        <v>44358</v>
      </c>
      <c r="O311" s="1"/>
      <c r="P311" s="1"/>
      <c r="Q311" s="1"/>
      <c r="R311" s="6" t="s">
        <v>785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5">
        <v>155</v>
      </c>
      <c r="B312" s="236">
        <v>44092</v>
      </c>
      <c r="C312" s="236"/>
      <c r="D312" s="237" t="s">
        <v>408</v>
      </c>
      <c r="E312" s="238" t="s">
        <v>624</v>
      </c>
      <c r="F312" s="238">
        <v>206</v>
      </c>
      <c r="G312" s="238"/>
      <c r="H312" s="238">
        <v>248</v>
      </c>
      <c r="I312" s="240">
        <v>248</v>
      </c>
      <c r="J312" s="210" t="s">
        <v>682</v>
      </c>
      <c r="K312" s="211">
        <f t="shared" si="139"/>
        <v>42</v>
      </c>
      <c r="L312" s="212">
        <f t="shared" si="140"/>
        <v>0.20388349514563106</v>
      </c>
      <c r="M312" s="207" t="s">
        <v>592</v>
      </c>
      <c r="N312" s="213">
        <v>44214</v>
      </c>
      <c r="O312" s="1"/>
      <c r="P312" s="1"/>
      <c r="Q312" s="1"/>
      <c r="R312" s="6" t="s">
        <v>785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5">
        <v>156</v>
      </c>
      <c r="B313" s="236">
        <v>44140</v>
      </c>
      <c r="C313" s="236"/>
      <c r="D313" s="237" t="s">
        <v>408</v>
      </c>
      <c r="E313" s="238" t="s">
        <v>624</v>
      </c>
      <c r="F313" s="238">
        <v>182.5</v>
      </c>
      <c r="G313" s="238"/>
      <c r="H313" s="238">
        <v>248</v>
      </c>
      <c r="I313" s="240">
        <v>248</v>
      </c>
      <c r="J313" s="210" t="s">
        <v>682</v>
      </c>
      <c r="K313" s="211">
        <f t="shared" si="139"/>
        <v>65.5</v>
      </c>
      <c r="L313" s="212">
        <f t="shared" si="140"/>
        <v>0.35890410958904112</v>
      </c>
      <c r="M313" s="207" t="s">
        <v>592</v>
      </c>
      <c r="N313" s="213">
        <v>44214</v>
      </c>
      <c r="O313" s="1"/>
      <c r="P313" s="1"/>
      <c r="Q313" s="1"/>
      <c r="R313" s="6" t="s">
        <v>785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5">
        <v>157</v>
      </c>
      <c r="B314" s="236">
        <v>44140</v>
      </c>
      <c r="C314" s="236"/>
      <c r="D314" s="237" t="s">
        <v>328</v>
      </c>
      <c r="E314" s="238" t="s">
        <v>624</v>
      </c>
      <c r="F314" s="238">
        <v>247.5</v>
      </c>
      <c r="G314" s="238"/>
      <c r="H314" s="238">
        <v>320</v>
      </c>
      <c r="I314" s="240">
        <v>320</v>
      </c>
      <c r="J314" s="210" t="s">
        <v>682</v>
      </c>
      <c r="K314" s="211">
        <f t="shared" si="139"/>
        <v>72.5</v>
      </c>
      <c r="L314" s="212">
        <f t="shared" si="140"/>
        <v>0.29292929292929293</v>
      </c>
      <c r="M314" s="207" t="s">
        <v>592</v>
      </c>
      <c r="N314" s="213">
        <v>44323</v>
      </c>
      <c r="O314" s="1"/>
      <c r="P314" s="1"/>
      <c r="Q314" s="1"/>
      <c r="R314" s="6" t="s">
        <v>785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5">
        <v>158</v>
      </c>
      <c r="B315" s="236">
        <v>44140</v>
      </c>
      <c r="C315" s="236"/>
      <c r="D315" s="237" t="s">
        <v>272</v>
      </c>
      <c r="E315" s="238" t="s">
        <v>624</v>
      </c>
      <c r="F315" s="208">
        <v>925</v>
      </c>
      <c r="G315" s="238"/>
      <c r="H315" s="238">
        <v>1095</v>
      </c>
      <c r="I315" s="240">
        <v>1093</v>
      </c>
      <c r="J315" s="210" t="s">
        <v>814</v>
      </c>
      <c r="K315" s="211">
        <f t="shared" si="139"/>
        <v>170</v>
      </c>
      <c r="L315" s="212">
        <f t="shared" si="140"/>
        <v>0.18378378378378379</v>
      </c>
      <c r="M315" s="207" t="s">
        <v>592</v>
      </c>
      <c r="N315" s="213">
        <v>44201</v>
      </c>
      <c r="O315" s="1"/>
      <c r="P315" s="1"/>
      <c r="Q315" s="1"/>
      <c r="R315" s="6" t="s">
        <v>785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5">
        <v>159</v>
      </c>
      <c r="B316" s="236">
        <v>44140</v>
      </c>
      <c r="C316" s="236"/>
      <c r="D316" s="237" t="s">
        <v>344</v>
      </c>
      <c r="E316" s="238" t="s">
        <v>624</v>
      </c>
      <c r="F316" s="208">
        <v>332.5</v>
      </c>
      <c r="G316" s="238"/>
      <c r="H316" s="238">
        <v>393</v>
      </c>
      <c r="I316" s="240">
        <v>406</v>
      </c>
      <c r="J316" s="210" t="s">
        <v>815</v>
      </c>
      <c r="K316" s="211">
        <f t="shared" si="139"/>
        <v>60.5</v>
      </c>
      <c r="L316" s="212">
        <f t="shared" si="140"/>
        <v>0.18195488721804512</v>
      </c>
      <c r="M316" s="207" t="s">
        <v>592</v>
      </c>
      <c r="N316" s="213">
        <v>44256</v>
      </c>
      <c r="O316" s="1"/>
      <c r="P316" s="1"/>
      <c r="Q316" s="1"/>
      <c r="R316" s="6" t="s">
        <v>785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5">
        <v>160</v>
      </c>
      <c r="B317" s="236">
        <v>44141</v>
      </c>
      <c r="C317" s="236"/>
      <c r="D317" s="237" t="s">
        <v>483</v>
      </c>
      <c r="E317" s="238" t="s">
        <v>624</v>
      </c>
      <c r="F317" s="208">
        <v>231</v>
      </c>
      <c r="G317" s="238"/>
      <c r="H317" s="238">
        <v>281</v>
      </c>
      <c r="I317" s="240">
        <v>281</v>
      </c>
      <c r="J317" s="210" t="s">
        <v>682</v>
      </c>
      <c r="K317" s="211">
        <f t="shared" si="139"/>
        <v>50</v>
      </c>
      <c r="L317" s="212">
        <f t="shared" si="140"/>
        <v>0.21645021645021645</v>
      </c>
      <c r="M317" s="207" t="s">
        <v>592</v>
      </c>
      <c r="N317" s="213">
        <v>44358</v>
      </c>
      <c r="O317" s="1"/>
      <c r="P317" s="1"/>
      <c r="Q317" s="1"/>
      <c r="R317" s="6" t="s">
        <v>785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62">
        <v>161</v>
      </c>
      <c r="B318" s="255">
        <v>44187</v>
      </c>
      <c r="C318" s="255"/>
      <c r="D318" s="256" t="s">
        <v>456</v>
      </c>
      <c r="E318" s="56" t="s">
        <v>624</v>
      </c>
      <c r="F318" s="257" t="s">
        <v>816</v>
      </c>
      <c r="G318" s="56"/>
      <c r="H318" s="56"/>
      <c r="I318" s="258">
        <v>239</v>
      </c>
      <c r="J318" s="253" t="s">
        <v>595</v>
      </c>
      <c r="K318" s="253"/>
      <c r="L318" s="259"/>
      <c r="M318" s="260"/>
      <c r="N318" s="261"/>
      <c r="O318" s="1"/>
      <c r="P318" s="1"/>
      <c r="Q318" s="1"/>
      <c r="R318" s="6" t="s">
        <v>785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62">
        <v>162</v>
      </c>
      <c r="B319" s="255">
        <v>44258</v>
      </c>
      <c r="C319" s="255"/>
      <c r="D319" s="256" t="s">
        <v>811</v>
      </c>
      <c r="E319" s="56" t="s">
        <v>624</v>
      </c>
      <c r="F319" s="257" t="s">
        <v>812</v>
      </c>
      <c r="G319" s="56"/>
      <c r="H319" s="56"/>
      <c r="I319" s="258">
        <v>590</v>
      </c>
      <c r="J319" s="253" t="s">
        <v>595</v>
      </c>
      <c r="K319" s="253"/>
      <c r="L319" s="259"/>
      <c r="M319" s="260"/>
      <c r="N319" s="261"/>
      <c r="O319" s="1"/>
      <c r="P319" s="1"/>
      <c r="R319" s="6" t="s">
        <v>785</v>
      </c>
    </row>
    <row r="320" spans="1:26" ht="12.75" customHeight="1">
      <c r="A320" s="235">
        <v>163</v>
      </c>
      <c r="B320" s="236">
        <v>44274</v>
      </c>
      <c r="C320" s="236"/>
      <c r="D320" s="237" t="s">
        <v>344</v>
      </c>
      <c r="E320" s="238" t="s">
        <v>624</v>
      </c>
      <c r="F320" s="208">
        <v>355</v>
      </c>
      <c r="G320" s="238"/>
      <c r="H320" s="238">
        <v>422.5</v>
      </c>
      <c r="I320" s="240">
        <v>420</v>
      </c>
      <c r="J320" s="210" t="s">
        <v>817</v>
      </c>
      <c r="K320" s="211">
        <f t="shared" ref="K320:K323" si="141">H320-F320</f>
        <v>67.5</v>
      </c>
      <c r="L320" s="212">
        <f t="shared" ref="L320:L323" si="142">K320/F320</f>
        <v>0.19014084507042253</v>
      </c>
      <c r="M320" s="207" t="s">
        <v>592</v>
      </c>
      <c r="N320" s="213">
        <v>44361</v>
      </c>
      <c r="O320" s="1"/>
      <c r="R320" s="263" t="s">
        <v>785</v>
      </c>
    </row>
    <row r="321" spans="1:26" ht="12.75" customHeight="1">
      <c r="A321" s="235">
        <v>164</v>
      </c>
      <c r="B321" s="236">
        <v>44295</v>
      </c>
      <c r="C321" s="236"/>
      <c r="D321" s="237" t="s">
        <v>818</v>
      </c>
      <c r="E321" s="238" t="s">
        <v>624</v>
      </c>
      <c r="F321" s="208">
        <v>555</v>
      </c>
      <c r="G321" s="238"/>
      <c r="H321" s="238">
        <v>663</v>
      </c>
      <c r="I321" s="240">
        <v>663</v>
      </c>
      <c r="J321" s="210" t="s">
        <v>819</v>
      </c>
      <c r="K321" s="211">
        <f t="shared" si="141"/>
        <v>108</v>
      </c>
      <c r="L321" s="212">
        <f t="shared" si="142"/>
        <v>0.19459459459459461</v>
      </c>
      <c r="M321" s="207" t="s">
        <v>592</v>
      </c>
      <c r="N321" s="213">
        <v>44321</v>
      </c>
      <c r="O321" s="1"/>
      <c r="P321" s="1"/>
      <c r="Q321" s="1"/>
      <c r="R321" s="263" t="s">
        <v>785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5">
        <v>165</v>
      </c>
      <c r="B322" s="236">
        <v>44308</v>
      </c>
      <c r="C322" s="236"/>
      <c r="D322" s="237" t="s">
        <v>377</v>
      </c>
      <c r="E322" s="238" t="s">
        <v>624</v>
      </c>
      <c r="F322" s="208">
        <v>126.5</v>
      </c>
      <c r="G322" s="238"/>
      <c r="H322" s="238">
        <v>155</v>
      </c>
      <c r="I322" s="240">
        <v>155</v>
      </c>
      <c r="J322" s="210" t="s">
        <v>682</v>
      </c>
      <c r="K322" s="211">
        <f t="shared" si="141"/>
        <v>28.5</v>
      </c>
      <c r="L322" s="212">
        <f t="shared" si="142"/>
        <v>0.22529644268774704</v>
      </c>
      <c r="M322" s="207" t="s">
        <v>592</v>
      </c>
      <c r="N322" s="213">
        <v>44362</v>
      </c>
      <c r="O322" s="1"/>
      <c r="R322" s="263" t="s">
        <v>785</v>
      </c>
    </row>
    <row r="323" spans="1:26" ht="12.75" customHeight="1">
      <c r="A323" s="448">
        <v>166</v>
      </c>
      <c r="B323" s="449">
        <v>44368</v>
      </c>
      <c r="C323" s="449"/>
      <c r="D323" s="450" t="s">
        <v>395</v>
      </c>
      <c r="E323" s="451" t="s">
        <v>624</v>
      </c>
      <c r="F323" s="452">
        <v>287.5</v>
      </c>
      <c r="G323" s="451"/>
      <c r="H323" s="451">
        <v>245</v>
      </c>
      <c r="I323" s="453">
        <v>344</v>
      </c>
      <c r="J323" s="220" t="s">
        <v>909</v>
      </c>
      <c r="K323" s="221">
        <f t="shared" si="141"/>
        <v>-42.5</v>
      </c>
      <c r="L323" s="222">
        <f t="shared" si="142"/>
        <v>-0.14782608695652175</v>
      </c>
      <c r="M323" s="218" t="s">
        <v>605</v>
      </c>
      <c r="N323" s="215">
        <v>44508</v>
      </c>
      <c r="O323" s="1"/>
      <c r="R323" s="263" t="s">
        <v>785</v>
      </c>
    </row>
    <row r="324" spans="1:26" ht="12.75" customHeight="1">
      <c r="A324" s="262">
        <v>167</v>
      </c>
      <c r="B324" s="255">
        <v>44368</v>
      </c>
      <c r="C324" s="255"/>
      <c r="D324" s="256" t="s">
        <v>483</v>
      </c>
      <c r="E324" s="56" t="s">
        <v>624</v>
      </c>
      <c r="F324" s="257" t="s">
        <v>820</v>
      </c>
      <c r="G324" s="56"/>
      <c r="H324" s="56"/>
      <c r="I324" s="258">
        <v>320</v>
      </c>
      <c r="J324" s="253" t="s">
        <v>595</v>
      </c>
      <c r="K324" s="262"/>
      <c r="L324" s="255"/>
      <c r="M324" s="255"/>
      <c r="N324" s="256"/>
      <c r="O324" s="44"/>
      <c r="R324" s="263" t="s">
        <v>785</v>
      </c>
    </row>
    <row r="325" spans="1:26" ht="12.75" customHeight="1">
      <c r="A325" s="262">
        <v>168</v>
      </c>
      <c r="B325" s="255">
        <v>44406</v>
      </c>
      <c r="C325" s="255"/>
      <c r="D325" s="256" t="s">
        <v>377</v>
      </c>
      <c r="E325" s="56" t="s">
        <v>624</v>
      </c>
      <c r="F325" s="257" t="s">
        <v>823</v>
      </c>
      <c r="G325" s="56"/>
      <c r="H325" s="56"/>
      <c r="I325" s="56">
        <v>200</v>
      </c>
      <c r="J325" s="253" t="s">
        <v>595</v>
      </c>
      <c r="K325" s="262"/>
      <c r="L325" s="255"/>
      <c r="M325" s="255"/>
      <c r="N325" s="256"/>
      <c r="O325" s="44"/>
      <c r="R325" s="263" t="s">
        <v>785</v>
      </c>
    </row>
    <row r="326" spans="1:26" ht="12.75" customHeight="1">
      <c r="A326" s="262">
        <v>169</v>
      </c>
      <c r="B326" s="255">
        <v>44462</v>
      </c>
      <c r="C326" s="255"/>
      <c r="D326" s="256" t="s">
        <v>830</v>
      </c>
      <c r="E326" s="56" t="s">
        <v>624</v>
      </c>
      <c r="F326" s="257" t="s">
        <v>831</v>
      </c>
      <c r="G326" s="56"/>
      <c r="H326" s="56"/>
      <c r="I326" s="56">
        <v>1500</v>
      </c>
      <c r="J326" s="253" t="s">
        <v>595</v>
      </c>
      <c r="K326" s="262"/>
      <c r="L326" s="255"/>
      <c r="M326" s="255"/>
      <c r="N326" s="256"/>
      <c r="O326" s="44"/>
      <c r="R326" s="263" t="s">
        <v>785</v>
      </c>
    </row>
    <row r="327" spans="1:26" ht="12.75" customHeight="1">
      <c r="A327" s="338">
        <v>170</v>
      </c>
      <c r="B327" s="339">
        <v>44480</v>
      </c>
      <c r="C327" s="339"/>
      <c r="D327" s="340" t="s">
        <v>836</v>
      </c>
      <c r="E327" s="341" t="s">
        <v>624</v>
      </c>
      <c r="F327" s="342" t="s">
        <v>842</v>
      </c>
      <c r="G327" s="341"/>
      <c r="H327" s="341"/>
      <c r="I327" s="341">
        <v>145</v>
      </c>
      <c r="J327" s="343" t="s">
        <v>595</v>
      </c>
      <c r="K327" s="338"/>
      <c r="L327" s="339"/>
      <c r="M327" s="339"/>
      <c r="N327" s="340"/>
      <c r="O327" s="44"/>
      <c r="R327" s="263" t="s">
        <v>785</v>
      </c>
    </row>
    <row r="328" spans="1:26" ht="12.75" customHeight="1">
      <c r="A328" s="344">
        <v>171</v>
      </c>
      <c r="B328" s="345">
        <v>44481</v>
      </c>
      <c r="C328" s="345"/>
      <c r="D328" s="346" t="s">
        <v>261</v>
      </c>
      <c r="E328" s="347" t="s">
        <v>624</v>
      </c>
      <c r="F328" s="348" t="s">
        <v>839</v>
      </c>
      <c r="G328" s="347"/>
      <c r="H328" s="347"/>
      <c r="I328" s="347">
        <v>380</v>
      </c>
      <c r="J328" s="349" t="s">
        <v>595</v>
      </c>
      <c r="K328" s="344"/>
      <c r="L328" s="345"/>
      <c r="M328" s="345"/>
      <c r="N328" s="346"/>
      <c r="O328" s="44"/>
      <c r="R328" s="263" t="s">
        <v>785</v>
      </c>
    </row>
    <row r="329" spans="1:26" ht="12.75" customHeight="1">
      <c r="A329" s="344">
        <v>172</v>
      </c>
      <c r="B329" s="345">
        <v>44481</v>
      </c>
      <c r="C329" s="345"/>
      <c r="D329" s="346" t="s">
        <v>403</v>
      </c>
      <c r="E329" s="347" t="s">
        <v>624</v>
      </c>
      <c r="F329" s="348" t="s">
        <v>840</v>
      </c>
      <c r="G329" s="347"/>
      <c r="H329" s="347"/>
      <c r="I329" s="347">
        <v>56</v>
      </c>
      <c r="J329" s="349" t="s">
        <v>595</v>
      </c>
      <c r="K329" s="344"/>
      <c r="L329" s="345"/>
      <c r="M329" s="345"/>
      <c r="N329" s="346"/>
      <c r="O329" s="44"/>
      <c r="R329" s="263"/>
    </row>
    <row r="330" spans="1:26" ht="12.75" customHeight="1">
      <c r="A330" s="350"/>
      <c r="B330" s="350"/>
      <c r="C330" s="350"/>
      <c r="D330" s="350"/>
      <c r="E330" s="350"/>
      <c r="F330" s="347"/>
      <c r="G330" s="347"/>
      <c r="H330" s="347"/>
      <c r="I330" s="347"/>
      <c r="J330" s="351"/>
      <c r="K330" s="347"/>
      <c r="L330" s="347"/>
      <c r="M330" s="347"/>
      <c r="N330" s="350"/>
      <c r="O330" s="44"/>
      <c r="R330" s="263"/>
    </row>
    <row r="331" spans="1:26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263"/>
    </row>
    <row r="332" spans="1:26" ht="12.75" customHeight="1">
      <c r="A332" s="262"/>
      <c r="B332" s="264" t="s">
        <v>821</v>
      </c>
      <c r="F332" s="59"/>
      <c r="G332" s="59"/>
      <c r="H332" s="59"/>
      <c r="I332" s="59"/>
      <c r="J332" s="44"/>
      <c r="K332" s="59"/>
      <c r="L332" s="59"/>
      <c r="M332" s="59"/>
      <c r="O332" s="44"/>
      <c r="R332" s="263"/>
    </row>
    <row r="333" spans="1:26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26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26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26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A342" s="265"/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A343" s="265"/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A344" s="56"/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</sheetData>
  <autoFilter ref="R1:R340"/>
  <mergeCells count="27">
    <mergeCell ref="P100:P101"/>
    <mergeCell ref="A100:A101"/>
    <mergeCell ref="B100:B101"/>
    <mergeCell ref="M100:M101"/>
    <mergeCell ref="N100:N101"/>
    <mergeCell ref="O100:O101"/>
    <mergeCell ref="J100:J101"/>
    <mergeCell ref="O79:O80"/>
    <mergeCell ref="P79:P80"/>
    <mergeCell ref="A79:A80"/>
    <mergeCell ref="B79:B80"/>
    <mergeCell ref="M79:M80"/>
    <mergeCell ref="N79:N80"/>
    <mergeCell ref="A119:A120"/>
    <mergeCell ref="O115:O116"/>
    <mergeCell ref="P115:P116"/>
    <mergeCell ref="A115:A116"/>
    <mergeCell ref="B115:B116"/>
    <mergeCell ref="J115:J116"/>
    <mergeCell ref="M115:M116"/>
    <mergeCell ref="N115:N116"/>
    <mergeCell ref="P119:P120"/>
    <mergeCell ref="B119:B120"/>
    <mergeCell ref="J119:J120"/>
    <mergeCell ref="M119:M120"/>
    <mergeCell ref="N119:N120"/>
    <mergeCell ref="O119:O120"/>
  </mergeCells>
  <pageMargins left="0.7" right="0.7" top="0.75" bottom="0.75" header="0.3" footer="0.3"/>
  <pageSetup orientation="portrait" r:id="rId1"/>
  <ignoredErrors>
    <ignoredError sqref="K68 K66 K6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2021-11-26T02:33:00Z</dcterms:modified>
</cp:coreProperties>
</file>