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F&amp;O)'!$R$1:$R$338</definedName>
    <definedName name="_xlnm._FilterDatabase" localSheetId="1" hidden="1">'Future Intra'!#REF!</definedName>
  </definedNames>
  <calcPr calcId="125725"/>
</workbook>
</file>

<file path=xl/calcChain.xml><?xml version="1.0" encoding="utf-8"?>
<calcChain xmlns="http://schemas.openxmlformats.org/spreadsheetml/2006/main">
  <c r="P28" i="6"/>
  <c r="P27"/>
  <c r="L15"/>
  <c r="H15"/>
  <c r="K15" s="1"/>
  <c r="M15" l="1"/>
  <c r="L92" l="1"/>
  <c r="K92"/>
  <c r="K121"/>
  <c r="M121" s="1"/>
  <c r="K120"/>
  <c r="M120" s="1"/>
  <c r="K119"/>
  <c r="M119" s="1"/>
  <c r="K118"/>
  <c r="M118" s="1"/>
  <c r="K117"/>
  <c r="M117" s="1"/>
  <c r="L25"/>
  <c r="K25"/>
  <c r="L13"/>
  <c r="K13"/>
  <c r="L26"/>
  <c r="K26"/>
  <c r="M115"/>
  <c r="K116"/>
  <c r="K115"/>
  <c r="K114"/>
  <c r="M114" s="1"/>
  <c r="L46"/>
  <c r="K46"/>
  <c r="H21"/>
  <c r="L54"/>
  <c r="K54"/>
  <c r="L91"/>
  <c r="K91"/>
  <c r="K113"/>
  <c r="M113" s="1"/>
  <c r="L90"/>
  <c r="K90"/>
  <c r="L89"/>
  <c r="K89"/>
  <c r="L51"/>
  <c r="K51"/>
  <c r="L87"/>
  <c r="K87"/>
  <c r="L86"/>
  <c r="K86"/>
  <c r="L85"/>
  <c r="K85"/>
  <c r="L88"/>
  <c r="K88"/>
  <c r="L52"/>
  <c r="K52"/>
  <c r="L50"/>
  <c r="K50"/>
  <c r="L22"/>
  <c r="K22"/>
  <c r="L84"/>
  <c r="K84"/>
  <c r="L83"/>
  <c r="K83"/>
  <c r="K112"/>
  <c r="M112" s="1"/>
  <c r="L47"/>
  <c r="K47"/>
  <c r="L39"/>
  <c r="K39"/>
  <c r="P24"/>
  <c r="L38"/>
  <c r="K38"/>
  <c r="L49"/>
  <c r="K49"/>
  <c r="M49" s="1"/>
  <c r="L16"/>
  <c r="K16"/>
  <c r="P23"/>
  <c r="L48"/>
  <c r="K48"/>
  <c r="K105"/>
  <c r="M105" s="1"/>
  <c r="K111"/>
  <c r="M111" s="1"/>
  <c r="L81"/>
  <c r="K81"/>
  <c r="L79"/>
  <c r="K79"/>
  <c r="L82"/>
  <c r="K82"/>
  <c r="L78"/>
  <c r="K78"/>
  <c r="L19"/>
  <c r="K19"/>
  <c r="K110"/>
  <c r="M110" s="1"/>
  <c r="M106"/>
  <c r="K109"/>
  <c r="M109" s="1"/>
  <c r="L80"/>
  <c r="K80"/>
  <c r="K108"/>
  <c r="M108" s="1"/>
  <c r="K106"/>
  <c r="K107"/>
  <c r="M85" l="1"/>
  <c r="M26"/>
  <c r="M25"/>
  <c r="M92"/>
  <c r="M90"/>
  <c r="M78"/>
  <c r="M16"/>
  <c r="M22"/>
  <c r="M52"/>
  <c r="M46"/>
  <c r="M13"/>
  <c r="M19"/>
  <c r="M48"/>
  <c r="M39"/>
  <c r="M51"/>
  <c r="M91"/>
  <c r="M47"/>
  <c r="M50"/>
  <c r="M54"/>
  <c r="M89"/>
  <c r="M87"/>
  <c r="M86"/>
  <c r="M88"/>
  <c r="M84"/>
  <c r="M83"/>
  <c r="M38"/>
  <c r="M81"/>
  <c r="M82"/>
  <c r="M79"/>
  <c r="M80"/>
  <c r="L45"/>
  <c r="K45"/>
  <c r="P20"/>
  <c r="L43"/>
  <c r="K43"/>
  <c r="L42"/>
  <c r="K42"/>
  <c r="L40"/>
  <c r="K40"/>
  <c r="L76"/>
  <c r="K76"/>
  <c r="L73"/>
  <c r="K73"/>
  <c r="L72"/>
  <c r="K72"/>
  <c r="L74"/>
  <c r="K74"/>
  <c r="K103"/>
  <c r="M103" s="1"/>
  <c r="L77"/>
  <c r="K77"/>
  <c r="L21"/>
  <c r="K21"/>
  <c r="L44"/>
  <c r="K44"/>
  <c r="L75"/>
  <c r="K75"/>
  <c r="L71"/>
  <c r="K71"/>
  <c r="M104"/>
  <c r="L68"/>
  <c r="K68"/>
  <c r="L70"/>
  <c r="K70"/>
  <c r="L69"/>
  <c r="K69"/>
  <c r="M75" l="1"/>
  <c r="M68"/>
  <c r="M44"/>
  <c r="M72"/>
  <c r="M76"/>
  <c r="M42"/>
  <c r="M77"/>
  <c r="M74"/>
  <c r="M73"/>
  <c r="M40"/>
  <c r="M43"/>
  <c r="M45"/>
  <c r="M21"/>
  <c r="M71"/>
  <c r="M70"/>
  <c r="M69"/>
  <c r="L12" l="1"/>
  <c r="K12"/>
  <c r="L41"/>
  <c r="K41"/>
  <c r="L17"/>
  <c r="K17"/>
  <c r="L14"/>
  <c r="K14"/>
  <c r="K10"/>
  <c r="L10"/>
  <c r="L18"/>
  <c r="K18"/>
  <c r="P133"/>
  <c r="P11"/>
  <c r="L133"/>
  <c r="K133"/>
  <c r="M12" l="1"/>
  <c r="M41"/>
  <c r="M17"/>
  <c r="M14"/>
  <c r="M10"/>
  <c r="M18"/>
  <c r="M133"/>
  <c r="K300" l="1"/>
  <c r="L300" s="1"/>
  <c r="K320" l="1"/>
  <c r="L320" s="1"/>
  <c r="K319"/>
  <c r="L319" s="1"/>
  <c r="K318"/>
  <c r="L318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F296"/>
  <c r="K296" s="1"/>
  <c r="L296" s="1"/>
  <c r="K295"/>
  <c r="L295" s="1"/>
  <c r="K294"/>
  <c r="L294" s="1"/>
  <c r="K293"/>
  <c r="L293" s="1"/>
  <c r="K292"/>
  <c r="L292" s="1"/>
  <c r="K291"/>
  <c r="L291" s="1"/>
  <c r="F290"/>
  <c r="K290" s="1"/>
  <c r="L290" s="1"/>
  <c r="F289"/>
  <c r="K289" s="1"/>
  <c r="L289" s="1"/>
  <c r="K288"/>
  <c r="L288" s="1"/>
  <c r="F287"/>
  <c r="K287" s="1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F267"/>
  <c r="K267" s="1"/>
  <c r="L267" s="1"/>
  <c r="K266"/>
  <c r="L266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F219"/>
  <c r="K219" s="1"/>
  <c r="L219" s="1"/>
  <c r="H218"/>
  <c r="K218" s="1"/>
  <c r="L218" s="1"/>
  <c r="K215"/>
  <c r="L215" s="1"/>
  <c r="K214"/>
  <c r="L214" s="1"/>
  <c r="K213"/>
  <c r="L213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M7"/>
  <c r="D7" i="5"/>
  <c r="K6" i="4"/>
  <c r="K6" i="3"/>
  <c r="L6" i="2"/>
</calcChain>
</file>

<file path=xl/sharedStrings.xml><?xml version="1.0" encoding="utf-8"?>
<sst xmlns="http://schemas.openxmlformats.org/spreadsheetml/2006/main" count="2833" uniqueCount="1122">
  <si>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</si>
  <si>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</si>
  <si>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</si>
  <si>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</si>
  <si>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</si>
  <si>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</si>
  <si>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</si>
  <si>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</si>
  <si>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</si>
  <si>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</si>
  <si>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</si>
  <si>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</si>
  <si>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</si>
  <si>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</si>
  <si>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</si>
  <si>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</si>
  <si>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</si>
  <si>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</si>
  <si>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</si>
  <si>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</si>
  <si>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</si>
  <si>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</si>
  <si>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</si>
  <si>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</si>
  <si>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</si>
  <si>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</si>
  <si>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</si>
  <si>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</si>
  <si>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</si>
  <si>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</si>
  <si>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</si>
  <si>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</si>
  <si>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</si>
  <si>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</si>
  <si>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</si>
  <si>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</si>
  <si>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</si>
  <si>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</si>
  <si>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</si>
  <si>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</si>
  <si>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</si>
  <si>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</si>
  <si>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</si>
  <si>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</si>
  <si>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</si>
  <si>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</si>
  <si>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</si>
  <si>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</si>
  <si>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</si>
  <si>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</si>
  <si>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</si>
  <si>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</si>
  <si>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</si>
  <si>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</si>
  <si>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</si>
  <si>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</si>
  <si>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</si>
  <si>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</si>
  <si>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</si>
  <si>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</si>
  <si>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</si>
  <si>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</si>
  <si>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</si>
  <si>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</si>
  <si>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</si>
  <si>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</si>
  <si>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</si>
  <si>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</si>
  <si>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</si>
  <si>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</si>
  <si>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</si>
  <si>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</si>
  <si>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</si>
  <si>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</si>
  <si>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</si>
  <si>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</si>
  <si>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</si>
  <si>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</si>
  <si>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</si>
  <si>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</si>
  <si>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</si>
  <si>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</si>
  <si>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</si>
  <si>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</si>
  <si>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</si>
  <si>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</si>
  <si>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</si>
  <si>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</si>
  <si>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</si>
  <si>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</si>
  <si>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</si>
  <si>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</si>
  <si>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</si>
  <si>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</si>
  <si>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</si>
  <si>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</si>
  <si>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</si>
  <si>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</si>
  <si>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</si>
  <si>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</si>
  <si>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</si>
  <si>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</si>
  <si>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</si>
  <si>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</si>
  <si>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</si>
  <si>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</si>
  <si>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</si>
  <si>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</si>
  <si>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</si>
  <si>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</si>
  <si>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</si>
  <si>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</si>
  <si>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</si>
  <si>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</si>
  <si>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</si>
  <si>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</si>
  <si>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</si>
  <si>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</si>
  <si>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</si>
  <si>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</si>
  <si>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</si>
  <si>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</si>
  <si>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</si>
  <si>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</si>
  <si>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</si>
  <si>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</si>
  <si>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</si>
  <si>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</si>
  <si>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</si>
  <si>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</si>
  <si>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</si>
  <si>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</si>
  <si>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</si>
  <si>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</si>
  <si>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</si>
  <si>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</si>
  <si>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</si>
  <si>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</si>
  <si>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</si>
  <si>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</si>
  <si>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</si>
  <si>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</si>
  <si>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</si>
  <si>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</si>
  <si>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</si>
  <si>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</si>
  <si>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</si>
  <si>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</si>
  <si>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</si>
  <si>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</si>
  <si>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</si>
  <si>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</si>
  <si>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</si>
  <si>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</si>
  <si>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</si>
  <si>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</si>
  <si>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</si>
  <si>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</si>
  <si>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</si>
  <si>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</si>
  <si>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</si>
  <si>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</si>
  <si>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</si>
  <si>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</si>
  <si>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</si>
  <si>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</si>
  <si>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</si>
  <si>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</si>
  <si>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</si>
  <si>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</si>
  <si>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</si>
  <si>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</si>
  <si>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</si>
  <si>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</si>
  <si>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</si>
  <si>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</si>
  <si>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</si>
  <si>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</si>
  <si>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</si>
  <si>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</si>
  <si>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</si>
  <si>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</si>
  <si>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</si>
  <si>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</si>
  <si>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</si>
  <si>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</si>
  <si>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</si>
  <si>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</si>
  <si>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</si>
  <si>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</si>
  <si>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</si>
  <si>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</si>
  <si>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</si>
  <si>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</si>
  <si>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</si>
  <si>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</si>
  <si>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</si>
  <si>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</si>
  <si>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</si>
  <si>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</si>
  <si>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</si>
  <si>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</si>
  <si>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</si>
  <si>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</si>
  <si>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</si>
  <si>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</si>
  <si>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</si>
  <si>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</si>
  <si>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</si>
  <si>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</si>
  <si>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</si>
  <si>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</si>
  <si>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</si>
  <si>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</si>
  <si>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</si>
  <si>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</si>
  <si>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</si>
  <si>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</si>
  <si>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</si>
  <si>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</si>
  <si>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</si>
  <si>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</si>
  <si>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</si>
  <si>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</si>
  <si>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</si>
  <si>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</si>
  <si>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</si>
  <si>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</si>
  <si>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</si>
  <si>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</si>
  <si>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</si>
  <si>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</si>
  <si>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</si>
  <si>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</si>
  <si>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</si>
  <si>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</si>
  <si>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</si>
  <si>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</si>
  <si>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</si>
  <si>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</si>
  <si>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</si>
  <si>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</si>
  <si>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</si>
  <si>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</si>
  <si>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</si>
  <si>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</si>
  <si>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</si>
  <si>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</si>
  <si>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</si>
  <si>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</si>
  <si>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</si>
  <si>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</si>
  <si>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</si>
  <si>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</si>
  <si>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</si>
  <si>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</si>
  <si>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</si>
  <si>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</si>
  <si>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</si>
  <si>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</si>
  <si>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</si>
  <si>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</si>
  <si>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</si>
  <si>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</si>
  <si>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</si>
  <si>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</si>
  <si>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</si>
  <si>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</si>
  <si>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</si>
  <si>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</si>
  <si>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</si>
  <si>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</si>
  <si>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</si>
  <si>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</si>
  <si>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</si>
  <si>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</si>
  <si>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</si>
  <si>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</si>
  <si>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</si>
  <si>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</si>
  <si>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</si>
  <si>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</si>
  <si>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</si>
  <si>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</si>
  <si>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</si>
  <si>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</si>
  <si>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</si>
  <si>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</si>
  <si>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</si>
  <si>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</si>
  <si>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</si>
  <si>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</si>
  <si>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</si>
  <si>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</si>
  <si>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</si>
  <si>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</si>
  <si>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</si>
  <si>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</si>
  <si>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</si>
  <si>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</si>
  <si>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</si>
  <si>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</si>
  <si>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</si>
  <si>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</si>
  <si>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</si>
  <si>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</si>
  <si>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</si>
  <si>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</si>
  <si>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</si>
  <si>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</si>
  <si>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</si>
  <si>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</si>
  <si>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</si>
  <si>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</si>
  <si>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</si>
  <si>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</si>
  <si>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</si>
  <si>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</si>
  <si>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</si>
  <si>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</si>
  <si>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</si>
  <si>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</si>
  <si>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</si>
  <si>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</si>
  <si>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</si>
  <si>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</si>
  <si>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</si>
  <si>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</si>
  <si>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</si>
  <si>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</si>
  <si>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</si>
  <si>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</si>
  <si>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</si>
  <si>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</si>
  <si>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</si>
  <si>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</si>
  <si>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</si>
  <si>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</si>
  <si>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</si>
  <si>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</si>
  <si>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</si>
  <si>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</si>
  <si>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</si>
  <si>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</si>
  <si>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</si>
  <si>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</si>
  <si>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</si>
  <si>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</si>
  <si>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</si>
  <si>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</si>
  <si>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</si>
  <si>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</si>
  <si>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</si>
  <si>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</si>
  <si>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</si>
  <si>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</si>
  <si>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</si>
  <si>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</si>
  <si>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</si>
  <si>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</si>
  <si>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</si>
  <si>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</si>
  <si>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</si>
  <si>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</si>
  <si>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</si>
  <si>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</si>
  <si>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</si>
  <si>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</si>
  <si>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</si>
  <si>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</si>
  <si>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</si>
  <si>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</si>
  <si>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</si>
  <si>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</si>
  <si>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</si>
  <si>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</si>
  <si>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</si>
  <si>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</si>
  <si>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</si>
  <si>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</si>
  <si>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</si>
  <si>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</si>
  <si>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</si>
  <si>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</si>
  <si>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</si>
  <si>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</si>
  <si>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</si>
  <si>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</si>
  <si>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</si>
  <si>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</si>
  <si>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</si>
  <si>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</si>
  <si>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</si>
  <si>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</si>
  <si>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</si>
  <si>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</si>
  <si>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</si>
  <si>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</si>
  <si>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</si>
  <si>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</si>
  <si>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</si>
  <si>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</si>
  <si>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</si>
  <si>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</si>
  <si>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</si>
  <si>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</si>
  <si>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</si>
  <si>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</si>
  <si>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</si>
  <si>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</si>
  <si>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</si>
  <si>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</si>
  <si>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</si>
  <si>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</si>
  <si>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</si>
  <si>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</si>
  <si>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</si>
  <si>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</si>
  <si>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</si>
  <si>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</si>
  <si>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</si>
  <si>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</si>
  <si>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</si>
  <si>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</si>
  <si>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</si>
  <si>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</si>
  <si>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</si>
  <si>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</si>
  <si>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</si>
  <si>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</si>
  <si>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</si>
  <si>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</si>
  <si>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</si>
  <si>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</si>
  <si>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</si>
  <si>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</si>
  <si>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</si>
  <si>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</si>
  <si>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</si>
  <si>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</si>
  <si>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</si>
  <si>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</si>
  <si>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</si>
  <si>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</si>
  <si>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</si>
  <si>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</si>
  <si>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</si>
  <si>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</si>
  <si>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</si>
  <si>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</si>
  <si>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</si>
  <si>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</si>
  <si>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</si>
  <si>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</si>
  <si>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</si>
  <si>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</si>
  <si>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</si>
  <si>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</si>
  <si>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</si>
  <si>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</si>
  <si>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</si>
  <si>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</si>
  <si>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</si>
  <si>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</si>
  <si>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</si>
  <si>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</si>
  <si>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</si>
  <si>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</si>
  <si>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</si>
  <si>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</si>
  <si>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</si>
  <si>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</si>
  <si>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</si>
  <si>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</si>
  <si>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</si>
  <si>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</si>
  <si>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</si>
  <si>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</si>
  <si>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</si>
  <si>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</si>
  <si>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</si>
  <si>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</si>
  <si>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</si>
  <si>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</si>
  <si>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</si>
  <si>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</si>
  <si>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</si>
  <si>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</si>
  <si>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</si>
  <si>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</si>
  <si>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</si>
  <si>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</si>
  <si>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</si>
  <si>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</si>
  <si>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</si>
  <si>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</si>
  <si>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</si>
  <si>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</si>
  <si>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</si>
  <si>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</si>
  <si>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</si>
  <si>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</si>
  <si>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</si>
  <si>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</si>
  <si>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</si>
  <si>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</si>
  <si>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</si>
  <si>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</si>
  <si>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</si>
  <si>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</si>
  <si>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</si>
  <si>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</si>
  <si>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</si>
  <si>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</si>
  <si>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</si>
  <si>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</si>
  <si>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</si>
  <si>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</si>
  <si>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</si>
  <si>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</si>
  <si>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</si>
  <si>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</si>
  <si>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</si>
  <si>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</si>
  <si>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</si>
  <si>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</si>
  <si>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</si>
  <si>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</si>
  <si>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</si>
  <si>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</si>
  <si>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</si>
  <si>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</si>
  <si>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</si>
  <si>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</si>
  <si>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</si>
  <si>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</si>
  <si>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</si>
  <si>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</si>
  <si>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</si>
  <si>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</si>
  <si>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</si>
  <si>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</si>
  <si>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</si>
  <si>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</si>
  <si>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</si>
  <si>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</si>
  <si>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</si>
  <si>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</si>
  <si>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</si>
  <si>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</si>
  <si>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</si>
  <si>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</si>
  <si>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</si>
  <si>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</si>
  <si>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</si>
  <si>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</si>
  <si>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</si>
  <si>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</si>
  <si>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</si>
  <si>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</si>
  <si>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</si>
  <si>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</si>
  <si>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</si>
  <si>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</si>
  <si>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</si>
  <si>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</si>
  <si>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</si>
  <si>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</si>
  <si>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</si>
  <si>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</si>
  <si>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</si>
  <si>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</si>
  <si>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</si>
  <si>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</si>
  <si>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</si>
  <si>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</si>
  <si>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</si>
  <si>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</si>
  <si>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</si>
  <si>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</si>
  <si>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</si>
  <si>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</si>
  <si>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</si>
  <si>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</si>
  <si>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</si>
  <si>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</si>
  <si>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</si>
  <si>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</si>
  <si>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</si>
  <si>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</si>
  <si>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</si>
  <si>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</si>
  <si>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</si>
  <si>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</si>
  <si>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</si>
  <si>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</si>
  <si>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</si>
  <si>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</si>
  <si>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</si>
  <si>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</si>
  <si>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</si>
  <si>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</si>
  <si>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</si>
  <si>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</si>
  <si>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</si>
  <si>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</si>
  <si>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</si>
  <si>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</si>
  <si>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</si>
  <si>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</si>
  <si>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</si>
  <si>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</si>
  <si>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</si>
  <si>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</si>
  <si>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</si>
  <si>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</si>
  <si>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</si>
  <si>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</si>
  <si>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</si>
  <si>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</si>
  <si>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</si>
  <si>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</si>
  <si>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</si>
  <si>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</si>
  <si>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</si>
  <si>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</si>
  <si>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</si>
  <si>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</si>
  <si>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</si>
  <si>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</si>
  <si>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</si>
  <si>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</si>
  <si>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</si>
  <si>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</si>
  <si>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</si>
  <si>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</si>
  <si>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</si>
  <si>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</si>
  <si>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</si>
  <si>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</si>
  <si>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</si>
  <si>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</si>
  <si>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</si>
  <si>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</si>
  <si>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</si>
  <si>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</si>
  <si>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</si>
  <si>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</si>
  <si>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</si>
  <si>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</si>
  <si>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</si>
  <si>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</si>
  <si>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</si>
  <si>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</si>
  <si>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</si>
  <si>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</si>
  <si>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</si>
  <si>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</si>
  <si>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</si>
  <si>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</si>
  <si>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</si>
  <si>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</si>
  <si>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</si>
  <si>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</si>
  <si>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</si>
  <si>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</si>
  <si>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</si>
  <si>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</si>
  <si>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</si>
  <si>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</si>
  <si>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</si>
  <si>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</si>
  <si>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</si>
  <si>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</si>
  <si>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</si>
  <si>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</si>
  <si>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</si>
  <si>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</si>
  <si>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</si>
  <si>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</si>
  <si>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</si>
  <si>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</si>
  <si>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</si>
  <si>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</si>
  <si>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</si>
  <si>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</si>
  <si>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</si>
  <si>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</si>
  <si>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</si>
  <si>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</si>
  <si>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</si>
  <si>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</si>
  <si>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</si>
  <si>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</si>
  <si>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</si>
  <si>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</si>
  <si>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</si>
  <si>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</si>
  <si>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</si>
  <si>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</si>
  <si>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</si>
  <si>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</si>
  <si>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</si>
  <si>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</si>
  <si>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</si>
  <si>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</si>
  <si>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</si>
  <si>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</si>
  <si>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</si>
  <si>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</si>
  <si>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</si>
  <si>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</si>
  <si>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</si>
  <si>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</si>
  <si>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</si>
  <si>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</si>
  <si>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</si>
  <si>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</si>
  <si>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</si>
  <si>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</si>
  <si>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</si>
  <si>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</si>
  <si>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</si>
  <si>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</si>
  <si>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</si>
  <si>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</si>
  <si>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</si>
  <si>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</si>
  <si>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</si>
  <si>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</si>
  <si>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</si>
  <si>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</si>
  <si>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</si>
  <si>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</si>
  <si>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</si>
  <si>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</si>
  <si>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</si>
  <si>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</si>
  <si>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</si>
  <si>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</si>
  <si>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</si>
  <si>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</si>
  <si>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</si>
  <si>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</si>
  <si>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</si>
  <si>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</si>
  <si>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</si>
  <si>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</si>
  <si>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</si>
  <si>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</si>
  <si>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</si>
  <si>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</si>
  <si>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</si>
  <si>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</si>
  <si>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</si>
  <si>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</si>
  <si>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</si>
  <si>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</si>
  <si>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</si>
  <si>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</si>
  <si>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</si>
  <si>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</si>
  <si>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</si>
  <si>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</si>
  <si>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</si>
  <si>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</si>
  <si>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</si>
  <si>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</si>
  <si>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</si>
  <si>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</si>
  <si>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</si>
  <si>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</si>
  <si>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</si>
  <si>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</si>
  <si>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</si>
  <si>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</si>
  <si>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</si>
  <si>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</si>
  <si>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</si>
  <si>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</si>
  <si>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</si>
  <si>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</si>
  <si>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</si>
  <si>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</si>
  <si>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</si>
  <si>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</si>
  <si>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</si>
  <si>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</si>
  <si>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</si>
  <si>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</si>
  <si>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</si>
  <si>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</si>
  <si>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</si>
  <si>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</si>
  <si>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</si>
  <si>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</si>
  <si>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</si>
  <si>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</si>
  <si>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</si>
  <si>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</si>
  <si>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</si>
  <si>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</si>
  <si>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</si>
  <si>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</si>
  <si>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</si>
  <si>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</si>
  <si>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</si>
  <si>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</si>
  <si>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</si>
  <si>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</si>
  <si>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</si>
  <si>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</si>
  <si>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</si>
  <si>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</si>
  <si>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</si>
  <si>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</si>
  <si>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</si>
  <si>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</si>
  <si>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</si>
  <si>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</si>
  <si>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</si>
  <si>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</si>
  <si>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</si>
  <si>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</si>
  <si>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</si>
  <si>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</si>
  <si>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</si>
  <si>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</si>
  <si>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</si>
  <si>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</si>
  <si>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</si>
  <si>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</si>
  <si>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</si>
  <si>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</si>
  <si>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</si>
  <si>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</si>
  <si>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</si>
  <si>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</si>
  <si>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</si>
  <si>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</si>
  <si>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</si>
  <si>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</si>
  <si>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</si>
  <si>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</si>
  <si>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</si>
  <si>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</si>
  <si>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</si>
  <si>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</si>
  <si>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</si>
  <si>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</si>
  <si>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</si>
  <si>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</si>
  <si>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</si>
  <si>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</si>
  <si>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</si>
  <si>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</si>
  <si>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</si>
  <si>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</si>
  <si>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</si>
  <si>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</si>
  <si>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</si>
  <si>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</si>
  <si>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</si>
  <si>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</si>
  <si>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</si>
  <si>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</si>
  <si>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</si>
  <si>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</si>
  <si>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</si>
  <si>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</si>
  <si>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</si>
  <si>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</si>
  <si>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</si>
  <si>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</si>
  <si>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</si>
  <si>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</si>
  <si>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</si>
  <si>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</si>
  <si>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</si>
  <si>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</si>
  <si>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</si>
  <si>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</si>
  <si>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</si>
  <si>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</si>
  <si>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</si>
  <si>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</si>
  <si>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</si>
  <si>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</si>
  <si>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</si>
  <si>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</si>
  <si>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</si>
  <si>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</si>
  <si>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</si>
  <si>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</si>
  <si>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</si>
  <si>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</si>
  <si>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</si>
  <si>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</si>
  <si>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</si>
  <si>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</si>
  <si>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</si>
  <si>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</si>
  <si>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</si>
  <si>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</si>
  <si>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</si>
  <si>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</si>
  <si>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</si>
  <si>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</si>
  <si>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</si>
  <si>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</si>
  <si>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</si>
  <si>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</si>
  <si>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</si>
  <si>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</si>
  <si>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</si>
  <si>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</si>
  <si>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</si>
  <si>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</si>
  <si>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</si>
  <si>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</si>
  <si>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</si>
  <si>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</si>
  <si>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</si>
  <si>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</si>
  <si>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FILATEX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</si>
  <si>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</si>
  <si>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</si>
  <si>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</si>
  <si>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</si>
  <si>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</si>
  <si>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</si>
  <si>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</si>
  <si>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</si>
  <si>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</si>
  <si>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</si>
  <si>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</si>
  <si>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</si>
  <si>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</si>
  <si>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</si>
  <si>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</si>
  <si>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</si>
  <si>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</si>
  <si>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</si>
  <si>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</si>
  <si>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</si>
  <si>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</si>
  <si>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</si>
  <si>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</si>
  <si>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</si>
  <si>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</si>
  <si>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</si>
  <si>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</si>
  <si>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</si>
  <si>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</si>
  <si>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</si>
  <si>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</si>
  <si>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</si>
  <si>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</si>
  <si>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</si>
  <si>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</si>
  <si>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</si>
  <si>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435-455</t>
  </si>
  <si>
    <t>1674-1684</t>
  </si>
  <si>
    <t>1740-1760</t>
  </si>
  <si>
    <t>Profit of Rs.34.5/-</t>
  </si>
  <si>
    <t>Profit of Rs.32/-</t>
  </si>
  <si>
    <t>HINDUNILVR 2560 CE OCT</t>
  </si>
  <si>
    <t>70-80</t>
  </si>
  <si>
    <t>320-340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</si>
  <si>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</si>
  <si>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</si>
  <si>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</si>
  <si>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</si>
  <si>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</si>
  <si>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</si>
  <si>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</si>
  <si>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115-120</t>
  </si>
  <si>
    <t>MNIL</t>
  </si>
  <si>
    <t>Loss of Rs.13.25/-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</si>
  <si>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</si>
  <si>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</si>
  <si>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</si>
  <si>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</si>
  <si>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</si>
  <si>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</si>
  <si>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</si>
  <si>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</si>
  <si>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</si>
  <si>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</si>
  <si>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</si>
  <si>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</si>
  <si>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</si>
  <si>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</si>
  <si>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</si>
  <si>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4.5-5.5</t>
  </si>
  <si>
    <t>INTELSOFT</t>
  </si>
  <si>
    <t>MICRO LOGISTICS INDIA PRIVATE LIMITED</t>
  </si>
  <si>
    <t>Loss of Rs.24.5/-</t>
  </si>
  <si>
    <t>NIFTY 18200 CE OCT</t>
  </si>
  <si>
    <t>120-140</t>
  </si>
  <si>
    <t>HDFC 2900 CE OCT</t>
  </si>
  <si>
    <t>45-55</t>
  </si>
  <si>
    <t>HDFCBANK 1660 CE OCT</t>
  </si>
  <si>
    <t>20-28</t>
  </si>
  <si>
    <t>Profit of Rs.7.50/-</t>
  </si>
  <si>
    <t>Profit of Rs.12.50/-</t>
  </si>
  <si>
    <t>AXISBANK OCT FUT</t>
  </si>
  <si>
    <t>855-865</t>
  </si>
  <si>
    <t>ALANKIT</t>
  </si>
  <si>
    <t>Alankit Limited</t>
  </si>
  <si>
    <t>RS SECURITIES</t>
  </si>
  <si>
    <t>XTX MARKETS LLP</t>
  </si>
  <si>
    <t>CNM FINVEST PRIVATE LIMITED .</t>
  </si>
  <si>
    <t>OLGA TRADING PRIVATE LIMITED</t>
  </si>
  <si>
    <t>NSE</t>
  </si>
  <si>
    <t>3480-3495</t>
  </si>
  <si>
    <t>3600-3650</t>
  </si>
  <si>
    <t>Loss of Rs.12/-</t>
  </si>
  <si>
    <t>HDFCBANK NOV FUT</t>
  </si>
  <si>
    <t>1655-1657</t>
  </si>
  <si>
    <t>1685-1695</t>
  </si>
  <si>
    <t>MAWANASUG</t>
  </si>
  <si>
    <t>ARC FINANCE LIMITED</t>
  </si>
  <si>
    <t>PROMAX</t>
  </si>
  <si>
    <t>SRESTHA</t>
  </si>
  <si>
    <t>RVB BUSINESS CONSULTANCY SERVICES LLP</t>
  </si>
  <si>
    <t>STL</t>
  </si>
  <si>
    <t>APTECHT</t>
  </si>
  <si>
    <t>Aptech Limited</t>
  </si>
  <si>
    <t>Mawana Sugars Limited</t>
  </si>
  <si>
    <t>JM FINANCIAL SERVICES LTD</t>
  </si>
  <si>
    <t>FINNIFTY</t>
  </si>
  <si>
    <t>230-251</t>
  </si>
  <si>
    <t>4150-4550</t>
  </si>
  <si>
    <t>1480-1500</t>
  </si>
  <si>
    <t>1600-1700</t>
  </si>
  <si>
    <t>HDFCBANK 1700 CE NOV</t>
  </si>
  <si>
    <t>28-29</t>
  </si>
  <si>
    <t>40-50</t>
  </si>
  <si>
    <t>404-406</t>
  </si>
  <si>
    <t>418-430</t>
  </si>
  <si>
    <t>AXISBANK NOV FUT</t>
  </si>
  <si>
    <t>798-800</t>
  </si>
  <si>
    <t>810-820</t>
  </si>
  <si>
    <t>2230-2260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</si>
  <si>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</si>
  <si>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</si>
  <si>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</si>
  <si>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</si>
  <si>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</si>
  <si>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</si>
  <si>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</si>
  <si>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</si>
  <si>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</si>
  <si>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</si>
  <si>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</si>
  <si>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</si>
  <si>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</si>
  <si>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</si>
  <si>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</si>
  <si>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</si>
  <si>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</si>
  <si>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</si>
  <si>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</si>
  <si>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</si>
  <si>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</si>
  <si>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ANUROOP</t>
  </si>
  <si>
    <t>SHERWOOD SECURITIES PVT LTD</t>
  </si>
  <si>
    <t>CROISSANCE</t>
  </si>
  <si>
    <t>CAPGENIUS ADVISORY PRIVATE LIMITED</t>
  </si>
  <si>
    <t>DHABRIYA</t>
  </si>
  <si>
    <t>RAJ KUMAR BANSAL</t>
  </si>
  <si>
    <t>GCSL</t>
  </si>
  <si>
    <t>TOUCHLINE SECURITIES PRIVATE LIMITED</t>
  </si>
  <si>
    <t>SBI MUTUAL FUND</t>
  </si>
  <si>
    <t>AMANSA HOLDINGS PRIVATE LIMITED</t>
  </si>
  <si>
    <t>GEMSI</t>
  </si>
  <si>
    <t>HGIND</t>
  </si>
  <si>
    <t>USHA POLYCHEM INDIA PRIVATE LIMITED</t>
  </si>
  <si>
    <t>RAJAPRATAP SINGH HANUMANSINGH RAJPUT</t>
  </si>
  <si>
    <t>KIRLPNU</t>
  </si>
  <si>
    <t>HDFC MUTUAL FUND</t>
  </si>
  <si>
    <t>LANCER</t>
  </si>
  <si>
    <t>AANCHAL</t>
  </si>
  <si>
    <t>NSL</t>
  </si>
  <si>
    <t>PRAGNESH JINDASBHAI DOSHI</t>
  </si>
  <si>
    <t>PANAFIC</t>
  </si>
  <si>
    <t>RAVINDER KUMAR GUPTA</t>
  </si>
  <si>
    <t>GNANAPRAKASAMRAGUNATHAN</t>
  </si>
  <si>
    <t>SANDEEP SINGH</t>
  </si>
  <si>
    <t>NIKUNJ STOCK BROKERS LIMITED</t>
  </si>
  <si>
    <t>SHANJU RANI</t>
  </si>
  <si>
    <t>HEMANT KUMAR CHEBROLU</t>
  </si>
  <si>
    <t>RONI</t>
  </si>
  <si>
    <t>EMRALD COMMERCIAL LIMITED</t>
  </si>
  <si>
    <t>ROOPSHRI</t>
  </si>
  <si>
    <t>AKM LACE AND EMBROTEX LIMITED</t>
  </si>
  <si>
    <t>SICLTD</t>
  </si>
  <si>
    <t>RITU PATWARI</t>
  </si>
  <si>
    <t>SINGER</t>
  </si>
  <si>
    <t>SEKHAR SHYAM</t>
  </si>
  <si>
    <t>RACHNABEN SACHINKUMAR PATEL</t>
  </si>
  <si>
    <t>NOPEA CAPITAL SERVICES PRIVATE LIMITED</t>
  </si>
  <si>
    <t>THINKINK</t>
  </si>
  <si>
    <t>GOLDLINE FINANCIAL SERVICES LIMITED</t>
  </si>
  <si>
    <t>NIMESHKUMAR BALDEVBHAI PARMAR</t>
  </si>
  <si>
    <t>ASLIND</t>
  </si>
  <si>
    <t>ASL Industries Limited</t>
  </si>
  <si>
    <t>SUNAYANA INVESTMENT COMPANY LIMITED</t>
  </si>
  <si>
    <t>ASTRAMICRO</t>
  </si>
  <si>
    <t>Astra Microwave Products</t>
  </si>
  <si>
    <t>GLOBE</t>
  </si>
  <si>
    <t>Globe Textiles (I) Ltd.</t>
  </si>
  <si>
    <t>RAVIRAJ DEVELOPERS LTD</t>
  </si>
  <si>
    <t>VENUSREM</t>
  </si>
  <si>
    <t>Venus Remedies Limited</t>
  </si>
  <si>
    <t>ASL ENTERPRISES LIMITED</t>
  </si>
  <si>
    <t>ONEPOINT</t>
  </si>
  <si>
    <t>One Point One Sol Ltd</t>
  </si>
  <si>
    <t>UNIVASTU</t>
  </si>
  <si>
    <t>Univastu India Limited</t>
  </si>
  <si>
    <t>YOGESH KUMAR GAWANDE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</si>
</sst>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16" fontId="36" fillId="13" borderId="2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197</xdr:row>
      <xdr:rowOff>0</xdr:rowOff>
    </xdr:from>
    <xdr:to>
      <xdr:col>11</xdr:col>
      <xdr:colOff>123825</xdr:colOff>
      <xdr:row>211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J15" sqref="J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3" t="s">
        <v>16</v>
      </c>
      <c r="B9" s="505" t="s">
        <v>17</v>
      </c>
      <c r="C9" s="505" t="s">
        <v>18</v>
      </c>
      <c r="D9" s="505" t="s">
        <v>19</v>
      </c>
      <c r="E9" s="26" t="s">
        <v>20</v>
      </c>
      <c r="F9" s="26" t="s">
        <v>21</v>
      </c>
      <c r="G9" s="500" t="s">
        <v>22</v>
      </c>
      <c r="H9" s="501"/>
      <c r="I9" s="502"/>
      <c r="J9" s="500" t="s">
        <v>23</v>
      </c>
      <c r="K9" s="501"/>
      <c r="L9" s="502"/>
      <c r="M9" s="26"/>
      <c r="N9" s="27"/>
      <c r="O9" s="27"/>
      <c r="P9" s="27"/>
    </row>
    <row r="10" spans="1:16" ht="59.25" customHeight="1">
      <c r="A10" s="504"/>
      <c r="B10" s="506"/>
      <c r="C10" s="506"/>
      <c r="D10" s="50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40959.949999999997</v>
      </c>
      <c r="F11" s="35">
        <v>41054.916666666664</v>
      </c>
      <c r="G11" s="36">
        <v>40745.433333333327</v>
      </c>
      <c r="H11" s="36">
        <v>40530.916666666664</v>
      </c>
      <c r="I11" s="36">
        <v>40221.433333333327</v>
      </c>
      <c r="J11" s="36">
        <v>41269.433333333327</v>
      </c>
      <c r="K11" s="36">
        <v>41578.916666666664</v>
      </c>
      <c r="L11" s="36">
        <v>41793.433333333327</v>
      </c>
      <c r="M11" s="37">
        <v>41364.400000000001</v>
      </c>
      <c r="N11" s="37">
        <v>40840.400000000001</v>
      </c>
      <c r="O11" s="38">
        <v>2823025</v>
      </c>
      <c r="P11" s="39">
        <v>0.28474071040116505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18215.25</v>
      </c>
      <c r="F12" s="40">
        <v>18248.75</v>
      </c>
      <c r="G12" s="41">
        <v>18147.5</v>
      </c>
      <c r="H12" s="41">
        <v>18079.75</v>
      </c>
      <c r="I12" s="41">
        <v>17978.5</v>
      </c>
      <c r="J12" s="41">
        <v>18316.5</v>
      </c>
      <c r="K12" s="41">
        <v>18417.75</v>
      </c>
      <c r="L12" s="41">
        <v>18485.5</v>
      </c>
      <c r="M12" s="31">
        <v>18350</v>
      </c>
      <c r="N12" s="31">
        <v>18181</v>
      </c>
      <c r="O12" s="42">
        <v>13101050</v>
      </c>
      <c r="P12" s="43">
        <v>3.9827767525844791E-2</v>
      </c>
    </row>
    <row r="13" spans="1:16" ht="12.75" customHeight="1">
      <c r="A13" s="31">
        <v>3</v>
      </c>
      <c r="B13" s="32" t="s">
        <v>35</v>
      </c>
      <c r="C13" s="33" t="s">
        <v>1031</v>
      </c>
      <c r="D13" s="34">
        <v>44530</v>
      </c>
      <c r="E13" s="40">
        <v>19759.650000000001</v>
      </c>
      <c r="F13" s="40">
        <v>19716.766666666666</v>
      </c>
      <c r="G13" s="41">
        <v>19653.883333333331</v>
      </c>
      <c r="H13" s="41">
        <v>19548.116666666665</v>
      </c>
      <c r="I13" s="41">
        <v>19485.23333333333</v>
      </c>
      <c r="J13" s="41">
        <v>19822.533333333333</v>
      </c>
      <c r="K13" s="41">
        <v>19885.416666666672</v>
      </c>
      <c r="L13" s="41">
        <v>19991.183333333334</v>
      </c>
      <c r="M13" s="31">
        <v>19779.650000000001</v>
      </c>
      <c r="N13" s="31">
        <v>19611</v>
      </c>
      <c r="O13" s="42">
        <v>1720</v>
      </c>
      <c r="P13" s="43">
        <v>-0.5168539325842697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44497</v>
      </c>
      <c r="E14" s="40">
        <v>1014</v>
      </c>
      <c r="F14" s="40">
        <v>1016.6</v>
      </c>
      <c r="G14" s="41">
        <v>1003.9000000000001</v>
      </c>
      <c r="H14" s="41">
        <v>993.80000000000007</v>
      </c>
      <c r="I14" s="41">
        <v>981.10000000000014</v>
      </c>
      <c r="J14" s="41">
        <v>1026.7</v>
      </c>
      <c r="K14" s="41">
        <v>1039.4000000000001</v>
      </c>
      <c r="L14" s="41">
        <v>1049.5</v>
      </c>
      <c r="M14" s="31">
        <v>1029.3</v>
      </c>
      <c r="N14" s="31">
        <v>1006.5</v>
      </c>
      <c r="O14" s="42">
        <v>4111450</v>
      </c>
      <c r="P14" s="43">
        <v>-6.186966640806827E-2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44497</v>
      </c>
      <c r="E15" s="40">
        <v>20515.5</v>
      </c>
      <c r="F15" s="40">
        <v>20399.5</v>
      </c>
      <c r="G15" s="41">
        <v>20230.2</v>
      </c>
      <c r="H15" s="41">
        <v>19944.900000000001</v>
      </c>
      <c r="I15" s="41">
        <v>19775.600000000002</v>
      </c>
      <c r="J15" s="41">
        <v>20684.8</v>
      </c>
      <c r="K15" s="41">
        <v>20854.100000000002</v>
      </c>
      <c r="L15" s="41">
        <v>21139.399999999998</v>
      </c>
      <c r="M15" s="31">
        <v>20568.8</v>
      </c>
      <c r="N15" s="31">
        <v>20114.2</v>
      </c>
      <c r="O15" s="42">
        <v>37200</v>
      </c>
      <c r="P15" s="43">
        <v>-2.1696252465483234E-2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44497</v>
      </c>
      <c r="E16" s="40">
        <v>255.2</v>
      </c>
      <c r="F16" s="40">
        <v>257.75</v>
      </c>
      <c r="G16" s="41">
        <v>250.39999999999998</v>
      </c>
      <c r="H16" s="41">
        <v>245.59999999999997</v>
      </c>
      <c r="I16" s="41">
        <v>238.24999999999994</v>
      </c>
      <c r="J16" s="41">
        <v>262.55</v>
      </c>
      <c r="K16" s="41">
        <v>269.90000000000003</v>
      </c>
      <c r="L16" s="41">
        <v>274.70000000000005</v>
      </c>
      <c r="M16" s="31">
        <v>265.10000000000002</v>
      </c>
      <c r="N16" s="31">
        <v>252.95</v>
      </c>
      <c r="O16" s="42">
        <v>11884600</v>
      </c>
      <c r="P16" s="43">
        <v>2.6960233655358348E-2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44497</v>
      </c>
      <c r="E17" s="40">
        <v>2255.9</v>
      </c>
      <c r="F17" s="40">
        <v>2254.9</v>
      </c>
      <c r="G17" s="41">
        <v>2230.6000000000004</v>
      </c>
      <c r="H17" s="41">
        <v>2205.3000000000002</v>
      </c>
      <c r="I17" s="41">
        <v>2181.0000000000005</v>
      </c>
      <c r="J17" s="41">
        <v>2280.2000000000003</v>
      </c>
      <c r="K17" s="41">
        <v>2304.5000000000005</v>
      </c>
      <c r="L17" s="41">
        <v>2329.8000000000002</v>
      </c>
      <c r="M17" s="31">
        <v>2279.1999999999998</v>
      </c>
      <c r="N17" s="31">
        <v>2229.6</v>
      </c>
      <c r="O17" s="42">
        <v>2690500</v>
      </c>
      <c r="P17" s="43">
        <v>-4.9293286219081273E-2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44497</v>
      </c>
      <c r="E18" s="40">
        <v>1566.55</v>
      </c>
      <c r="F18" s="40">
        <v>1566.3833333333332</v>
      </c>
      <c r="G18" s="41">
        <v>1549.7666666666664</v>
      </c>
      <c r="H18" s="41">
        <v>1532.9833333333331</v>
      </c>
      <c r="I18" s="41">
        <v>1516.3666666666663</v>
      </c>
      <c r="J18" s="41">
        <v>1583.1666666666665</v>
      </c>
      <c r="K18" s="41">
        <v>1599.7833333333333</v>
      </c>
      <c r="L18" s="41">
        <v>1616.5666666666666</v>
      </c>
      <c r="M18" s="31">
        <v>1583</v>
      </c>
      <c r="N18" s="31">
        <v>1549.6</v>
      </c>
      <c r="O18" s="42">
        <v>24111000</v>
      </c>
      <c r="P18" s="43">
        <v>-3.1842274333440411E-2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44497</v>
      </c>
      <c r="E19" s="40">
        <v>744.75</v>
      </c>
      <c r="F19" s="40">
        <v>747.75</v>
      </c>
      <c r="G19" s="41">
        <v>739.5</v>
      </c>
      <c r="H19" s="41">
        <v>734.25</v>
      </c>
      <c r="I19" s="41">
        <v>726</v>
      </c>
      <c r="J19" s="41">
        <v>753</v>
      </c>
      <c r="K19" s="41">
        <v>761.25</v>
      </c>
      <c r="L19" s="41">
        <v>766.5</v>
      </c>
      <c r="M19" s="31">
        <v>756</v>
      </c>
      <c r="N19" s="31">
        <v>742.5</v>
      </c>
      <c r="O19" s="42">
        <v>92470000</v>
      </c>
      <c r="P19" s="43">
        <v>3.4045439131909121E-3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44497</v>
      </c>
      <c r="E20" s="40">
        <v>3739.05</v>
      </c>
      <c r="F20" s="40">
        <v>3729.3166666666671</v>
      </c>
      <c r="G20" s="41">
        <v>3693.0833333333339</v>
      </c>
      <c r="H20" s="41">
        <v>3647.1166666666668</v>
      </c>
      <c r="I20" s="41">
        <v>3610.8833333333337</v>
      </c>
      <c r="J20" s="41">
        <v>3775.2833333333342</v>
      </c>
      <c r="K20" s="41">
        <v>3811.5166666666669</v>
      </c>
      <c r="L20" s="41">
        <v>3857.4833333333345</v>
      </c>
      <c r="M20" s="31">
        <v>3765.55</v>
      </c>
      <c r="N20" s="31">
        <v>3683.35</v>
      </c>
      <c r="O20" s="42">
        <v>548600</v>
      </c>
      <c r="P20" s="43">
        <v>8.8924176260420804E-2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44497</v>
      </c>
      <c r="E21" s="40">
        <v>699.5</v>
      </c>
      <c r="F21" s="40">
        <v>701.1</v>
      </c>
      <c r="G21" s="41">
        <v>696.2</v>
      </c>
      <c r="H21" s="41">
        <v>692.9</v>
      </c>
      <c r="I21" s="41">
        <v>688</v>
      </c>
      <c r="J21" s="41">
        <v>704.40000000000009</v>
      </c>
      <c r="K21" s="41">
        <v>709.3</v>
      </c>
      <c r="L21" s="41">
        <v>712.60000000000014</v>
      </c>
      <c r="M21" s="31">
        <v>706</v>
      </c>
      <c r="N21" s="31">
        <v>697.8</v>
      </c>
      <c r="O21" s="42">
        <v>11773000</v>
      </c>
      <c r="P21" s="43">
        <v>3.2991138018776872E-2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44497</v>
      </c>
      <c r="E22" s="40">
        <v>382.05</v>
      </c>
      <c r="F22" s="40">
        <v>380.83333333333331</v>
      </c>
      <c r="G22" s="41">
        <v>374.41666666666663</v>
      </c>
      <c r="H22" s="41">
        <v>366.7833333333333</v>
      </c>
      <c r="I22" s="41">
        <v>360.36666666666662</v>
      </c>
      <c r="J22" s="41">
        <v>388.46666666666664</v>
      </c>
      <c r="K22" s="41">
        <v>394.88333333333327</v>
      </c>
      <c r="L22" s="41">
        <v>402.51666666666665</v>
      </c>
      <c r="M22" s="31">
        <v>387.25</v>
      </c>
      <c r="N22" s="31">
        <v>373.2</v>
      </c>
      <c r="O22" s="42">
        <v>17841000</v>
      </c>
      <c r="P22" s="43">
        <v>-0.13106370543541787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44497</v>
      </c>
      <c r="E23" s="40">
        <v>757.45</v>
      </c>
      <c r="F23" s="40">
        <v>759.35</v>
      </c>
      <c r="G23" s="41">
        <v>752.45</v>
      </c>
      <c r="H23" s="41">
        <v>747.45</v>
      </c>
      <c r="I23" s="41">
        <v>740.55000000000007</v>
      </c>
      <c r="J23" s="41">
        <v>764.35</v>
      </c>
      <c r="K23" s="41">
        <v>771.24999999999989</v>
      </c>
      <c r="L23" s="41">
        <v>776.25</v>
      </c>
      <c r="M23" s="31">
        <v>766.25</v>
      </c>
      <c r="N23" s="31">
        <v>754.35</v>
      </c>
      <c r="O23" s="42">
        <v>2655400</v>
      </c>
      <c r="P23" s="43">
        <v>-6.7773701486773502E-2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44497</v>
      </c>
      <c r="E24" s="40">
        <v>4271.8500000000004</v>
      </c>
      <c r="F24" s="40">
        <v>4269.7</v>
      </c>
      <c r="G24" s="41">
        <v>4217.1499999999996</v>
      </c>
      <c r="H24" s="41">
        <v>4162.45</v>
      </c>
      <c r="I24" s="41">
        <v>4109.8999999999996</v>
      </c>
      <c r="J24" s="41">
        <v>4324.3999999999996</v>
      </c>
      <c r="K24" s="41">
        <v>4376.9500000000007</v>
      </c>
      <c r="L24" s="41">
        <v>4431.6499999999996</v>
      </c>
      <c r="M24" s="31">
        <v>4322.25</v>
      </c>
      <c r="N24" s="31">
        <v>4215</v>
      </c>
      <c r="O24" s="42">
        <v>2772500</v>
      </c>
      <c r="P24" s="43">
        <v>-5.5688010899182558E-2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44497</v>
      </c>
      <c r="E25" s="40">
        <v>217</v>
      </c>
      <c r="F25" s="40">
        <v>217.94999999999996</v>
      </c>
      <c r="G25" s="41">
        <v>215.49999999999991</v>
      </c>
      <c r="H25" s="41">
        <v>213.99999999999994</v>
      </c>
      <c r="I25" s="41">
        <v>211.5499999999999</v>
      </c>
      <c r="J25" s="41">
        <v>219.44999999999993</v>
      </c>
      <c r="K25" s="41">
        <v>221.89999999999998</v>
      </c>
      <c r="L25" s="41">
        <v>223.39999999999995</v>
      </c>
      <c r="M25" s="31">
        <v>220.4</v>
      </c>
      <c r="N25" s="31">
        <v>216.45</v>
      </c>
      <c r="O25" s="42">
        <v>15630000</v>
      </c>
      <c r="P25" s="43">
        <v>5.4655870445344132E-2</v>
      </c>
    </row>
    <row r="26" spans="1:16" ht="12.75" customHeight="1">
      <c r="A26" s="31">
        <v>16</v>
      </c>
      <c r="B26" s="348" t="s">
        <v>49</v>
      </c>
      <c r="C26" s="33" t="s">
        <v>55</v>
      </c>
      <c r="D26" s="34">
        <v>44497</v>
      </c>
      <c r="E26" s="40">
        <v>142.05000000000001</v>
      </c>
      <c r="F26" s="40">
        <v>143.06666666666666</v>
      </c>
      <c r="G26" s="41">
        <v>140.53333333333333</v>
      </c>
      <c r="H26" s="41">
        <v>139.01666666666668</v>
      </c>
      <c r="I26" s="41">
        <v>136.48333333333335</v>
      </c>
      <c r="J26" s="41">
        <v>144.58333333333331</v>
      </c>
      <c r="K26" s="41">
        <v>147.11666666666662</v>
      </c>
      <c r="L26" s="41">
        <v>148.6333333333333</v>
      </c>
      <c r="M26" s="31">
        <v>145.6</v>
      </c>
      <c r="N26" s="31">
        <v>141.55000000000001</v>
      </c>
      <c r="O26" s="42">
        <v>42192000</v>
      </c>
      <c r="P26" s="43">
        <v>2.5371828521434821E-2</v>
      </c>
    </row>
    <row r="27" spans="1:16" ht="12.75" customHeight="1">
      <c r="A27" s="31">
        <v>17</v>
      </c>
      <c r="B27" s="349" t="s">
        <v>56</v>
      </c>
      <c r="C27" s="33" t="s">
        <v>57</v>
      </c>
      <c r="D27" s="34">
        <v>44497</v>
      </c>
      <c r="E27" s="40">
        <v>3087.55</v>
      </c>
      <c r="F27" s="40">
        <v>3090.5666666666671</v>
      </c>
      <c r="G27" s="41">
        <v>3038.733333333334</v>
      </c>
      <c r="H27" s="41">
        <v>2989.916666666667</v>
      </c>
      <c r="I27" s="41">
        <v>2938.0833333333339</v>
      </c>
      <c r="J27" s="41">
        <v>3139.3833333333341</v>
      </c>
      <c r="K27" s="41">
        <v>3191.2166666666672</v>
      </c>
      <c r="L27" s="41">
        <v>3240.0333333333342</v>
      </c>
      <c r="M27" s="31">
        <v>3142.4</v>
      </c>
      <c r="N27" s="31">
        <v>3041.75</v>
      </c>
      <c r="O27" s="42">
        <v>5023200</v>
      </c>
      <c r="P27" s="43">
        <v>6.6129614043525312E-3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44497</v>
      </c>
      <c r="E28" s="40">
        <v>2154.4499999999998</v>
      </c>
      <c r="F28" s="40">
        <v>2154</v>
      </c>
      <c r="G28" s="41">
        <v>2135.4499999999998</v>
      </c>
      <c r="H28" s="41">
        <v>2116.4499999999998</v>
      </c>
      <c r="I28" s="41">
        <v>2097.8999999999996</v>
      </c>
      <c r="J28" s="41">
        <v>2173</v>
      </c>
      <c r="K28" s="41">
        <v>2191.5500000000002</v>
      </c>
      <c r="L28" s="41">
        <v>2210.5500000000002</v>
      </c>
      <c r="M28" s="31">
        <v>2172.5500000000002</v>
      </c>
      <c r="N28" s="31">
        <v>2135</v>
      </c>
      <c r="O28" s="42">
        <v>830500</v>
      </c>
      <c r="P28" s="43">
        <v>-4.2182048842372345E-2</v>
      </c>
    </row>
    <row r="29" spans="1:16" ht="12.75" customHeight="1">
      <c r="A29" s="31">
        <v>19</v>
      </c>
      <c r="B29" s="32" t="s">
        <v>58</v>
      </c>
      <c r="C29" s="33" t="s">
        <v>59</v>
      </c>
      <c r="D29" s="34">
        <v>44497</v>
      </c>
      <c r="E29" s="40">
        <v>1268.8499999999999</v>
      </c>
      <c r="F29" s="40">
        <v>1268.55</v>
      </c>
      <c r="G29" s="41">
        <v>1253.1999999999998</v>
      </c>
      <c r="H29" s="41">
        <v>1237.55</v>
      </c>
      <c r="I29" s="41">
        <v>1222.1999999999998</v>
      </c>
      <c r="J29" s="41">
        <v>1284.1999999999998</v>
      </c>
      <c r="K29" s="41">
        <v>1299.5499999999997</v>
      </c>
      <c r="L29" s="41">
        <v>1315.1999999999998</v>
      </c>
      <c r="M29" s="31">
        <v>1283.9000000000001</v>
      </c>
      <c r="N29" s="31">
        <v>1252.9000000000001</v>
      </c>
      <c r="O29" s="42">
        <v>4715500</v>
      </c>
      <c r="P29" s="43">
        <v>-2.1579001971158834E-2</v>
      </c>
    </row>
    <row r="30" spans="1:16" ht="12.75" customHeight="1">
      <c r="A30" s="31">
        <v>20</v>
      </c>
      <c r="B30" s="32" t="s">
        <v>47</v>
      </c>
      <c r="C30" s="33" t="s">
        <v>60</v>
      </c>
      <c r="D30" s="34">
        <v>44497</v>
      </c>
      <c r="E30" s="40">
        <v>705.4</v>
      </c>
      <c r="F30" s="40">
        <v>708.41666666666663</v>
      </c>
      <c r="G30" s="41">
        <v>700.58333333333326</v>
      </c>
      <c r="H30" s="41">
        <v>695.76666666666665</v>
      </c>
      <c r="I30" s="41">
        <v>687.93333333333328</v>
      </c>
      <c r="J30" s="41">
        <v>713.23333333333323</v>
      </c>
      <c r="K30" s="41">
        <v>721.06666666666649</v>
      </c>
      <c r="L30" s="41">
        <v>725.88333333333321</v>
      </c>
      <c r="M30" s="31">
        <v>716.25</v>
      </c>
      <c r="N30" s="31">
        <v>703.6</v>
      </c>
      <c r="O30" s="42">
        <v>14482000</v>
      </c>
      <c r="P30" s="43">
        <v>-1.7073278334142145E-2</v>
      </c>
    </row>
    <row r="31" spans="1:16" ht="12.75" customHeight="1">
      <c r="A31" s="31">
        <v>21</v>
      </c>
      <c r="B31" s="32" t="s">
        <v>58</v>
      </c>
      <c r="C31" s="33" t="s">
        <v>61</v>
      </c>
      <c r="D31" s="34">
        <v>44497</v>
      </c>
      <c r="E31" s="40">
        <v>789.3</v>
      </c>
      <c r="F31" s="40">
        <v>805.76666666666654</v>
      </c>
      <c r="G31" s="41">
        <v>770.6333333333331</v>
      </c>
      <c r="H31" s="41">
        <v>751.96666666666658</v>
      </c>
      <c r="I31" s="41">
        <v>716.83333333333314</v>
      </c>
      <c r="J31" s="41">
        <v>824.43333333333305</v>
      </c>
      <c r="K31" s="41">
        <v>859.56666666666649</v>
      </c>
      <c r="L31" s="41">
        <v>878.23333333333301</v>
      </c>
      <c r="M31" s="31">
        <v>840.9</v>
      </c>
      <c r="N31" s="31">
        <v>787.1</v>
      </c>
      <c r="O31" s="42">
        <v>46707600</v>
      </c>
      <c r="P31" s="43">
        <v>0.25903283195859617</v>
      </c>
    </row>
    <row r="32" spans="1:16" ht="12.75" customHeight="1">
      <c r="A32" s="31">
        <v>22</v>
      </c>
      <c r="B32" s="32" t="s">
        <v>49</v>
      </c>
      <c r="C32" s="33" t="s">
        <v>62</v>
      </c>
      <c r="D32" s="34">
        <v>44497</v>
      </c>
      <c r="E32" s="40">
        <v>3784.35</v>
      </c>
      <c r="F32" s="40">
        <v>3787.9500000000003</v>
      </c>
      <c r="G32" s="41">
        <v>3757.9000000000005</v>
      </c>
      <c r="H32" s="41">
        <v>3731.4500000000003</v>
      </c>
      <c r="I32" s="41">
        <v>3701.4000000000005</v>
      </c>
      <c r="J32" s="41">
        <v>3814.4000000000005</v>
      </c>
      <c r="K32" s="41">
        <v>3844.4500000000007</v>
      </c>
      <c r="L32" s="41">
        <v>3870.9000000000005</v>
      </c>
      <c r="M32" s="31">
        <v>3818</v>
      </c>
      <c r="N32" s="31">
        <v>3761.5</v>
      </c>
      <c r="O32" s="42">
        <v>2661750</v>
      </c>
      <c r="P32" s="43">
        <v>9.3931993236896489E-5</v>
      </c>
    </row>
    <row r="33" spans="1:16" ht="12.75" customHeight="1">
      <c r="A33" s="31">
        <v>23</v>
      </c>
      <c r="B33" s="32" t="s">
        <v>63</v>
      </c>
      <c r="C33" s="33" t="s">
        <v>64</v>
      </c>
      <c r="D33" s="34">
        <v>44497</v>
      </c>
      <c r="E33" s="40">
        <v>18009.099999999999</v>
      </c>
      <c r="F33" s="40">
        <v>18136.183333333334</v>
      </c>
      <c r="G33" s="41">
        <v>17672.366666666669</v>
      </c>
      <c r="H33" s="41">
        <v>17335.633333333335</v>
      </c>
      <c r="I33" s="41">
        <v>16871.816666666669</v>
      </c>
      <c r="J33" s="41">
        <v>18472.916666666668</v>
      </c>
      <c r="K33" s="41">
        <v>18936.733333333334</v>
      </c>
      <c r="L33" s="41">
        <v>19273.466666666667</v>
      </c>
      <c r="M33" s="31">
        <v>18600</v>
      </c>
      <c r="N33" s="31">
        <v>17799.45</v>
      </c>
      <c r="O33" s="42">
        <v>763875</v>
      </c>
      <c r="P33" s="43">
        <v>-7.5034106412005461E-3</v>
      </c>
    </row>
    <row r="34" spans="1:16" ht="12.75" customHeight="1">
      <c r="A34" s="31">
        <v>24</v>
      </c>
      <c r="B34" s="32" t="s">
        <v>63</v>
      </c>
      <c r="C34" s="33" t="s">
        <v>65</v>
      </c>
      <c r="D34" s="34">
        <v>44497</v>
      </c>
      <c r="E34" s="40">
        <v>7480.1</v>
      </c>
      <c r="F34" s="40">
        <v>7619.4333333333334</v>
      </c>
      <c r="G34" s="41">
        <v>7318.3666666666668</v>
      </c>
      <c r="H34" s="41">
        <v>7156.6333333333332</v>
      </c>
      <c r="I34" s="41">
        <v>6855.5666666666666</v>
      </c>
      <c r="J34" s="41">
        <v>7781.166666666667</v>
      </c>
      <c r="K34" s="41">
        <v>8082.2333333333345</v>
      </c>
      <c r="L34" s="41">
        <v>8243.9666666666672</v>
      </c>
      <c r="M34" s="31">
        <v>7920.5</v>
      </c>
      <c r="N34" s="31">
        <v>7457.7</v>
      </c>
      <c r="O34" s="42">
        <v>5244375</v>
      </c>
      <c r="P34" s="43">
        <v>-4.2010823127314155E-3</v>
      </c>
    </row>
    <row r="35" spans="1:16" ht="12.75" customHeight="1">
      <c r="A35" s="31">
        <v>25</v>
      </c>
      <c r="B35" s="32" t="s">
        <v>49</v>
      </c>
      <c r="C35" s="33" t="s">
        <v>66</v>
      </c>
      <c r="D35" s="34">
        <v>44497</v>
      </c>
      <c r="E35" s="40">
        <v>2490.35</v>
      </c>
      <c r="F35" s="40">
        <v>2493.0500000000002</v>
      </c>
      <c r="G35" s="41">
        <v>2475.3500000000004</v>
      </c>
      <c r="H35" s="41">
        <v>2460.3500000000004</v>
      </c>
      <c r="I35" s="41">
        <v>2442.6500000000005</v>
      </c>
      <c r="J35" s="41">
        <v>2508.0500000000002</v>
      </c>
      <c r="K35" s="41">
        <v>2525.75</v>
      </c>
      <c r="L35" s="41">
        <v>2540.75</v>
      </c>
      <c r="M35" s="31">
        <v>2510.75</v>
      </c>
      <c r="N35" s="31">
        <v>2478.0500000000002</v>
      </c>
      <c r="O35" s="42">
        <v>1530000</v>
      </c>
      <c r="P35" s="43">
        <v>-2.6221995926680244E-2</v>
      </c>
    </row>
    <row r="36" spans="1:16" ht="12.75" customHeight="1">
      <c r="A36" s="31">
        <v>26</v>
      </c>
      <c r="B36" s="32" t="s">
        <v>58</v>
      </c>
      <c r="C36" s="33" t="s">
        <v>67</v>
      </c>
      <c r="D36" s="34">
        <v>44497</v>
      </c>
      <c r="E36" s="40">
        <v>294.3</v>
      </c>
      <c r="F36" s="40">
        <v>297.84999999999997</v>
      </c>
      <c r="G36" s="41">
        <v>289.19999999999993</v>
      </c>
      <c r="H36" s="41">
        <v>284.09999999999997</v>
      </c>
      <c r="I36" s="41">
        <v>275.44999999999993</v>
      </c>
      <c r="J36" s="41">
        <v>302.94999999999993</v>
      </c>
      <c r="K36" s="41">
        <v>311.59999999999991</v>
      </c>
      <c r="L36" s="41">
        <v>316.69999999999993</v>
      </c>
      <c r="M36" s="31">
        <v>306.5</v>
      </c>
      <c r="N36" s="31">
        <v>292.75</v>
      </c>
      <c r="O36" s="42">
        <v>37233000</v>
      </c>
      <c r="P36" s="43">
        <v>0.147381850454848</v>
      </c>
    </row>
    <row r="37" spans="1:16" ht="12.75" customHeight="1">
      <c r="A37" s="31">
        <v>27</v>
      </c>
      <c r="B37" s="32" t="s">
        <v>58</v>
      </c>
      <c r="C37" s="33" t="s">
        <v>68</v>
      </c>
      <c r="D37" s="34">
        <v>44497</v>
      </c>
      <c r="E37" s="40">
        <v>102.2</v>
      </c>
      <c r="F37" s="40">
        <v>101.56666666666668</v>
      </c>
      <c r="G37" s="41">
        <v>99.483333333333348</v>
      </c>
      <c r="H37" s="41">
        <v>96.766666666666666</v>
      </c>
      <c r="I37" s="41">
        <v>94.683333333333337</v>
      </c>
      <c r="J37" s="41">
        <v>104.28333333333336</v>
      </c>
      <c r="K37" s="41">
        <v>106.3666666666667</v>
      </c>
      <c r="L37" s="41">
        <v>109.08333333333337</v>
      </c>
      <c r="M37" s="31">
        <v>103.65</v>
      </c>
      <c r="N37" s="31">
        <v>98.85</v>
      </c>
      <c r="O37" s="42">
        <v>173417400</v>
      </c>
      <c r="P37" s="43">
        <v>-2.0033057851239669E-2</v>
      </c>
    </row>
    <row r="38" spans="1:16" ht="12.75" customHeight="1">
      <c r="A38" s="31">
        <v>28</v>
      </c>
      <c r="B38" s="32" t="s">
        <v>56</v>
      </c>
      <c r="C38" s="33" t="s">
        <v>69</v>
      </c>
      <c r="D38" s="34">
        <v>44497</v>
      </c>
      <c r="E38" s="40">
        <v>1994.25</v>
      </c>
      <c r="F38" s="40">
        <v>2000.2166666666665</v>
      </c>
      <c r="G38" s="41">
        <v>1976.4833333333329</v>
      </c>
      <c r="H38" s="41">
        <v>1958.7166666666665</v>
      </c>
      <c r="I38" s="41">
        <v>1934.9833333333329</v>
      </c>
      <c r="J38" s="41">
        <v>2017.9833333333329</v>
      </c>
      <c r="K38" s="41">
        <v>2041.7166666666665</v>
      </c>
      <c r="L38" s="41">
        <v>2059.4833333333327</v>
      </c>
      <c r="M38" s="31">
        <v>2023.95</v>
      </c>
      <c r="N38" s="31">
        <v>1982.45</v>
      </c>
      <c r="O38" s="42">
        <v>1919500</v>
      </c>
      <c r="P38" s="43">
        <v>-2.8645087367516471E-4</v>
      </c>
    </row>
    <row r="39" spans="1:16" ht="12.75" customHeight="1">
      <c r="A39" s="31">
        <v>29</v>
      </c>
      <c r="B39" s="32" t="s">
        <v>70</v>
      </c>
      <c r="C39" s="33" t="s">
        <v>71</v>
      </c>
      <c r="D39" s="34">
        <v>44497</v>
      </c>
      <c r="E39" s="40">
        <v>206.95</v>
      </c>
      <c r="F39" s="40">
        <v>207.66666666666666</v>
      </c>
      <c r="G39" s="41">
        <v>205.2833333333333</v>
      </c>
      <c r="H39" s="41">
        <v>203.61666666666665</v>
      </c>
      <c r="I39" s="41">
        <v>201.23333333333329</v>
      </c>
      <c r="J39" s="41">
        <v>209.33333333333331</v>
      </c>
      <c r="K39" s="41">
        <v>211.7166666666667</v>
      </c>
      <c r="L39" s="41">
        <v>213.38333333333333</v>
      </c>
      <c r="M39" s="31">
        <v>210.05</v>
      </c>
      <c r="N39" s="31">
        <v>206</v>
      </c>
      <c r="O39" s="42">
        <v>25403000</v>
      </c>
      <c r="P39" s="43">
        <v>-4.022646007151371E-3</v>
      </c>
    </row>
    <row r="40" spans="1:16" ht="12.75" customHeight="1">
      <c r="A40" s="31">
        <v>30</v>
      </c>
      <c r="B40" s="32" t="s">
        <v>56</v>
      </c>
      <c r="C40" s="33" t="s">
        <v>72</v>
      </c>
      <c r="D40" s="34">
        <v>44497</v>
      </c>
      <c r="E40" s="40">
        <v>737.15</v>
      </c>
      <c r="F40" s="40">
        <v>745.93333333333339</v>
      </c>
      <c r="G40" s="41">
        <v>723.86666666666679</v>
      </c>
      <c r="H40" s="41">
        <v>710.58333333333337</v>
      </c>
      <c r="I40" s="41">
        <v>688.51666666666677</v>
      </c>
      <c r="J40" s="41">
        <v>759.21666666666681</v>
      </c>
      <c r="K40" s="41">
        <v>781.28333333333342</v>
      </c>
      <c r="L40" s="41">
        <v>794.56666666666683</v>
      </c>
      <c r="M40" s="31">
        <v>768</v>
      </c>
      <c r="N40" s="31">
        <v>732.65</v>
      </c>
      <c r="O40" s="42">
        <v>5717800</v>
      </c>
      <c r="P40" s="43">
        <v>-4.9770290964777945E-3</v>
      </c>
    </row>
    <row r="41" spans="1:16" ht="12.75" customHeight="1">
      <c r="A41" s="31">
        <v>31</v>
      </c>
      <c r="B41" s="32" t="s">
        <v>49</v>
      </c>
      <c r="C41" s="33" t="s">
        <v>73</v>
      </c>
      <c r="D41" s="34">
        <v>44497</v>
      </c>
      <c r="E41" s="40">
        <v>782.85</v>
      </c>
      <c r="F41" s="40">
        <v>786.83333333333337</v>
      </c>
      <c r="G41" s="41">
        <v>774.66666666666674</v>
      </c>
      <c r="H41" s="41">
        <v>766.48333333333335</v>
      </c>
      <c r="I41" s="41">
        <v>754.31666666666672</v>
      </c>
      <c r="J41" s="41">
        <v>795.01666666666677</v>
      </c>
      <c r="K41" s="41">
        <v>807.18333333333351</v>
      </c>
      <c r="L41" s="41">
        <v>815.36666666666679</v>
      </c>
      <c r="M41" s="31">
        <v>799</v>
      </c>
      <c r="N41" s="31">
        <v>778.65</v>
      </c>
      <c r="O41" s="42">
        <v>10551000</v>
      </c>
      <c r="P41" s="43">
        <v>-5.6545094713033647E-3</v>
      </c>
    </row>
    <row r="42" spans="1:16" ht="12.75" customHeight="1">
      <c r="A42" s="31">
        <v>32</v>
      </c>
      <c r="B42" s="32" t="s">
        <v>74</v>
      </c>
      <c r="C42" s="33" t="s">
        <v>75</v>
      </c>
      <c r="D42" s="34">
        <v>44497</v>
      </c>
      <c r="E42" s="40">
        <v>700.5</v>
      </c>
      <c r="F42" s="40">
        <v>701.98333333333323</v>
      </c>
      <c r="G42" s="41">
        <v>690.96666666666647</v>
      </c>
      <c r="H42" s="41">
        <v>681.43333333333328</v>
      </c>
      <c r="I42" s="41">
        <v>670.41666666666652</v>
      </c>
      <c r="J42" s="41">
        <v>711.51666666666642</v>
      </c>
      <c r="K42" s="41">
        <v>722.53333333333308</v>
      </c>
      <c r="L42" s="41">
        <v>732.06666666666638</v>
      </c>
      <c r="M42" s="31">
        <v>713</v>
      </c>
      <c r="N42" s="31">
        <v>692.45</v>
      </c>
      <c r="O42" s="42">
        <v>67288708</v>
      </c>
      <c r="P42" s="43">
        <v>-4.7570742124933264E-2</v>
      </c>
    </row>
    <row r="43" spans="1:16" ht="12.75" customHeight="1">
      <c r="A43" s="31">
        <v>33</v>
      </c>
      <c r="B43" s="32" t="s">
        <v>70</v>
      </c>
      <c r="C43" s="33" t="s">
        <v>76</v>
      </c>
      <c r="D43" s="34">
        <v>44497</v>
      </c>
      <c r="E43" s="40">
        <v>70.95</v>
      </c>
      <c r="F43" s="40">
        <v>71.533333333333331</v>
      </c>
      <c r="G43" s="41">
        <v>69.816666666666663</v>
      </c>
      <c r="H43" s="41">
        <v>68.683333333333337</v>
      </c>
      <c r="I43" s="41">
        <v>66.966666666666669</v>
      </c>
      <c r="J43" s="41">
        <v>72.666666666666657</v>
      </c>
      <c r="K43" s="41">
        <v>74.383333333333326</v>
      </c>
      <c r="L43" s="41">
        <v>75.516666666666652</v>
      </c>
      <c r="M43" s="31">
        <v>73.25</v>
      </c>
      <c r="N43" s="31">
        <v>70.400000000000006</v>
      </c>
      <c r="O43" s="42">
        <v>124908000</v>
      </c>
      <c r="P43" s="43">
        <v>2.304781561747506E-2</v>
      </c>
    </row>
    <row r="44" spans="1:16" ht="12.75" customHeight="1">
      <c r="A44" s="31">
        <v>34</v>
      </c>
      <c r="B44" s="32" t="s">
        <v>47</v>
      </c>
      <c r="C44" s="33" t="s">
        <v>77</v>
      </c>
      <c r="D44" s="34">
        <v>44497</v>
      </c>
      <c r="E44" s="40">
        <v>337.4</v>
      </c>
      <c r="F44" s="40">
        <v>337.59999999999997</v>
      </c>
      <c r="G44" s="41">
        <v>333.74999999999994</v>
      </c>
      <c r="H44" s="41">
        <v>330.09999999999997</v>
      </c>
      <c r="I44" s="41">
        <v>326.24999999999994</v>
      </c>
      <c r="J44" s="41">
        <v>341.24999999999994</v>
      </c>
      <c r="K44" s="41">
        <v>345.09999999999997</v>
      </c>
      <c r="L44" s="41">
        <v>348.74999999999994</v>
      </c>
      <c r="M44" s="31">
        <v>341.45</v>
      </c>
      <c r="N44" s="31">
        <v>333.95</v>
      </c>
      <c r="O44" s="42">
        <v>20205500</v>
      </c>
      <c r="P44" s="43">
        <v>-5.9824486301369863E-2</v>
      </c>
    </row>
    <row r="45" spans="1:16" ht="12.75" customHeight="1">
      <c r="A45" s="31">
        <v>35</v>
      </c>
      <c r="B45" s="32" t="s">
        <v>49</v>
      </c>
      <c r="C45" s="33" t="s">
        <v>78</v>
      </c>
      <c r="D45" s="34">
        <v>44497</v>
      </c>
      <c r="E45" s="40">
        <v>16958.849999999999</v>
      </c>
      <c r="F45" s="40">
        <v>16997.633333333331</v>
      </c>
      <c r="G45" s="41">
        <v>16846.416666666664</v>
      </c>
      <c r="H45" s="41">
        <v>16733.983333333334</v>
      </c>
      <c r="I45" s="41">
        <v>16582.766666666666</v>
      </c>
      <c r="J45" s="41">
        <v>17110.066666666662</v>
      </c>
      <c r="K45" s="41">
        <v>17261.283333333329</v>
      </c>
      <c r="L45" s="41">
        <v>17373.71666666666</v>
      </c>
      <c r="M45" s="31">
        <v>17148.849999999999</v>
      </c>
      <c r="N45" s="31">
        <v>16885.2</v>
      </c>
      <c r="O45" s="42">
        <v>154450</v>
      </c>
      <c r="P45" s="43">
        <v>-1.4358647096362476E-2</v>
      </c>
    </row>
    <row r="46" spans="1:16" ht="12.75" customHeight="1">
      <c r="A46" s="31">
        <v>36</v>
      </c>
      <c r="B46" s="32" t="s">
        <v>79</v>
      </c>
      <c r="C46" s="33" t="s">
        <v>80</v>
      </c>
      <c r="D46" s="34">
        <v>44497</v>
      </c>
      <c r="E46" s="40">
        <v>427.75</v>
      </c>
      <c r="F46" s="40">
        <v>429.86666666666662</v>
      </c>
      <c r="G46" s="41">
        <v>424.73333333333323</v>
      </c>
      <c r="H46" s="41">
        <v>421.71666666666664</v>
      </c>
      <c r="I46" s="41">
        <v>416.58333333333326</v>
      </c>
      <c r="J46" s="41">
        <v>432.88333333333321</v>
      </c>
      <c r="K46" s="41">
        <v>438.01666666666654</v>
      </c>
      <c r="L46" s="41">
        <v>441.03333333333319</v>
      </c>
      <c r="M46" s="31">
        <v>435</v>
      </c>
      <c r="N46" s="31">
        <v>426.85</v>
      </c>
      <c r="O46" s="42">
        <v>37846800</v>
      </c>
      <c r="P46" s="43">
        <v>-1.9080942383951482E-2</v>
      </c>
    </row>
    <row r="47" spans="1:16" ht="12.75" customHeight="1">
      <c r="A47" s="31">
        <v>37</v>
      </c>
      <c r="B47" s="32" t="s">
        <v>56</v>
      </c>
      <c r="C47" s="33" t="s">
        <v>81</v>
      </c>
      <c r="D47" s="34">
        <v>44497</v>
      </c>
      <c r="E47" s="40">
        <v>3692.3</v>
      </c>
      <c r="F47" s="40">
        <v>3697.8833333333332</v>
      </c>
      <c r="G47" s="41">
        <v>3672.5166666666664</v>
      </c>
      <c r="H47" s="41">
        <v>3652.7333333333331</v>
      </c>
      <c r="I47" s="41">
        <v>3627.3666666666663</v>
      </c>
      <c r="J47" s="41">
        <v>3717.6666666666665</v>
      </c>
      <c r="K47" s="41">
        <v>3743.0333333333333</v>
      </c>
      <c r="L47" s="41">
        <v>3762.8166666666666</v>
      </c>
      <c r="M47" s="31">
        <v>3723.25</v>
      </c>
      <c r="N47" s="31">
        <v>3678.1</v>
      </c>
      <c r="O47" s="42">
        <v>1162200</v>
      </c>
      <c r="P47" s="43">
        <v>-3.9345346338237726E-2</v>
      </c>
    </row>
    <row r="48" spans="1:16" ht="12.75" customHeight="1">
      <c r="A48" s="31">
        <v>38</v>
      </c>
      <c r="B48" s="32" t="s">
        <v>47</v>
      </c>
      <c r="C48" s="33" t="s">
        <v>82</v>
      </c>
      <c r="D48" s="34">
        <v>44497</v>
      </c>
      <c r="E48" s="40">
        <v>509.5</v>
      </c>
      <c r="F48" s="40">
        <v>510.7</v>
      </c>
      <c r="G48" s="41">
        <v>506.94999999999993</v>
      </c>
      <c r="H48" s="41">
        <v>504.39999999999992</v>
      </c>
      <c r="I48" s="41">
        <v>500.64999999999986</v>
      </c>
      <c r="J48" s="41">
        <v>513.25</v>
      </c>
      <c r="K48" s="41">
        <v>517.00000000000011</v>
      </c>
      <c r="L48" s="41">
        <v>519.55000000000007</v>
      </c>
      <c r="M48" s="31">
        <v>514.45000000000005</v>
      </c>
      <c r="N48" s="31">
        <v>508.15</v>
      </c>
      <c r="O48" s="42">
        <v>19454600</v>
      </c>
      <c r="P48" s="43">
        <v>1.3588495074170536E-3</v>
      </c>
    </row>
    <row r="49" spans="1:16" ht="12.75" customHeight="1">
      <c r="A49" s="31">
        <v>39</v>
      </c>
      <c r="B49" s="32" t="s">
        <v>58</v>
      </c>
      <c r="C49" s="33" t="s">
        <v>83</v>
      </c>
      <c r="D49" s="34">
        <v>44497</v>
      </c>
      <c r="E49" s="40">
        <v>200.6</v>
      </c>
      <c r="F49" s="40">
        <v>199.13333333333333</v>
      </c>
      <c r="G49" s="41">
        <v>195.81666666666666</v>
      </c>
      <c r="H49" s="41">
        <v>191.03333333333333</v>
      </c>
      <c r="I49" s="41">
        <v>187.71666666666667</v>
      </c>
      <c r="J49" s="41">
        <v>203.91666666666666</v>
      </c>
      <c r="K49" s="41">
        <v>207.23333333333332</v>
      </c>
      <c r="L49" s="41">
        <v>212.01666666666665</v>
      </c>
      <c r="M49" s="31">
        <v>202.45</v>
      </c>
      <c r="N49" s="31">
        <v>194.35</v>
      </c>
      <c r="O49" s="42">
        <v>61344000</v>
      </c>
      <c r="P49" s="43">
        <v>-0.18226317304923698</v>
      </c>
    </row>
    <row r="50" spans="1:16" ht="12.75" customHeight="1">
      <c r="A50" s="31">
        <v>40</v>
      </c>
      <c r="B50" s="32" t="s">
        <v>63</v>
      </c>
      <c r="C50" s="33" t="s">
        <v>332</v>
      </c>
      <c r="D50" s="34">
        <v>44497</v>
      </c>
      <c r="E50" s="40">
        <v>645.4</v>
      </c>
      <c r="F50" s="40">
        <v>648.88333333333333</v>
      </c>
      <c r="G50" s="41">
        <v>634.41666666666663</v>
      </c>
      <c r="H50" s="41">
        <v>623.43333333333328</v>
      </c>
      <c r="I50" s="41">
        <v>608.96666666666658</v>
      </c>
      <c r="J50" s="41">
        <v>659.86666666666667</v>
      </c>
      <c r="K50" s="41">
        <v>674.33333333333337</v>
      </c>
      <c r="L50" s="41">
        <v>685.31666666666672</v>
      </c>
      <c r="M50" s="31">
        <v>663.35</v>
      </c>
      <c r="N50" s="31">
        <v>637.9</v>
      </c>
      <c r="O50" s="42">
        <v>5184075</v>
      </c>
      <c r="P50" s="43">
        <v>-3.6426241391808625E-2</v>
      </c>
    </row>
    <row r="51" spans="1:16" ht="12.75" customHeight="1">
      <c r="A51" s="31">
        <v>41</v>
      </c>
      <c r="B51" s="32" t="s">
        <v>63</v>
      </c>
      <c r="C51" s="33" t="s">
        <v>84</v>
      </c>
      <c r="D51" s="34">
        <v>44497</v>
      </c>
      <c r="E51" s="40">
        <v>622.85</v>
      </c>
      <c r="F51" s="40">
        <v>619.6</v>
      </c>
      <c r="G51" s="41">
        <v>607.05000000000007</v>
      </c>
      <c r="H51" s="41">
        <v>591.25</v>
      </c>
      <c r="I51" s="41">
        <v>578.70000000000005</v>
      </c>
      <c r="J51" s="41">
        <v>635.40000000000009</v>
      </c>
      <c r="K51" s="41">
        <v>647.95000000000005</v>
      </c>
      <c r="L51" s="41">
        <v>663.75000000000011</v>
      </c>
      <c r="M51" s="31">
        <v>632.15</v>
      </c>
      <c r="N51" s="31">
        <v>603.79999999999995</v>
      </c>
      <c r="O51" s="42">
        <v>10337500</v>
      </c>
      <c r="P51" s="43">
        <v>-5.8901310253636251E-3</v>
      </c>
    </row>
    <row r="52" spans="1:16" ht="12.75" customHeight="1">
      <c r="A52" s="31">
        <v>42</v>
      </c>
      <c r="B52" s="32" t="s">
        <v>47</v>
      </c>
      <c r="C52" s="33" t="s">
        <v>85</v>
      </c>
      <c r="D52" s="34">
        <v>44497</v>
      </c>
      <c r="E52" s="40">
        <v>920.5</v>
      </c>
      <c r="F52" s="40">
        <v>915.26666666666677</v>
      </c>
      <c r="G52" s="41">
        <v>906.53333333333353</v>
      </c>
      <c r="H52" s="41">
        <v>892.56666666666672</v>
      </c>
      <c r="I52" s="41">
        <v>883.83333333333348</v>
      </c>
      <c r="J52" s="41">
        <v>929.23333333333358</v>
      </c>
      <c r="K52" s="41">
        <v>937.96666666666692</v>
      </c>
      <c r="L52" s="41">
        <v>951.93333333333362</v>
      </c>
      <c r="M52" s="31">
        <v>924</v>
      </c>
      <c r="N52" s="31">
        <v>901.3</v>
      </c>
      <c r="O52" s="42">
        <v>12509250</v>
      </c>
      <c r="P52" s="43">
        <v>1.0403120936280884E-3</v>
      </c>
    </row>
    <row r="53" spans="1:16" ht="12.75" customHeight="1">
      <c r="A53" s="31">
        <v>43</v>
      </c>
      <c r="B53" s="32" t="s">
        <v>44</v>
      </c>
      <c r="C53" s="33" t="s">
        <v>86</v>
      </c>
      <c r="D53" s="34">
        <v>44497</v>
      </c>
      <c r="E53" s="40">
        <v>173.6</v>
      </c>
      <c r="F53" s="40">
        <v>174.45000000000002</v>
      </c>
      <c r="G53" s="41">
        <v>171.90000000000003</v>
      </c>
      <c r="H53" s="41">
        <v>170.20000000000002</v>
      </c>
      <c r="I53" s="41">
        <v>167.65000000000003</v>
      </c>
      <c r="J53" s="41">
        <v>176.15000000000003</v>
      </c>
      <c r="K53" s="41">
        <v>178.70000000000005</v>
      </c>
      <c r="L53" s="41">
        <v>180.40000000000003</v>
      </c>
      <c r="M53" s="31">
        <v>177</v>
      </c>
      <c r="N53" s="31">
        <v>172.75</v>
      </c>
      <c r="O53" s="42">
        <v>75826800</v>
      </c>
      <c r="P53" s="43">
        <v>-2.4529933001945104E-2</v>
      </c>
    </row>
    <row r="54" spans="1:16" ht="12.75" customHeight="1">
      <c r="A54" s="31">
        <v>44</v>
      </c>
      <c r="B54" s="32" t="s">
        <v>87</v>
      </c>
      <c r="C54" s="33" t="s">
        <v>88</v>
      </c>
      <c r="D54" s="34">
        <v>44497</v>
      </c>
      <c r="E54" s="40">
        <v>5051.5</v>
      </c>
      <c r="F54" s="40">
        <v>5047.6333333333341</v>
      </c>
      <c r="G54" s="41">
        <v>4967.6666666666679</v>
      </c>
      <c r="H54" s="41">
        <v>4883.8333333333339</v>
      </c>
      <c r="I54" s="41">
        <v>4803.8666666666677</v>
      </c>
      <c r="J54" s="41">
        <v>5131.4666666666681</v>
      </c>
      <c r="K54" s="41">
        <v>5211.4333333333334</v>
      </c>
      <c r="L54" s="41">
        <v>5295.2666666666682</v>
      </c>
      <c r="M54" s="31">
        <v>5127.6000000000004</v>
      </c>
      <c r="N54" s="31">
        <v>4963.8</v>
      </c>
      <c r="O54" s="42">
        <v>644600</v>
      </c>
      <c r="P54" s="43">
        <v>3.9342147694292166E-2</v>
      </c>
    </row>
    <row r="55" spans="1:16" ht="12.75" customHeight="1">
      <c r="A55" s="31">
        <v>45</v>
      </c>
      <c r="B55" s="32" t="s">
        <v>56</v>
      </c>
      <c r="C55" s="33" t="s">
        <v>89</v>
      </c>
      <c r="D55" s="34">
        <v>44497</v>
      </c>
      <c r="E55" s="40">
        <v>1532.65</v>
      </c>
      <c r="F55" s="40">
        <v>1544.2833333333335</v>
      </c>
      <c r="G55" s="41">
        <v>1516.416666666667</v>
      </c>
      <c r="H55" s="41">
        <v>1500.1833333333334</v>
      </c>
      <c r="I55" s="41">
        <v>1472.3166666666668</v>
      </c>
      <c r="J55" s="41">
        <v>1560.5166666666671</v>
      </c>
      <c r="K55" s="41">
        <v>1588.3833333333334</v>
      </c>
      <c r="L55" s="41">
        <v>1604.6166666666672</v>
      </c>
      <c r="M55" s="31">
        <v>1572.15</v>
      </c>
      <c r="N55" s="31">
        <v>1528.05</v>
      </c>
      <c r="O55" s="42">
        <v>3523450</v>
      </c>
      <c r="P55" s="43">
        <v>6.6645475736384824E-2</v>
      </c>
    </row>
    <row r="56" spans="1:16" ht="12.75" customHeight="1">
      <c r="A56" s="31">
        <v>46</v>
      </c>
      <c r="B56" s="32" t="s">
        <v>44</v>
      </c>
      <c r="C56" s="33" t="s">
        <v>90</v>
      </c>
      <c r="D56" s="34">
        <v>44497</v>
      </c>
      <c r="E56" s="40">
        <v>678.4</v>
      </c>
      <c r="F56" s="40">
        <v>681.16666666666663</v>
      </c>
      <c r="G56" s="41">
        <v>673.43333333333328</v>
      </c>
      <c r="H56" s="41">
        <v>668.4666666666667</v>
      </c>
      <c r="I56" s="41">
        <v>660.73333333333335</v>
      </c>
      <c r="J56" s="41">
        <v>686.13333333333321</v>
      </c>
      <c r="K56" s="41">
        <v>693.86666666666656</v>
      </c>
      <c r="L56" s="41">
        <v>698.83333333333314</v>
      </c>
      <c r="M56" s="31">
        <v>688.9</v>
      </c>
      <c r="N56" s="31">
        <v>676.2</v>
      </c>
      <c r="O56" s="42">
        <v>7355478</v>
      </c>
      <c r="P56" s="43">
        <v>-7.0695102685624012E-2</v>
      </c>
    </row>
    <row r="57" spans="1:16" ht="12.75" customHeight="1">
      <c r="A57" s="31">
        <v>47</v>
      </c>
      <c r="B57" s="32" t="s">
        <v>44</v>
      </c>
      <c r="C57" s="33" t="s">
        <v>91</v>
      </c>
      <c r="D57" s="34">
        <v>44497</v>
      </c>
      <c r="E57" s="40">
        <v>804.1</v>
      </c>
      <c r="F57" s="40">
        <v>807.58333333333337</v>
      </c>
      <c r="G57" s="41">
        <v>798.16666666666674</v>
      </c>
      <c r="H57" s="41">
        <v>792.23333333333335</v>
      </c>
      <c r="I57" s="41">
        <v>782.81666666666672</v>
      </c>
      <c r="J57" s="41">
        <v>813.51666666666677</v>
      </c>
      <c r="K57" s="41">
        <v>822.93333333333351</v>
      </c>
      <c r="L57" s="41">
        <v>828.86666666666679</v>
      </c>
      <c r="M57" s="31">
        <v>817</v>
      </c>
      <c r="N57" s="31">
        <v>801.65</v>
      </c>
      <c r="O57" s="42">
        <v>1920000</v>
      </c>
      <c r="P57" s="43">
        <v>-1.5068932350112215E-2</v>
      </c>
    </row>
    <row r="58" spans="1:16" ht="12.75" customHeight="1">
      <c r="A58" s="31">
        <v>48</v>
      </c>
      <c r="B58" s="32" t="s">
        <v>70</v>
      </c>
      <c r="C58" s="33" t="s">
        <v>251</v>
      </c>
      <c r="D58" s="34">
        <v>44497</v>
      </c>
      <c r="E58" s="40">
        <v>472.6</v>
      </c>
      <c r="F58" s="40">
        <v>472.98333333333329</v>
      </c>
      <c r="G58" s="41">
        <v>467.26666666666659</v>
      </c>
      <c r="H58" s="41">
        <v>461.93333333333328</v>
      </c>
      <c r="I58" s="41">
        <v>456.21666666666658</v>
      </c>
      <c r="J58" s="41">
        <v>478.31666666666661</v>
      </c>
      <c r="K58" s="41">
        <v>484.0333333333333</v>
      </c>
      <c r="L58" s="41">
        <v>489.36666666666662</v>
      </c>
      <c r="M58" s="31">
        <v>478.7</v>
      </c>
      <c r="N58" s="31">
        <v>467.65</v>
      </c>
      <c r="O58" s="42">
        <v>1945900</v>
      </c>
      <c r="P58" s="43">
        <v>5.6561085972850684E-4</v>
      </c>
    </row>
    <row r="59" spans="1:16" ht="12.75" customHeight="1">
      <c r="A59" s="31">
        <v>49</v>
      </c>
      <c r="B59" s="32" t="s">
        <v>58</v>
      </c>
      <c r="C59" s="33" t="s">
        <v>92</v>
      </c>
      <c r="D59" s="34">
        <v>44497</v>
      </c>
      <c r="E59" s="40">
        <v>175.2</v>
      </c>
      <c r="F59" s="40">
        <v>177.26666666666665</v>
      </c>
      <c r="G59" s="41">
        <v>172.2833333333333</v>
      </c>
      <c r="H59" s="41">
        <v>169.36666666666665</v>
      </c>
      <c r="I59" s="41">
        <v>164.3833333333333</v>
      </c>
      <c r="J59" s="41">
        <v>180.18333333333331</v>
      </c>
      <c r="K59" s="41">
        <v>185.16666666666666</v>
      </c>
      <c r="L59" s="41">
        <v>188.08333333333331</v>
      </c>
      <c r="M59" s="31">
        <v>182.25</v>
      </c>
      <c r="N59" s="31">
        <v>174.35</v>
      </c>
      <c r="O59" s="42">
        <v>9755700</v>
      </c>
      <c r="P59" s="43">
        <v>-2.5356576862123614E-3</v>
      </c>
    </row>
    <row r="60" spans="1:16" ht="12.75" customHeight="1">
      <c r="A60" s="31">
        <v>50</v>
      </c>
      <c r="B60" s="32" t="s">
        <v>70</v>
      </c>
      <c r="C60" s="33" t="s">
        <v>93</v>
      </c>
      <c r="D60" s="34">
        <v>44497</v>
      </c>
      <c r="E60" s="40">
        <v>897.6</v>
      </c>
      <c r="F60" s="40">
        <v>893.73333333333323</v>
      </c>
      <c r="G60" s="41">
        <v>880.71666666666647</v>
      </c>
      <c r="H60" s="41">
        <v>863.83333333333326</v>
      </c>
      <c r="I60" s="41">
        <v>850.81666666666649</v>
      </c>
      <c r="J60" s="41">
        <v>910.61666666666645</v>
      </c>
      <c r="K60" s="41">
        <v>923.6333333333331</v>
      </c>
      <c r="L60" s="41">
        <v>940.51666666666642</v>
      </c>
      <c r="M60" s="31">
        <v>906.75</v>
      </c>
      <c r="N60" s="31">
        <v>876.85</v>
      </c>
      <c r="O60" s="42">
        <v>2990400</v>
      </c>
      <c r="P60" s="43">
        <v>1.0338536387593756E-2</v>
      </c>
    </row>
    <row r="61" spans="1:16" ht="12.75" customHeight="1">
      <c r="A61" s="31">
        <v>51</v>
      </c>
      <c r="B61" s="32" t="s">
        <v>56</v>
      </c>
      <c r="C61" s="33" t="s">
        <v>94</v>
      </c>
      <c r="D61" s="34">
        <v>44497</v>
      </c>
      <c r="E61" s="40">
        <v>592.4</v>
      </c>
      <c r="F61" s="40">
        <v>591.56666666666661</v>
      </c>
      <c r="G61" s="41">
        <v>584.33333333333326</v>
      </c>
      <c r="H61" s="41">
        <v>576.26666666666665</v>
      </c>
      <c r="I61" s="41">
        <v>569.0333333333333</v>
      </c>
      <c r="J61" s="41">
        <v>599.63333333333321</v>
      </c>
      <c r="K61" s="41">
        <v>606.86666666666656</v>
      </c>
      <c r="L61" s="41">
        <v>614.93333333333317</v>
      </c>
      <c r="M61" s="31">
        <v>598.79999999999995</v>
      </c>
      <c r="N61" s="31">
        <v>583.5</v>
      </c>
      <c r="O61" s="42">
        <v>14170000</v>
      </c>
      <c r="P61" s="43">
        <v>8.8292424509977044E-4</v>
      </c>
    </row>
    <row r="62" spans="1:16" ht="12.75" customHeight="1">
      <c r="A62" s="31">
        <v>52</v>
      </c>
      <c r="B62" s="32" t="s">
        <v>42</v>
      </c>
      <c r="C62" s="33" t="s">
        <v>252</v>
      </c>
      <c r="D62" s="34">
        <v>44497</v>
      </c>
      <c r="E62" s="40">
        <v>1961.95</v>
      </c>
      <c r="F62" s="40">
        <v>1964.5999999999997</v>
      </c>
      <c r="G62" s="41">
        <v>1931.1999999999994</v>
      </c>
      <c r="H62" s="41">
        <v>1900.4499999999996</v>
      </c>
      <c r="I62" s="41">
        <v>1867.0499999999993</v>
      </c>
      <c r="J62" s="41">
        <v>1995.3499999999995</v>
      </c>
      <c r="K62" s="41">
        <v>2028.7499999999995</v>
      </c>
      <c r="L62" s="41">
        <v>2059.4999999999995</v>
      </c>
      <c r="M62" s="31">
        <v>1998</v>
      </c>
      <c r="N62" s="31">
        <v>1933.85</v>
      </c>
      <c r="O62" s="42">
        <v>618250</v>
      </c>
      <c r="P62" s="43">
        <v>-8.2374768089053807E-2</v>
      </c>
    </row>
    <row r="63" spans="1:16" ht="12.75" customHeight="1">
      <c r="A63" s="31">
        <v>53</v>
      </c>
      <c r="B63" s="32" t="s">
        <v>38</v>
      </c>
      <c r="C63" s="33" t="s">
        <v>95</v>
      </c>
      <c r="D63" s="34">
        <v>44497</v>
      </c>
      <c r="E63" s="40">
        <v>2428.6</v>
      </c>
      <c r="F63" s="40">
        <v>2441.5333333333333</v>
      </c>
      <c r="G63" s="41">
        <v>2391.0166666666664</v>
      </c>
      <c r="H63" s="41">
        <v>2353.4333333333329</v>
      </c>
      <c r="I63" s="41">
        <v>2302.9166666666661</v>
      </c>
      <c r="J63" s="41">
        <v>2479.1166666666668</v>
      </c>
      <c r="K63" s="41">
        <v>2529.6333333333341</v>
      </c>
      <c r="L63" s="41">
        <v>2567.2166666666672</v>
      </c>
      <c r="M63" s="31">
        <v>2492.0500000000002</v>
      </c>
      <c r="N63" s="31">
        <v>2403.9499999999998</v>
      </c>
      <c r="O63" s="42">
        <v>3303000</v>
      </c>
      <c r="P63" s="43">
        <v>3.7863315003927728E-2</v>
      </c>
    </row>
    <row r="64" spans="1:16" ht="12.75" customHeight="1">
      <c r="A64" s="31">
        <v>54</v>
      </c>
      <c r="B64" s="32" t="s">
        <v>44</v>
      </c>
      <c r="C64" s="33" t="s">
        <v>351</v>
      </c>
      <c r="D64" s="34">
        <v>44497</v>
      </c>
      <c r="E64" s="40">
        <v>266.2</v>
      </c>
      <c r="F64" s="40">
        <v>266.41666666666669</v>
      </c>
      <c r="G64" s="41">
        <v>262.23333333333335</v>
      </c>
      <c r="H64" s="41">
        <v>258.26666666666665</v>
      </c>
      <c r="I64" s="41">
        <v>254.08333333333331</v>
      </c>
      <c r="J64" s="41">
        <v>270.38333333333338</v>
      </c>
      <c r="K64" s="41">
        <v>274.56666666666666</v>
      </c>
      <c r="L64" s="41">
        <v>278.53333333333342</v>
      </c>
      <c r="M64" s="31">
        <v>270.60000000000002</v>
      </c>
      <c r="N64" s="31">
        <v>262.45</v>
      </c>
      <c r="O64" s="42">
        <v>12417700</v>
      </c>
      <c r="P64" s="43">
        <v>1.9063797659494147E-2</v>
      </c>
    </row>
    <row r="65" spans="1:16" ht="12.75" customHeight="1">
      <c r="A65" s="31">
        <v>55</v>
      </c>
      <c r="B65" s="32" t="s">
        <v>47</v>
      </c>
      <c r="C65" s="33" t="s">
        <v>96</v>
      </c>
      <c r="D65" s="34">
        <v>44497</v>
      </c>
      <c r="E65" s="40">
        <v>5154.6000000000004</v>
      </c>
      <c r="F65" s="40">
        <v>5138.1500000000005</v>
      </c>
      <c r="G65" s="41">
        <v>5051.4500000000007</v>
      </c>
      <c r="H65" s="41">
        <v>4948.3</v>
      </c>
      <c r="I65" s="41">
        <v>4861.6000000000004</v>
      </c>
      <c r="J65" s="41">
        <v>5241.3000000000011</v>
      </c>
      <c r="K65" s="41">
        <v>5328</v>
      </c>
      <c r="L65" s="41">
        <v>5431.1500000000015</v>
      </c>
      <c r="M65" s="31">
        <v>5224.8500000000004</v>
      </c>
      <c r="N65" s="31">
        <v>5035</v>
      </c>
      <c r="O65" s="42">
        <v>1907200</v>
      </c>
      <c r="P65" s="43">
        <v>-3.2663826333941978E-2</v>
      </c>
    </row>
    <row r="66" spans="1:16" ht="12.75" customHeight="1">
      <c r="A66" s="31">
        <v>56</v>
      </c>
      <c r="B66" s="32" t="s">
        <v>44</v>
      </c>
      <c r="C66" s="33" t="s">
        <v>254</v>
      </c>
      <c r="D66" s="34">
        <v>44497</v>
      </c>
      <c r="E66" s="40">
        <v>5144.7</v>
      </c>
      <c r="F66" s="40">
        <v>5162.8</v>
      </c>
      <c r="G66" s="41">
        <v>5091.6000000000004</v>
      </c>
      <c r="H66" s="41">
        <v>5038.5</v>
      </c>
      <c r="I66" s="41">
        <v>4967.3</v>
      </c>
      <c r="J66" s="41">
        <v>5215.9000000000005</v>
      </c>
      <c r="K66" s="41">
        <v>5287.0999999999995</v>
      </c>
      <c r="L66" s="41">
        <v>5340.2000000000007</v>
      </c>
      <c r="M66" s="31">
        <v>5234</v>
      </c>
      <c r="N66" s="31">
        <v>5109.7</v>
      </c>
      <c r="O66" s="42">
        <v>495750</v>
      </c>
      <c r="P66" s="43">
        <v>-0.10006807351940095</v>
      </c>
    </row>
    <row r="67" spans="1:16" ht="12.75" customHeight="1">
      <c r="A67" s="31">
        <v>57</v>
      </c>
      <c r="B67" s="32" t="s">
        <v>97</v>
      </c>
      <c r="C67" s="33" t="s">
        <v>98</v>
      </c>
      <c r="D67" s="34">
        <v>44497</v>
      </c>
      <c r="E67" s="40">
        <v>414.9</v>
      </c>
      <c r="F67" s="40">
        <v>416.83333333333331</v>
      </c>
      <c r="G67" s="41">
        <v>410.46666666666664</v>
      </c>
      <c r="H67" s="41">
        <v>406.0333333333333</v>
      </c>
      <c r="I67" s="41">
        <v>399.66666666666663</v>
      </c>
      <c r="J67" s="41">
        <v>421.26666666666665</v>
      </c>
      <c r="K67" s="41">
        <v>427.63333333333333</v>
      </c>
      <c r="L67" s="41">
        <v>432.06666666666666</v>
      </c>
      <c r="M67" s="31">
        <v>423.2</v>
      </c>
      <c r="N67" s="31">
        <v>412.4</v>
      </c>
      <c r="O67" s="42">
        <v>38339400</v>
      </c>
      <c r="P67" s="43">
        <v>2.5888850535036242E-3</v>
      </c>
    </row>
    <row r="68" spans="1:16" ht="12.75" customHeight="1">
      <c r="A68" s="31">
        <v>58</v>
      </c>
      <c r="B68" s="32" t="s">
        <v>47</v>
      </c>
      <c r="C68" s="33" t="s">
        <v>99</v>
      </c>
      <c r="D68" s="34">
        <v>44497</v>
      </c>
      <c r="E68" s="40">
        <v>4670.7</v>
      </c>
      <c r="F68" s="40">
        <v>4685.2833333333328</v>
      </c>
      <c r="G68" s="41">
        <v>4635.6166666666659</v>
      </c>
      <c r="H68" s="41">
        <v>4600.5333333333328</v>
      </c>
      <c r="I68" s="41">
        <v>4550.8666666666659</v>
      </c>
      <c r="J68" s="41">
        <v>4720.3666666666659</v>
      </c>
      <c r="K68" s="41">
        <v>4770.0333333333338</v>
      </c>
      <c r="L68" s="41">
        <v>4805.1166666666659</v>
      </c>
      <c r="M68" s="31">
        <v>4734.95</v>
      </c>
      <c r="N68" s="31">
        <v>4650.2</v>
      </c>
      <c r="O68" s="42">
        <v>2922125</v>
      </c>
      <c r="P68" s="43">
        <v>2.1677374240636336E-2</v>
      </c>
    </row>
    <row r="69" spans="1:16" ht="12.75" customHeight="1">
      <c r="A69" s="31">
        <v>59</v>
      </c>
      <c r="B69" s="32" t="s">
        <v>49</v>
      </c>
      <c r="C69" s="33" t="s">
        <v>100</v>
      </c>
      <c r="D69" s="34">
        <v>44497</v>
      </c>
      <c r="E69" s="40">
        <v>2588.9499999999998</v>
      </c>
      <c r="F69" s="40">
        <v>2594.1333333333332</v>
      </c>
      <c r="G69" s="41">
        <v>2573.2666666666664</v>
      </c>
      <c r="H69" s="41">
        <v>2557.583333333333</v>
      </c>
      <c r="I69" s="41">
        <v>2536.7166666666662</v>
      </c>
      <c r="J69" s="41">
        <v>2609.8166666666666</v>
      </c>
      <c r="K69" s="41">
        <v>2630.6833333333334</v>
      </c>
      <c r="L69" s="41">
        <v>2646.3666666666668</v>
      </c>
      <c r="M69" s="31">
        <v>2615</v>
      </c>
      <c r="N69" s="31">
        <v>2578.4499999999998</v>
      </c>
      <c r="O69" s="42">
        <v>4210150</v>
      </c>
      <c r="P69" s="43">
        <v>-4.0826090423411211E-2</v>
      </c>
    </row>
    <row r="70" spans="1:16" ht="12.75" customHeight="1">
      <c r="A70" s="31">
        <v>60</v>
      </c>
      <c r="B70" s="32" t="s">
        <v>49</v>
      </c>
      <c r="C70" s="33" t="s">
        <v>101</v>
      </c>
      <c r="D70" s="34">
        <v>44497</v>
      </c>
      <c r="E70" s="40">
        <v>1549.3</v>
      </c>
      <c r="F70" s="40">
        <v>1557.0833333333333</v>
      </c>
      <c r="G70" s="41">
        <v>1530.2666666666664</v>
      </c>
      <c r="H70" s="41">
        <v>1511.2333333333331</v>
      </c>
      <c r="I70" s="41">
        <v>1484.4166666666663</v>
      </c>
      <c r="J70" s="41">
        <v>1576.1166666666666</v>
      </c>
      <c r="K70" s="41">
        <v>1602.9333333333336</v>
      </c>
      <c r="L70" s="41">
        <v>1621.9666666666667</v>
      </c>
      <c r="M70" s="31">
        <v>1583.9</v>
      </c>
      <c r="N70" s="31">
        <v>1538.05</v>
      </c>
      <c r="O70" s="42">
        <v>8104800</v>
      </c>
      <c r="P70" s="43">
        <v>0.10514474276286186</v>
      </c>
    </row>
    <row r="71" spans="1:16" ht="12.75" customHeight="1">
      <c r="A71" s="31">
        <v>61</v>
      </c>
      <c r="B71" s="32" t="s">
        <v>49</v>
      </c>
      <c r="C71" s="33" t="s">
        <v>102</v>
      </c>
      <c r="D71" s="34">
        <v>44497</v>
      </c>
      <c r="E71" s="40">
        <v>176.4</v>
      </c>
      <c r="F71" s="40">
        <v>176.70000000000002</v>
      </c>
      <c r="G71" s="41">
        <v>175.60000000000002</v>
      </c>
      <c r="H71" s="41">
        <v>174.8</v>
      </c>
      <c r="I71" s="41">
        <v>173.70000000000002</v>
      </c>
      <c r="J71" s="41">
        <v>177.50000000000003</v>
      </c>
      <c r="K71" s="41">
        <v>178.6</v>
      </c>
      <c r="L71" s="41">
        <v>179.40000000000003</v>
      </c>
      <c r="M71" s="31">
        <v>177.8</v>
      </c>
      <c r="N71" s="31">
        <v>175.9</v>
      </c>
      <c r="O71" s="42">
        <v>33584400</v>
      </c>
      <c r="P71" s="43">
        <v>-1.8189599828803767E-3</v>
      </c>
    </row>
    <row r="72" spans="1:16" ht="12.75" customHeight="1">
      <c r="A72" s="31">
        <v>62</v>
      </c>
      <c r="B72" s="32" t="s">
        <v>58</v>
      </c>
      <c r="C72" s="33" t="s">
        <v>103</v>
      </c>
      <c r="D72" s="34">
        <v>44497</v>
      </c>
      <c r="E72" s="40">
        <v>100.5</v>
      </c>
      <c r="F72" s="40">
        <v>100.45</v>
      </c>
      <c r="G72" s="41">
        <v>98.25</v>
      </c>
      <c r="H72" s="41">
        <v>96</v>
      </c>
      <c r="I72" s="41">
        <v>93.8</v>
      </c>
      <c r="J72" s="41">
        <v>102.7</v>
      </c>
      <c r="K72" s="41">
        <v>104.90000000000002</v>
      </c>
      <c r="L72" s="41">
        <v>107.15</v>
      </c>
      <c r="M72" s="31">
        <v>102.65</v>
      </c>
      <c r="N72" s="31">
        <v>98.2</v>
      </c>
      <c r="O72" s="42">
        <v>103320000</v>
      </c>
      <c r="P72" s="43">
        <v>2.8147141609240027E-3</v>
      </c>
    </row>
    <row r="73" spans="1:16" ht="12.75" customHeight="1">
      <c r="A73" s="31">
        <v>63</v>
      </c>
      <c r="B73" s="32" t="s">
        <v>79</v>
      </c>
      <c r="C73" s="33" t="s">
        <v>104</v>
      </c>
      <c r="D73" s="34">
        <v>44497</v>
      </c>
      <c r="E73" s="40">
        <v>150.05000000000001</v>
      </c>
      <c r="F73" s="40">
        <v>151.20000000000002</v>
      </c>
      <c r="G73" s="41">
        <v>148.60000000000002</v>
      </c>
      <c r="H73" s="41">
        <v>147.15</v>
      </c>
      <c r="I73" s="41">
        <v>144.55000000000001</v>
      </c>
      <c r="J73" s="41">
        <v>152.65000000000003</v>
      </c>
      <c r="K73" s="41">
        <v>155.25</v>
      </c>
      <c r="L73" s="41">
        <v>156.70000000000005</v>
      </c>
      <c r="M73" s="31">
        <v>153.80000000000001</v>
      </c>
      <c r="N73" s="31">
        <v>149.75</v>
      </c>
      <c r="O73" s="42">
        <v>60164300</v>
      </c>
      <c r="P73" s="43">
        <v>2.2814476822565592E-2</v>
      </c>
    </row>
    <row r="74" spans="1:16" ht="12.75" customHeight="1">
      <c r="A74" s="31">
        <v>64</v>
      </c>
      <c r="B74" s="32" t="s">
        <v>47</v>
      </c>
      <c r="C74" s="33" t="s">
        <v>105</v>
      </c>
      <c r="D74" s="34">
        <v>44497</v>
      </c>
      <c r="E74" s="40">
        <v>504.15</v>
      </c>
      <c r="F74" s="40">
        <v>506.0333333333333</v>
      </c>
      <c r="G74" s="41">
        <v>498.56666666666661</v>
      </c>
      <c r="H74" s="41">
        <v>492.98333333333329</v>
      </c>
      <c r="I74" s="41">
        <v>485.51666666666659</v>
      </c>
      <c r="J74" s="41">
        <v>511.61666666666662</v>
      </c>
      <c r="K74" s="41">
        <v>519.08333333333326</v>
      </c>
      <c r="L74" s="41">
        <v>524.66666666666663</v>
      </c>
      <c r="M74" s="31">
        <v>513.5</v>
      </c>
      <c r="N74" s="31">
        <v>500.45</v>
      </c>
      <c r="O74" s="42">
        <v>8316800</v>
      </c>
      <c r="P74" s="43">
        <v>-1.4579643003133943E-2</v>
      </c>
    </row>
    <row r="75" spans="1:16" ht="12.75" customHeight="1">
      <c r="A75" s="31">
        <v>65</v>
      </c>
      <c r="B75" s="32" t="s">
        <v>106</v>
      </c>
      <c r="C75" s="44" t="s">
        <v>107</v>
      </c>
      <c r="D75" s="34">
        <v>44497</v>
      </c>
      <c r="E75" s="40">
        <v>40.9</v>
      </c>
      <c r="F75" s="40">
        <v>41.166666666666664</v>
      </c>
      <c r="G75" s="41">
        <v>40.18333333333333</v>
      </c>
      <c r="H75" s="41">
        <v>39.466666666666669</v>
      </c>
      <c r="I75" s="41">
        <v>38.483333333333334</v>
      </c>
      <c r="J75" s="41">
        <v>41.883333333333326</v>
      </c>
      <c r="K75" s="41">
        <v>42.86666666666666</v>
      </c>
      <c r="L75" s="41">
        <v>43.583333333333321</v>
      </c>
      <c r="M75" s="31">
        <v>42.15</v>
      </c>
      <c r="N75" s="31">
        <v>40.450000000000003</v>
      </c>
      <c r="O75" s="42">
        <v>138847500</v>
      </c>
      <c r="P75" s="43">
        <v>4.7885888945491596E-2</v>
      </c>
    </row>
    <row r="76" spans="1:16" ht="12.75" customHeight="1">
      <c r="A76" s="31">
        <v>66</v>
      </c>
      <c r="B76" s="32" t="s">
        <v>56</v>
      </c>
      <c r="C76" s="33" t="s">
        <v>108</v>
      </c>
      <c r="D76" s="34">
        <v>44497</v>
      </c>
      <c r="E76" s="40">
        <v>1008.95</v>
      </c>
      <c r="F76" s="40">
        <v>996.75</v>
      </c>
      <c r="G76" s="41">
        <v>978.75</v>
      </c>
      <c r="H76" s="41">
        <v>948.55</v>
      </c>
      <c r="I76" s="41">
        <v>930.55</v>
      </c>
      <c r="J76" s="41">
        <v>1026.95</v>
      </c>
      <c r="K76" s="41">
        <v>1044.95</v>
      </c>
      <c r="L76" s="41">
        <v>1075.1500000000001</v>
      </c>
      <c r="M76" s="31">
        <v>1014.75</v>
      </c>
      <c r="N76" s="31">
        <v>966.55</v>
      </c>
      <c r="O76" s="42">
        <v>5065000</v>
      </c>
      <c r="P76" s="43">
        <v>-0.17548429106299854</v>
      </c>
    </row>
    <row r="77" spans="1:16" ht="12.75" customHeight="1">
      <c r="A77" s="31">
        <v>67</v>
      </c>
      <c r="B77" s="32" t="s">
        <v>97</v>
      </c>
      <c r="C77" s="33" t="s">
        <v>109</v>
      </c>
      <c r="D77" s="34">
        <v>44497</v>
      </c>
      <c r="E77" s="40">
        <v>2382.6</v>
      </c>
      <c r="F77" s="40">
        <v>2366.0333333333333</v>
      </c>
      <c r="G77" s="41">
        <v>2341.5666666666666</v>
      </c>
      <c r="H77" s="41">
        <v>2300.5333333333333</v>
      </c>
      <c r="I77" s="41">
        <v>2276.0666666666666</v>
      </c>
      <c r="J77" s="41">
        <v>2407.0666666666666</v>
      </c>
      <c r="K77" s="41">
        <v>2431.5333333333328</v>
      </c>
      <c r="L77" s="41">
        <v>2472.5666666666666</v>
      </c>
      <c r="M77" s="31">
        <v>2390.5</v>
      </c>
      <c r="N77" s="31">
        <v>2325</v>
      </c>
      <c r="O77" s="42">
        <v>2123550</v>
      </c>
      <c r="P77" s="43">
        <v>-4.8735912275357906E-3</v>
      </c>
    </row>
    <row r="78" spans="1:16" ht="12.75" customHeight="1">
      <c r="A78" s="31">
        <v>68</v>
      </c>
      <c r="B78" s="32" t="s">
        <v>47</v>
      </c>
      <c r="C78" s="33" t="s">
        <v>110</v>
      </c>
      <c r="D78" s="34">
        <v>44497</v>
      </c>
      <c r="E78" s="40">
        <v>321.45</v>
      </c>
      <c r="F78" s="40">
        <v>321.18333333333334</v>
      </c>
      <c r="G78" s="41">
        <v>317.11666666666667</v>
      </c>
      <c r="H78" s="41">
        <v>312.78333333333336</v>
      </c>
      <c r="I78" s="41">
        <v>308.7166666666667</v>
      </c>
      <c r="J78" s="41">
        <v>325.51666666666665</v>
      </c>
      <c r="K78" s="41">
        <v>329.58333333333337</v>
      </c>
      <c r="L78" s="41">
        <v>333.91666666666663</v>
      </c>
      <c r="M78" s="31">
        <v>325.25</v>
      </c>
      <c r="N78" s="31">
        <v>316.85000000000002</v>
      </c>
      <c r="O78" s="42">
        <v>11125900</v>
      </c>
      <c r="P78" s="43">
        <v>6.308706014299734E-3</v>
      </c>
    </row>
    <row r="79" spans="1:16" ht="12.75" customHeight="1">
      <c r="A79" s="31">
        <v>69</v>
      </c>
      <c r="B79" s="32" t="s">
        <v>42</v>
      </c>
      <c r="C79" s="350" t="s">
        <v>111</v>
      </c>
      <c r="D79" s="34">
        <v>44497</v>
      </c>
      <c r="E79" s="40">
        <v>1732.45</v>
      </c>
      <c r="F79" s="40">
        <v>1738.3833333333332</v>
      </c>
      <c r="G79" s="41">
        <v>1721.3166666666664</v>
      </c>
      <c r="H79" s="41">
        <v>1710.1833333333332</v>
      </c>
      <c r="I79" s="41">
        <v>1693.1166666666663</v>
      </c>
      <c r="J79" s="41">
        <v>1749.5166666666664</v>
      </c>
      <c r="K79" s="41">
        <v>1766.583333333333</v>
      </c>
      <c r="L79" s="41">
        <v>1777.7166666666665</v>
      </c>
      <c r="M79" s="31">
        <v>1755.45</v>
      </c>
      <c r="N79" s="31">
        <v>1727.25</v>
      </c>
      <c r="O79" s="42">
        <v>10435750</v>
      </c>
      <c r="P79" s="43">
        <v>-1.817355747387551E-3</v>
      </c>
    </row>
    <row r="80" spans="1:16" ht="12.75" customHeight="1">
      <c r="A80" s="31">
        <v>70</v>
      </c>
      <c r="B80" s="32" t="s">
        <v>79</v>
      </c>
      <c r="C80" s="33" t="s">
        <v>112</v>
      </c>
      <c r="D80" s="34">
        <v>44497</v>
      </c>
      <c r="E80" s="40">
        <v>597.5</v>
      </c>
      <c r="F80" s="40">
        <v>586.5</v>
      </c>
      <c r="G80" s="41">
        <v>571.25</v>
      </c>
      <c r="H80" s="41">
        <v>545</v>
      </c>
      <c r="I80" s="41">
        <v>529.75</v>
      </c>
      <c r="J80" s="41">
        <v>612.75</v>
      </c>
      <c r="K80" s="41">
        <v>628</v>
      </c>
      <c r="L80" s="41">
        <v>654.25</v>
      </c>
      <c r="M80" s="31">
        <v>601.75</v>
      </c>
      <c r="N80" s="31">
        <v>560.25</v>
      </c>
      <c r="O80" s="42">
        <v>5337500</v>
      </c>
      <c r="P80" s="43">
        <v>-2.9545454545454545E-2</v>
      </c>
    </row>
    <row r="81" spans="1:16" ht="12.75" customHeight="1">
      <c r="A81" s="31">
        <v>71</v>
      </c>
      <c r="B81" s="32" t="s">
        <v>44</v>
      </c>
      <c r="C81" s="33" t="s">
        <v>262</v>
      </c>
      <c r="D81" s="34">
        <v>44497</v>
      </c>
      <c r="E81" s="40">
        <v>1317.05</v>
      </c>
      <c r="F81" s="40">
        <v>1325.3500000000001</v>
      </c>
      <c r="G81" s="41">
        <v>1301.7000000000003</v>
      </c>
      <c r="H81" s="41">
        <v>1286.3500000000001</v>
      </c>
      <c r="I81" s="41">
        <v>1262.7000000000003</v>
      </c>
      <c r="J81" s="41">
        <v>1340.7000000000003</v>
      </c>
      <c r="K81" s="41">
        <v>1364.3500000000004</v>
      </c>
      <c r="L81" s="41">
        <v>1379.7000000000003</v>
      </c>
      <c r="M81" s="31">
        <v>1349</v>
      </c>
      <c r="N81" s="31">
        <v>1310</v>
      </c>
      <c r="O81" s="42">
        <v>2897025</v>
      </c>
      <c r="P81" s="43">
        <v>-2.7427842449370115E-2</v>
      </c>
    </row>
    <row r="82" spans="1:16" ht="12.75" customHeight="1">
      <c r="A82" s="31">
        <v>72</v>
      </c>
      <c r="B82" s="32" t="s">
        <v>70</v>
      </c>
      <c r="C82" s="33" t="s">
        <v>113</v>
      </c>
      <c r="D82" s="34">
        <v>44497</v>
      </c>
      <c r="E82" s="40">
        <v>1279.3</v>
      </c>
      <c r="F82" s="40">
        <v>1287.3500000000001</v>
      </c>
      <c r="G82" s="41">
        <v>1269.2000000000003</v>
      </c>
      <c r="H82" s="41">
        <v>1259.1000000000001</v>
      </c>
      <c r="I82" s="41">
        <v>1240.9500000000003</v>
      </c>
      <c r="J82" s="41">
        <v>1297.4500000000003</v>
      </c>
      <c r="K82" s="41">
        <v>1315.6000000000004</v>
      </c>
      <c r="L82" s="41">
        <v>1325.7000000000003</v>
      </c>
      <c r="M82" s="31">
        <v>1305.5</v>
      </c>
      <c r="N82" s="31">
        <v>1277.25</v>
      </c>
      <c r="O82" s="42">
        <v>4287000</v>
      </c>
      <c r="P82" s="43">
        <v>-1.7981903562020386E-2</v>
      </c>
    </row>
    <row r="83" spans="1:16" ht="12.75" customHeight="1">
      <c r="A83" s="31">
        <v>73</v>
      </c>
      <c r="B83" s="32" t="s">
        <v>87</v>
      </c>
      <c r="C83" s="33" t="s">
        <v>114</v>
      </c>
      <c r="D83" s="34">
        <v>44497</v>
      </c>
      <c r="E83" s="40">
        <v>1176.75</v>
      </c>
      <c r="F83" s="40">
        <v>1173.7666666666667</v>
      </c>
      <c r="G83" s="41">
        <v>1166.5333333333333</v>
      </c>
      <c r="H83" s="41">
        <v>1156.3166666666666</v>
      </c>
      <c r="I83" s="41">
        <v>1149.0833333333333</v>
      </c>
      <c r="J83" s="41">
        <v>1183.9833333333333</v>
      </c>
      <c r="K83" s="41">
        <v>1191.2166666666665</v>
      </c>
      <c r="L83" s="41">
        <v>1201.4333333333334</v>
      </c>
      <c r="M83" s="31">
        <v>1181</v>
      </c>
      <c r="N83" s="31">
        <v>1163.55</v>
      </c>
      <c r="O83" s="42">
        <v>24905300</v>
      </c>
      <c r="P83" s="43">
        <v>6.0227336990329693E-3</v>
      </c>
    </row>
    <row r="84" spans="1:16" ht="12.75" customHeight="1">
      <c r="A84" s="31">
        <v>74</v>
      </c>
      <c r="B84" s="32" t="s">
        <v>63</v>
      </c>
      <c r="C84" s="33" t="s">
        <v>115</v>
      </c>
      <c r="D84" s="34">
        <v>44497</v>
      </c>
      <c r="E84" s="40">
        <v>2909.3</v>
      </c>
      <c r="F84" s="40">
        <v>2916.8166666666671</v>
      </c>
      <c r="G84" s="41">
        <v>2886.6333333333341</v>
      </c>
      <c r="H84" s="41">
        <v>2863.9666666666672</v>
      </c>
      <c r="I84" s="41">
        <v>2833.7833333333342</v>
      </c>
      <c r="J84" s="41">
        <v>2939.483333333334</v>
      </c>
      <c r="K84" s="41">
        <v>2969.6666666666674</v>
      </c>
      <c r="L84" s="41">
        <v>2992.3333333333339</v>
      </c>
      <c r="M84" s="31">
        <v>2947</v>
      </c>
      <c r="N84" s="31">
        <v>2894.15</v>
      </c>
      <c r="O84" s="42">
        <v>11262000</v>
      </c>
      <c r="P84" s="43">
        <v>9.9814361430224114E-3</v>
      </c>
    </row>
    <row r="85" spans="1:16" ht="12.75" customHeight="1">
      <c r="A85" s="31">
        <v>75</v>
      </c>
      <c r="B85" s="32" t="s">
        <v>63</v>
      </c>
      <c r="C85" s="33" t="s">
        <v>116</v>
      </c>
      <c r="D85" s="34">
        <v>44497</v>
      </c>
      <c r="E85" s="40">
        <v>2706.1</v>
      </c>
      <c r="F85" s="40">
        <v>2722.1666666666665</v>
      </c>
      <c r="G85" s="41">
        <v>2686.333333333333</v>
      </c>
      <c r="H85" s="41">
        <v>2666.5666666666666</v>
      </c>
      <c r="I85" s="41">
        <v>2630.7333333333331</v>
      </c>
      <c r="J85" s="41">
        <v>2741.9333333333329</v>
      </c>
      <c r="K85" s="41">
        <v>2777.766666666666</v>
      </c>
      <c r="L85" s="41">
        <v>2797.5333333333328</v>
      </c>
      <c r="M85" s="31">
        <v>2758</v>
      </c>
      <c r="N85" s="31">
        <v>2702.4</v>
      </c>
      <c r="O85" s="42">
        <v>3626400</v>
      </c>
      <c r="P85" s="43">
        <v>2.835753176043557E-2</v>
      </c>
    </row>
    <row r="86" spans="1:16" ht="12.75" customHeight="1">
      <c r="A86" s="31">
        <v>76</v>
      </c>
      <c r="B86" s="32" t="s">
        <v>58</v>
      </c>
      <c r="C86" s="33" t="s">
        <v>117</v>
      </c>
      <c r="D86" s="34">
        <v>44497</v>
      </c>
      <c r="E86" s="40">
        <v>1647.6</v>
      </c>
      <c r="F86" s="40">
        <v>1652.5166666666667</v>
      </c>
      <c r="G86" s="41">
        <v>1638.0833333333333</v>
      </c>
      <c r="H86" s="41">
        <v>1628.5666666666666</v>
      </c>
      <c r="I86" s="41">
        <v>1614.1333333333332</v>
      </c>
      <c r="J86" s="41">
        <v>1662.0333333333333</v>
      </c>
      <c r="K86" s="41">
        <v>1676.4666666666667</v>
      </c>
      <c r="L86" s="41">
        <v>1685.9833333333333</v>
      </c>
      <c r="M86" s="31">
        <v>1666.95</v>
      </c>
      <c r="N86" s="31">
        <v>1643</v>
      </c>
      <c r="O86" s="42">
        <v>30652050</v>
      </c>
      <c r="P86" s="43">
        <v>8.5041761579346994E-2</v>
      </c>
    </row>
    <row r="87" spans="1:16" ht="12.75" customHeight="1">
      <c r="A87" s="31">
        <v>77</v>
      </c>
      <c r="B87" s="32" t="s">
        <v>63</v>
      </c>
      <c r="C87" s="33" t="s">
        <v>118</v>
      </c>
      <c r="D87" s="34">
        <v>44497</v>
      </c>
      <c r="E87" s="40">
        <v>694.4</v>
      </c>
      <c r="F87" s="40">
        <v>695.18333333333328</v>
      </c>
      <c r="G87" s="41">
        <v>690.31666666666661</v>
      </c>
      <c r="H87" s="41">
        <v>686.23333333333335</v>
      </c>
      <c r="I87" s="41">
        <v>681.36666666666667</v>
      </c>
      <c r="J87" s="41">
        <v>699.26666666666654</v>
      </c>
      <c r="K87" s="41">
        <v>704.1333333333331</v>
      </c>
      <c r="L87" s="41">
        <v>708.21666666666647</v>
      </c>
      <c r="M87" s="31">
        <v>700.05</v>
      </c>
      <c r="N87" s="31">
        <v>691.1</v>
      </c>
      <c r="O87" s="42">
        <v>21675500</v>
      </c>
      <c r="P87" s="43">
        <v>3.8718223037342708E-3</v>
      </c>
    </row>
    <row r="88" spans="1:16" ht="12.75" customHeight="1">
      <c r="A88" s="31">
        <v>78</v>
      </c>
      <c r="B88" s="32" t="s">
        <v>49</v>
      </c>
      <c r="C88" s="33" t="s">
        <v>119</v>
      </c>
      <c r="D88" s="34">
        <v>44497</v>
      </c>
      <c r="E88" s="40">
        <v>2697</v>
      </c>
      <c r="F88" s="40">
        <v>2703.4166666666665</v>
      </c>
      <c r="G88" s="41">
        <v>2679.833333333333</v>
      </c>
      <c r="H88" s="41">
        <v>2662.6666666666665</v>
      </c>
      <c r="I88" s="41">
        <v>2639.083333333333</v>
      </c>
      <c r="J88" s="41">
        <v>2720.583333333333</v>
      </c>
      <c r="K88" s="41">
        <v>2744.1666666666661</v>
      </c>
      <c r="L88" s="41">
        <v>2761.333333333333</v>
      </c>
      <c r="M88" s="31">
        <v>2727</v>
      </c>
      <c r="N88" s="31">
        <v>2686.25</v>
      </c>
      <c r="O88" s="42">
        <v>4596000</v>
      </c>
      <c r="P88" s="43">
        <v>9.0232496871501013E-3</v>
      </c>
    </row>
    <row r="89" spans="1:16" ht="12.75" customHeight="1">
      <c r="A89" s="31">
        <v>79</v>
      </c>
      <c r="B89" s="32" t="s">
        <v>120</v>
      </c>
      <c r="C89" s="33" t="s">
        <v>121</v>
      </c>
      <c r="D89" s="34">
        <v>44497</v>
      </c>
      <c r="E89" s="40">
        <v>478.65</v>
      </c>
      <c r="F89" s="40">
        <v>480.08333333333331</v>
      </c>
      <c r="G89" s="41">
        <v>473.56666666666661</v>
      </c>
      <c r="H89" s="41">
        <v>468.48333333333329</v>
      </c>
      <c r="I89" s="41">
        <v>461.96666666666658</v>
      </c>
      <c r="J89" s="41">
        <v>485.16666666666663</v>
      </c>
      <c r="K89" s="41">
        <v>491.68333333333339</v>
      </c>
      <c r="L89" s="41">
        <v>496.76666666666665</v>
      </c>
      <c r="M89" s="31">
        <v>486.6</v>
      </c>
      <c r="N89" s="31">
        <v>475</v>
      </c>
      <c r="O89" s="42">
        <v>25440950</v>
      </c>
      <c r="P89" s="43">
        <v>-3.9139261063743401E-2</v>
      </c>
    </row>
    <row r="90" spans="1:16" ht="12.75" customHeight="1">
      <c r="A90" s="31">
        <v>80</v>
      </c>
      <c r="B90" s="32" t="s">
        <v>79</v>
      </c>
      <c r="C90" s="33" t="s">
        <v>122</v>
      </c>
      <c r="D90" s="34">
        <v>44497</v>
      </c>
      <c r="E90" s="40">
        <v>333.7</v>
      </c>
      <c r="F90" s="40">
        <v>334.79999999999995</v>
      </c>
      <c r="G90" s="41">
        <v>330.19999999999993</v>
      </c>
      <c r="H90" s="41">
        <v>326.7</v>
      </c>
      <c r="I90" s="41">
        <v>322.09999999999997</v>
      </c>
      <c r="J90" s="41">
        <v>338.2999999999999</v>
      </c>
      <c r="K90" s="41">
        <v>342.89999999999992</v>
      </c>
      <c r="L90" s="41">
        <v>346.39999999999986</v>
      </c>
      <c r="M90" s="31">
        <v>339.4</v>
      </c>
      <c r="N90" s="31">
        <v>331.3</v>
      </c>
      <c r="O90" s="42">
        <v>24432300</v>
      </c>
      <c r="P90" s="43">
        <v>-3.4155192656633582E-2</v>
      </c>
    </row>
    <row r="91" spans="1:16" ht="12.75" customHeight="1">
      <c r="A91" s="31">
        <v>81</v>
      </c>
      <c r="B91" s="32" t="s">
        <v>56</v>
      </c>
      <c r="C91" s="33" t="s">
        <v>123</v>
      </c>
      <c r="D91" s="34">
        <v>44497</v>
      </c>
      <c r="E91" s="40">
        <v>2401.1999999999998</v>
      </c>
      <c r="F91" s="40">
        <v>2418.0333333333333</v>
      </c>
      <c r="G91" s="41">
        <v>2379.3166666666666</v>
      </c>
      <c r="H91" s="41">
        <v>2357.4333333333334</v>
      </c>
      <c r="I91" s="41">
        <v>2318.7166666666667</v>
      </c>
      <c r="J91" s="41">
        <v>2439.9166666666665</v>
      </c>
      <c r="K91" s="41">
        <v>2478.6333333333328</v>
      </c>
      <c r="L91" s="41">
        <v>2500.5166666666664</v>
      </c>
      <c r="M91" s="31">
        <v>2456.75</v>
      </c>
      <c r="N91" s="31">
        <v>2396.15</v>
      </c>
      <c r="O91" s="42">
        <v>10096200</v>
      </c>
      <c r="P91" s="43">
        <v>0.11725649027289024</v>
      </c>
    </row>
    <row r="92" spans="1:16" ht="12.75" customHeight="1">
      <c r="A92" s="31">
        <v>82</v>
      </c>
      <c r="B92" s="32" t="s">
        <v>63</v>
      </c>
      <c r="C92" s="33" t="s">
        <v>124</v>
      </c>
      <c r="D92" s="34">
        <v>44497</v>
      </c>
      <c r="E92" s="40">
        <v>221.25</v>
      </c>
      <c r="F92" s="40">
        <v>224</v>
      </c>
      <c r="G92" s="41">
        <v>215.9</v>
      </c>
      <c r="H92" s="41">
        <v>210.55</v>
      </c>
      <c r="I92" s="41">
        <v>202.45000000000002</v>
      </c>
      <c r="J92" s="41">
        <v>229.35</v>
      </c>
      <c r="K92" s="41">
        <v>237.45000000000002</v>
      </c>
      <c r="L92" s="41">
        <v>242.79999999999998</v>
      </c>
      <c r="M92" s="31">
        <v>232.1</v>
      </c>
      <c r="N92" s="31">
        <v>218.65</v>
      </c>
      <c r="O92" s="42">
        <v>35916600</v>
      </c>
      <c r="P92" s="43">
        <v>-4.9392845421726291E-2</v>
      </c>
    </row>
    <row r="93" spans="1:16" ht="12.75" customHeight="1">
      <c r="A93" s="31">
        <v>83</v>
      </c>
      <c r="B93" s="32" t="s">
        <v>58</v>
      </c>
      <c r="C93" s="33" t="s">
        <v>125</v>
      </c>
      <c r="D93" s="34">
        <v>44497</v>
      </c>
      <c r="E93" s="40">
        <v>833.4</v>
      </c>
      <c r="F93" s="40">
        <v>834.55000000000007</v>
      </c>
      <c r="G93" s="41">
        <v>821.85000000000014</v>
      </c>
      <c r="H93" s="41">
        <v>810.30000000000007</v>
      </c>
      <c r="I93" s="41">
        <v>797.60000000000014</v>
      </c>
      <c r="J93" s="41">
        <v>846.10000000000014</v>
      </c>
      <c r="K93" s="41">
        <v>858.80000000000018</v>
      </c>
      <c r="L93" s="41">
        <v>870.35000000000014</v>
      </c>
      <c r="M93" s="31">
        <v>847.25</v>
      </c>
      <c r="N93" s="31">
        <v>823</v>
      </c>
      <c r="O93" s="42">
        <v>74655625</v>
      </c>
      <c r="P93" s="43">
        <v>-1.6305824802971283E-2</v>
      </c>
    </row>
    <row r="94" spans="1:16" ht="12.75" customHeight="1">
      <c r="A94" s="31">
        <v>84</v>
      </c>
      <c r="B94" s="32" t="s">
        <v>63</v>
      </c>
      <c r="C94" s="33" t="s">
        <v>126</v>
      </c>
      <c r="D94" s="34">
        <v>44497</v>
      </c>
      <c r="E94" s="40">
        <v>1501.55</v>
      </c>
      <c r="F94" s="40">
        <v>1508.5333333333335</v>
      </c>
      <c r="G94" s="41">
        <v>1492.0666666666671</v>
      </c>
      <c r="H94" s="41">
        <v>1482.5833333333335</v>
      </c>
      <c r="I94" s="41">
        <v>1466.116666666667</v>
      </c>
      <c r="J94" s="41">
        <v>1518.0166666666671</v>
      </c>
      <c r="K94" s="41">
        <v>1534.4833333333338</v>
      </c>
      <c r="L94" s="41">
        <v>1543.9666666666672</v>
      </c>
      <c r="M94" s="31">
        <v>1525</v>
      </c>
      <c r="N94" s="31">
        <v>1499.05</v>
      </c>
      <c r="O94" s="42">
        <v>3272075</v>
      </c>
      <c r="P94" s="43">
        <v>-1.7358008934269305E-2</v>
      </c>
    </row>
    <row r="95" spans="1:16" ht="12.75" customHeight="1">
      <c r="A95" s="31">
        <v>85</v>
      </c>
      <c r="B95" s="32" t="s">
        <v>63</v>
      </c>
      <c r="C95" s="33" t="s">
        <v>127</v>
      </c>
      <c r="D95" s="34">
        <v>44497</v>
      </c>
      <c r="E95" s="40">
        <v>632.15</v>
      </c>
      <c r="F95" s="40">
        <v>632.45000000000005</v>
      </c>
      <c r="G95" s="41">
        <v>623.90000000000009</v>
      </c>
      <c r="H95" s="41">
        <v>615.65000000000009</v>
      </c>
      <c r="I95" s="41">
        <v>607.10000000000014</v>
      </c>
      <c r="J95" s="41">
        <v>640.70000000000005</v>
      </c>
      <c r="K95" s="41">
        <v>649.25</v>
      </c>
      <c r="L95" s="41">
        <v>657.5</v>
      </c>
      <c r="M95" s="31">
        <v>641</v>
      </c>
      <c r="N95" s="31">
        <v>624.20000000000005</v>
      </c>
      <c r="O95" s="42">
        <v>4458000</v>
      </c>
      <c r="P95" s="43">
        <v>-6.9796557120500785E-2</v>
      </c>
    </row>
    <row r="96" spans="1:16" ht="12.75" customHeight="1">
      <c r="A96" s="31">
        <v>86</v>
      </c>
      <c r="B96" s="32" t="s">
        <v>74</v>
      </c>
      <c r="C96" s="33" t="s">
        <v>128</v>
      </c>
      <c r="D96" s="34">
        <v>44497</v>
      </c>
      <c r="E96" s="40">
        <v>10.25</v>
      </c>
      <c r="F96" s="40">
        <v>10.299999999999999</v>
      </c>
      <c r="G96" s="41">
        <v>10.099999999999998</v>
      </c>
      <c r="H96" s="41">
        <v>9.9499999999999993</v>
      </c>
      <c r="I96" s="41">
        <v>9.7499999999999982</v>
      </c>
      <c r="J96" s="41">
        <v>10.449999999999998</v>
      </c>
      <c r="K96" s="41">
        <v>10.649999999999997</v>
      </c>
      <c r="L96" s="41">
        <v>10.799999999999997</v>
      </c>
      <c r="M96" s="31">
        <v>10.5</v>
      </c>
      <c r="N96" s="31">
        <v>10.15</v>
      </c>
      <c r="O96" s="42">
        <v>865340000</v>
      </c>
      <c r="P96" s="43">
        <v>4.6297079983072364E-2</v>
      </c>
    </row>
    <row r="97" spans="1:16" ht="12.75" customHeight="1">
      <c r="A97" s="31">
        <v>87</v>
      </c>
      <c r="B97" s="32" t="s">
        <v>58</v>
      </c>
      <c r="C97" s="33" t="s">
        <v>129</v>
      </c>
      <c r="D97" s="34">
        <v>44497</v>
      </c>
      <c r="E97" s="40">
        <v>52.45</v>
      </c>
      <c r="F97" s="40">
        <v>52.583333333333336</v>
      </c>
      <c r="G97" s="41">
        <v>51.716666666666669</v>
      </c>
      <c r="H97" s="41">
        <v>50.983333333333334</v>
      </c>
      <c r="I97" s="41">
        <v>50.116666666666667</v>
      </c>
      <c r="J97" s="41">
        <v>53.31666666666667</v>
      </c>
      <c r="K97" s="41">
        <v>54.18333333333333</v>
      </c>
      <c r="L97" s="41">
        <v>54.916666666666671</v>
      </c>
      <c r="M97" s="31">
        <v>53.45</v>
      </c>
      <c r="N97" s="31">
        <v>51.85</v>
      </c>
      <c r="O97" s="42">
        <v>181782500</v>
      </c>
      <c r="P97" s="43">
        <v>-4.162075528398277E-2</v>
      </c>
    </row>
    <row r="98" spans="1:16" ht="12.75" customHeight="1">
      <c r="A98" s="31">
        <v>88</v>
      </c>
      <c r="B98" s="32" t="s">
        <v>44</v>
      </c>
      <c r="C98" s="33" t="s">
        <v>409</v>
      </c>
      <c r="D98" s="34">
        <v>44497</v>
      </c>
      <c r="E98" s="40">
        <v>738.5</v>
      </c>
      <c r="F98" s="40">
        <v>739.18333333333339</v>
      </c>
      <c r="G98" s="41">
        <v>731.31666666666683</v>
      </c>
      <c r="H98" s="41">
        <v>724.13333333333344</v>
      </c>
      <c r="I98" s="41">
        <v>716.26666666666688</v>
      </c>
      <c r="J98" s="41">
        <v>746.36666666666679</v>
      </c>
      <c r="K98" s="41">
        <v>754.23333333333335</v>
      </c>
      <c r="L98" s="41">
        <v>761.41666666666674</v>
      </c>
      <c r="M98" s="31">
        <v>747.05</v>
      </c>
      <c r="N98" s="31">
        <v>732</v>
      </c>
      <c r="O98" s="42">
        <v>13961250</v>
      </c>
      <c r="P98" s="43">
        <v>-4.3831863710298777E-2</v>
      </c>
    </row>
    <row r="99" spans="1:16" ht="12.75" customHeight="1">
      <c r="A99" s="31">
        <v>89</v>
      </c>
      <c r="B99" s="32" t="s">
        <v>79</v>
      </c>
      <c r="C99" s="33" t="s">
        <v>130</v>
      </c>
      <c r="D99" s="34">
        <v>44497</v>
      </c>
      <c r="E99" s="40">
        <v>472</v>
      </c>
      <c r="F99" s="40">
        <v>472.15000000000003</v>
      </c>
      <c r="G99" s="41">
        <v>468.90000000000009</v>
      </c>
      <c r="H99" s="41">
        <v>465.80000000000007</v>
      </c>
      <c r="I99" s="41">
        <v>462.55000000000013</v>
      </c>
      <c r="J99" s="41">
        <v>475.25000000000006</v>
      </c>
      <c r="K99" s="41">
        <v>478.49999999999994</v>
      </c>
      <c r="L99" s="41">
        <v>481.6</v>
      </c>
      <c r="M99" s="31">
        <v>475.4</v>
      </c>
      <c r="N99" s="31">
        <v>469.05</v>
      </c>
      <c r="O99" s="42">
        <v>18592750</v>
      </c>
      <c r="P99" s="43">
        <v>9.4811496827174324E-3</v>
      </c>
    </row>
    <row r="100" spans="1:16" ht="12.75" customHeight="1">
      <c r="A100" s="31">
        <v>90</v>
      </c>
      <c r="B100" s="32" t="s">
        <v>106</v>
      </c>
      <c r="C100" s="33" t="s">
        <v>131</v>
      </c>
      <c r="D100" s="34">
        <v>44497</v>
      </c>
      <c r="E100" s="40">
        <v>204.15</v>
      </c>
      <c r="F100" s="40">
        <v>205.93333333333331</v>
      </c>
      <c r="G100" s="41">
        <v>201.76666666666662</v>
      </c>
      <c r="H100" s="41">
        <v>199.38333333333333</v>
      </c>
      <c r="I100" s="41">
        <v>195.21666666666664</v>
      </c>
      <c r="J100" s="41">
        <v>208.31666666666661</v>
      </c>
      <c r="K100" s="41">
        <v>212.48333333333329</v>
      </c>
      <c r="L100" s="41">
        <v>214.86666666666659</v>
      </c>
      <c r="M100" s="31">
        <v>210.1</v>
      </c>
      <c r="N100" s="31">
        <v>203.55</v>
      </c>
      <c r="O100" s="42">
        <v>15295800</v>
      </c>
      <c r="P100" s="43">
        <v>1.6062176165803108E-2</v>
      </c>
    </row>
    <row r="101" spans="1:16" ht="12.75" customHeight="1">
      <c r="A101" s="31">
        <v>91</v>
      </c>
      <c r="B101" s="32" t="s">
        <v>42</v>
      </c>
      <c r="C101" s="33" t="s">
        <v>406</v>
      </c>
      <c r="D101" s="34">
        <v>44497</v>
      </c>
      <c r="E101" s="40">
        <v>198.4</v>
      </c>
      <c r="F101" s="40">
        <v>199.18333333333331</v>
      </c>
      <c r="G101" s="41">
        <v>196.36666666666662</v>
      </c>
      <c r="H101" s="41">
        <v>194.33333333333331</v>
      </c>
      <c r="I101" s="41">
        <v>191.51666666666662</v>
      </c>
      <c r="J101" s="41">
        <v>201.21666666666661</v>
      </c>
      <c r="K101" s="41">
        <v>204.03333333333327</v>
      </c>
      <c r="L101" s="41">
        <v>206.06666666666661</v>
      </c>
      <c r="M101" s="31">
        <v>202</v>
      </c>
      <c r="N101" s="31">
        <v>197.15</v>
      </c>
      <c r="O101" s="42">
        <v>11420200</v>
      </c>
      <c r="P101" s="43">
        <v>-1.9666417724670152E-2</v>
      </c>
    </row>
    <row r="102" spans="1:16" ht="12.75" customHeight="1">
      <c r="A102" s="31">
        <v>92</v>
      </c>
      <c r="B102" s="32" t="s">
        <v>44</v>
      </c>
      <c r="C102" s="33" t="s">
        <v>265</v>
      </c>
      <c r="D102" s="34">
        <v>44497</v>
      </c>
      <c r="E102" s="40">
        <v>7363.4</v>
      </c>
      <c r="F102" s="40">
        <v>7384.5666666666666</v>
      </c>
      <c r="G102" s="41">
        <v>7229.1333333333332</v>
      </c>
      <c r="H102" s="41">
        <v>7094.8666666666668</v>
      </c>
      <c r="I102" s="41">
        <v>6939.4333333333334</v>
      </c>
      <c r="J102" s="41">
        <v>7518.833333333333</v>
      </c>
      <c r="K102" s="41">
        <v>7674.2666666666655</v>
      </c>
      <c r="L102" s="41">
        <v>7808.5333333333328</v>
      </c>
      <c r="M102" s="31">
        <v>7540</v>
      </c>
      <c r="N102" s="31">
        <v>7250.3</v>
      </c>
      <c r="O102" s="42">
        <v>258000</v>
      </c>
      <c r="P102" s="43">
        <v>-9.1149273447820339E-2</v>
      </c>
    </row>
    <row r="103" spans="1:16" ht="12.75" customHeight="1">
      <c r="A103" s="31">
        <v>93</v>
      </c>
      <c r="B103" s="32" t="s">
        <v>44</v>
      </c>
      <c r="C103" s="33" t="s">
        <v>132</v>
      </c>
      <c r="D103" s="34">
        <v>44497</v>
      </c>
      <c r="E103" s="40">
        <v>2015.6</v>
      </c>
      <c r="F103" s="40">
        <v>2033.7166666666665</v>
      </c>
      <c r="G103" s="41">
        <v>1988.9833333333331</v>
      </c>
      <c r="H103" s="41">
        <v>1962.3666666666666</v>
      </c>
      <c r="I103" s="41">
        <v>1917.6333333333332</v>
      </c>
      <c r="J103" s="41">
        <v>2060.333333333333</v>
      </c>
      <c r="K103" s="41">
        <v>2105.0666666666662</v>
      </c>
      <c r="L103" s="41">
        <v>2131.6833333333329</v>
      </c>
      <c r="M103" s="31">
        <v>2078.4499999999998</v>
      </c>
      <c r="N103" s="31">
        <v>2007.1</v>
      </c>
      <c r="O103" s="42">
        <v>3715500</v>
      </c>
      <c r="P103" s="43">
        <v>-1.1309207025013306E-2</v>
      </c>
    </row>
    <row r="104" spans="1:16" ht="12.75" customHeight="1">
      <c r="A104" s="31">
        <v>94</v>
      </c>
      <c r="B104" s="32" t="s">
        <v>58</v>
      </c>
      <c r="C104" s="33" t="s">
        <v>133</v>
      </c>
      <c r="D104" s="34">
        <v>44497</v>
      </c>
      <c r="E104" s="40">
        <v>1145.55</v>
      </c>
      <c r="F104" s="40">
        <v>1143.1333333333334</v>
      </c>
      <c r="G104" s="41">
        <v>1123.5666666666668</v>
      </c>
      <c r="H104" s="41">
        <v>1101.5833333333335</v>
      </c>
      <c r="I104" s="41">
        <v>1082.0166666666669</v>
      </c>
      <c r="J104" s="41">
        <v>1165.1166666666668</v>
      </c>
      <c r="K104" s="41">
        <v>1184.6833333333334</v>
      </c>
      <c r="L104" s="41">
        <v>1206.6666666666667</v>
      </c>
      <c r="M104" s="31">
        <v>1162.7</v>
      </c>
      <c r="N104" s="31">
        <v>1121.1500000000001</v>
      </c>
      <c r="O104" s="42">
        <v>15824700</v>
      </c>
      <c r="P104" s="43">
        <v>8.1964186819272658E-2</v>
      </c>
    </row>
    <row r="105" spans="1:16" ht="12.75" customHeight="1">
      <c r="A105" s="31">
        <v>95</v>
      </c>
      <c r="B105" s="32" t="s">
        <v>74</v>
      </c>
      <c r="C105" s="33" t="s">
        <v>134</v>
      </c>
      <c r="D105" s="34">
        <v>44497</v>
      </c>
      <c r="E105" s="40">
        <v>275.39999999999998</v>
      </c>
      <c r="F105" s="40">
        <v>276.45</v>
      </c>
      <c r="G105" s="41">
        <v>269.29999999999995</v>
      </c>
      <c r="H105" s="41">
        <v>263.2</v>
      </c>
      <c r="I105" s="41">
        <v>256.04999999999995</v>
      </c>
      <c r="J105" s="41">
        <v>282.54999999999995</v>
      </c>
      <c r="K105" s="41">
        <v>289.69999999999993</v>
      </c>
      <c r="L105" s="41">
        <v>295.79999999999995</v>
      </c>
      <c r="M105" s="31">
        <v>283.60000000000002</v>
      </c>
      <c r="N105" s="31">
        <v>270.35000000000002</v>
      </c>
      <c r="O105" s="42">
        <v>18138400</v>
      </c>
      <c r="P105" s="43">
        <v>5.4533615497314017E-2</v>
      </c>
    </row>
    <row r="106" spans="1:16" ht="12.75" customHeight="1">
      <c r="A106" s="31">
        <v>96</v>
      </c>
      <c r="B106" s="32" t="s">
        <v>87</v>
      </c>
      <c r="C106" s="33" t="s">
        <v>135</v>
      </c>
      <c r="D106" s="34">
        <v>44497</v>
      </c>
      <c r="E106" s="40">
        <v>1730.5</v>
      </c>
      <c r="F106" s="40">
        <v>1722.6333333333332</v>
      </c>
      <c r="G106" s="41">
        <v>1709.5166666666664</v>
      </c>
      <c r="H106" s="41">
        <v>1688.5333333333333</v>
      </c>
      <c r="I106" s="41">
        <v>1675.4166666666665</v>
      </c>
      <c r="J106" s="41">
        <v>1743.6166666666663</v>
      </c>
      <c r="K106" s="41">
        <v>1756.7333333333331</v>
      </c>
      <c r="L106" s="41">
        <v>1777.7166666666662</v>
      </c>
      <c r="M106" s="31">
        <v>1735.75</v>
      </c>
      <c r="N106" s="31">
        <v>1701.65</v>
      </c>
      <c r="O106" s="42">
        <v>37800000</v>
      </c>
      <c r="P106" s="43">
        <v>-1.5240328253223915E-2</v>
      </c>
    </row>
    <row r="107" spans="1:16" ht="12.75" customHeight="1">
      <c r="A107" s="31">
        <v>97</v>
      </c>
      <c r="B107" s="32" t="s">
        <v>79</v>
      </c>
      <c r="C107" s="33" t="s">
        <v>136</v>
      </c>
      <c r="D107" s="34">
        <v>44497</v>
      </c>
      <c r="E107" s="40">
        <v>130.75</v>
      </c>
      <c r="F107" s="40">
        <v>131.38333333333335</v>
      </c>
      <c r="G107" s="41">
        <v>129.66666666666671</v>
      </c>
      <c r="H107" s="41">
        <v>128.58333333333337</v>
      </c>
      <c r="I107" s="41">
        <v>126.86666666666673</v>
      </c>
      <c r="J107" s="41">
        <v>132.4666666666667</v>
      </c>
      <c r="K107" s="41">
        <v>134.18333333333334</v>
      </c>
      <c r="L107" s="41">
        <v>135.26666666666668</v>
      </c>
      <c r="M107" s="31">
        <v>133.1</v>
      </c>
      <c r="N107" s="31">
        <v>130.30000000000001</v>
      </c>
      <c r="O107" s="42">
        <v>39097500</v>
      </c>
      <c r="P107" s="43">
        <v>-2.2269180754226268E-2</v>
      </c>
    </row>
    <row r="108" spans="1:16" ht="12.75" customHeight="1">
      <c r="A108" s="31">
        <v>98</v>
      </c>
      <c r="B108" s="32" t="s">
        <v>47</v>
      </c>
      <c r="C108" s="33" t="s">
        <v>266</v>
      </c>
      <c r="D108" s="34">
        <v>44497</v>
      </c>
      <c r="E108" s="40">
        <v>2163.5</v>
      </c>
      <c r="F108" s="40">
        <v>2190.4500000000003</v>
      </c>
      <c r="G108" s="41">
        <v>2120.9000000000005</v>
      </c>
      <c r="H108" s="41">
        <v>2078.3000000000002</v>
      </c>
      <c r="I108" s="41">
        <v>2008.7500000000005</v>
      </c>
      <c r="J108" s="41">
        <v>2233.0500000000006</v>
      </c>
      <c r="K108" s="41">
        <v>2302.6000000000008</v>
      </c>
      <c r="L108" s="41">
        <v>2345.2000000000007</v>
      </c>
      <c r="M108" s="31">
        <v>2260</v>
      </c>
      <c r="N108" s="31">
        <v>2147.85</v>
      </c>
      <c r="O108" s="42">
        <v>1520100</v>
      </c>
      <c r="P108" s="43">
        <v>8.2865843885238016E-2</v>
      </c>
    </row>
    <row r="109" spans="1:16" ht="12.75" customHeight="1">
      <c r="A109" s="31">
        <v>99</v>
      </c>
      <c r="B109" s="32" t="s">
        <v>44</v>
      </c>
      <c r="C109" s="33" t="s">
        <v>137</v>
      </c>
      <c r="D109" s="34">
        <v>44497</v>
      </c>
      <c r="E109" s="40">
        <v>4134.1000000000004</v>
      </c>
      <c r="F109" s="40">
        <v>4169.0333333333338</v>
      </c>
      <c r="G109" s="41">
        <v>4005.0666666666675</v>
      </c>
      <c r="H109" s="41">
        <v>3876.0333333333338</v>
      </c>
      <c r="I109" s="41">
        <v>3712.0666666666675</v>
      </c>
      <c r="J109" s="41">
        <v>4298.0666666666675</v>
      </c>
      <c r="K109" s="41">
        <v>4462.0333333333328</v>
      </c>
      <c r="L109" s="41">
        <v>4591.0666666666675</v>
      </c>
      <c r="M109" s="31">
        <v>4333</v>
      </c>
      <c r="N109" s="31">
        <v>4040</v>
      </c>
      <c r="O109" s="42">
        <v>2567500</v>
      </c>
      <c r="P109" s="43">
        <v>3.3760795603245221E-2</v>
      </c>
    </row>
    <row r="110" spans="1:16" ht="12.75" customHeight="1">
      <c r="A110" s="31">
        <v>100</v>
      </c>
      <c r="B110" s="32" t="s">
        <v>56</v>
      </c>
      <c r="C110" s="33" t="s">
        <v>138</v>
      </c>
      <c r="D110" s="34">
        <v>44497</v>
      </c>
      <c r="E110" s="40">
        <v>238.65</v>
      </c>
      <c r="F110" s="40">
        <v>238.73333333333335</v>
      </c>
      <c r="G110" s="41">
        <v>236.16666666666669</v>
      </c>
      <c r="H110" s="41">
        <v>233.68333333333334</v>
      </c>
      <c r="I110" s="41">
        <v>231.11666666666667</v>
      </c>
      <c r="J110" s="41">
        <v>241.2166666666667</v>
      </c>
      <c r="K110" s="41">
        <v>243.78333333333336</v>
      </c>
      <c r="L110" s="41">
        <v>246.26666666666671</v>
      </c>
      <c r="M110" s="31">
        <v>241.3</v>
      </c>
      <c r="N110" s="31">
        <v>236.25</v>
      </c>
      <c r="O110" s="42">
        <v>227635200</v>
      </c>
      <c r="P110" s="43">
        <v>2.3569023569023569E-2</v>
      </c>
    </row>
    <row r="111" spans="1:16" ht="12.75" customHeight="1">
      <c r="A111" s="31">
        <v>101</v>
      </c>
      <c r="B111" s="32" t="s">
        <v>120</v>
      </c>
      <c r="C111" s="33" t="s">
        <v>139</v>
      </c>
      <c r="D111" s="34">
        <v>44497</v>
      </c>
      <c r="E111" s="40">
        <v>430.3</v>
      </c>
      <c r="F111" s="40">
        <v>435.35000000000008</v>
      </c>
      <c r="G111" s="41">
        <v>423.10000000000014</v>
      </c>
      <c r="H111" s="41">
        <v>415.90000000000003</v>
      </c>
      <c r="I111" s="41">
        <v>403.65000000000009</v>
      </c>
      <c r="J111" s="41">
        <v>442.55000000000018</v>
      </c>
      <c r="K111" s="41">
        <v>454.80000000000007</v>
      </c>
      <c r="L111" s="41">
        <v>462.00000000000023</v>
      </c>
      <c r="M111" s="31">
        <v>447.6</v>
      </c>
      <c r="N111" s="31">
        <v>428.15</v>
      </c>
      <c r="O111" s="42">
        <v>38777500</v>
      </c>
      <c r="P111" s="43">
        <v>-2.1202751309396101E-2</v>
      </c>
    </row>
    <row r="112" spans="1:16" ht="12.75" customHeight="1">
      <c r="A112" s="31">
        <v>102</v>
      </c>
      <c r="B112" s="32" t="s">
        <v>42</v>
      </c>
      <c r="C112" s="33" t="s">
        <v>418</v>
      </c>
      <c r="D112" s="34">
        <v>44497</v>
      </c>
      <c r="E112" s="40">
        <v>3191.5</v>
      </c>
      <c r="F112" s="40">
        <v>3195.8333333333335</v>
      </c>
      <c r="G112" s="41">
        <v>3157.666666666667</v>
      </c>
      <c r="H112" s="41">
        <v>3123.8333333333335</v>
      </c>
      <c r="I112" s="41">
        <v>3085.666666666667</v>
      </c>
      <c r="J112" s="41">
        <v>3229.666666666667</v>
      </c>
      <c r="K112" s="41">
        <v>3267.8333333333339</v>
      </c>
      <c r="L112" s="41">
        <v>3301.666666666667</v>
      </c>
      <c r="M112" s="31">
        <v>3234</v>
      </c>
      <c r="N112" s="31">
        <v>3162</v>
      </c>
      <c r="O112" s="42">
        <v>103600</v>
      </c>
      <c r="P112" s="43">
        <v>-0.1530758226037196</v>
      </c>
    </row>
    <row r="113" spans="1:16" ht="12.75" customHeight="1">
      <c r="A113" s="31">
        <v>103</v>
      </c>
      <c r="B113" s="32" t="s">
        <v>120</v>
      </c>
      <c r="C113" s="33" t="s">
        <v>140</v>
      </c>
      <c r="D113" s="34">
        <v>44497</v>
      </c>
      <c r="E113" s="40">
        <v>684.75</v>
      </c>
      <c r="F113" s="40">
        <v>689.63333333333333</v>
      </c>
      <c r="G113" s="41">
        <v>678.36666666666667</v>
      </c>
      <c r="H113" s="41">
        <v>671.98333333333335</v>
      </c>
      <c r="I113" s="41">
        <v>660.7166666666667</v>
      </c>
      <c r="J113" s="41">
        <v>696.01666666666665</v>
      </c>
      <c r="K113" s="41">
        <v>707.2833333333333</v>
      </c>
      <c r="L113" s="41">
        <v>713.66666666666663</v>
      </c>
      <c r="M113" s="31">
        <v>700.9</v>
      </c>
      <c r="N113" s="31">
        <v>683.25</v>
      </c>
      <c r="O113" s="42">
        <v>43614450</v>
      </c>
      <c r="P113" s="43">
        <v>-2.1148310861990607E-2</v>
      </c>
    </row>
    <row r="114" spans="1:16" ht="12.75" customHeight="1">
      <c r="A114" s="31">
        <v>104</v>
      </c>
      <c r="B114" s="32" t="s">
        <v>44</v>
      </c>
      <c r="C114" s="33" t="s">
        <v>141</v>
      </c>
      <c r="D114" s="34">
        <v>44497</v>
      </c>
      <c r="E114" s="40">
        <v>3783.35</v>
      </c>
      <c r="F114" s="40">
        <v>3782.2666666666664</v>
      </c>
      <c r="G114" s="41">
        <v>3714.5333333333328</v>
      </c>
      <c r="H114" s="41">
        <v>3645.7166666666662</v>
      </c>
      <c r="I114" s="41">
        <v>3577.9833333333327</v>
      </c>
      <c r="J114" s="41">
        <v>3851.083333333333</v>
      </c>
      <c r="K114" s="41">
        <v>3918.8166666666666</v>
      </c>
      <c r="L114" s="41">
        <v>3987.6333333333332</v>
      </c>
      <c r="M114" s="31">
        <v>3850</v>
      </c>
      <c r="N114" s="31">
        <v>3713.45</v>
      </c>
      <c r="O114" s="42">
        <v>1795000</v>
      </c>
      <c r="P114" s="43">
        <v>-3.5723878592532905E-2</v>
      </c>
    </row>
    <row r="115" spans="1:16" ht="12.75" customHeight="1">
      <c r="A115" s="31">
        <v>105</v>
      </c>
      <c r="B115" s="32" t="s">
        <v>58</v>
      </c>
      <c r="C115" s="33" t="s">
        <v>142</v>
      </c>
      <c r="D115" s="34">
        <v>44497</v>
      </c>
      <c r="E115" s="40">
        <v>2189.4</v>
      </c>
      <c r="F115" s="40">
        <v>2206.35</v>
      </c>
      <c r="G115" s="41">
        <v>2162.6999999999998</v>
      </c>
      <c r="H115" s="41">
        <v>2136</v>
      </c>
      <c r="I115" s="41">
        <v>2092.35</v>
      </c>
      <c r="J115" s="41">
        <v>2233.0499999999997</v>
      </c>
      <c r="K115" s="41">
        <v>2276.7000000000003</v>
      </c>
      <c r="L115" s="41">
        <v>2303.3999999999996</v>
      </c>
      <c r="M115" s="31">
        <v>2250</v>
      </c>
      <c r="N115" s="31">
        <v>2179.65</v>
      </c>
      <c r="O115" s="42">
        <v>11552000</v>
      </c>
      <c r="P115" s="43">
        <v>-2.741294537617027E-2</v>
      </c>
    </row>
    <row r="116" spans="1:16" ht="12.75" customHeight="1">
      <c r="A116" s="31">
        <v>106</v>
      </c>
      <c r="B116" s="32" t="s">
        <v>63</v>
      </c>
      <c r="C116" s="33" t="s">
        <v>143</v>
      </c>
      <c r="D116" s="34">
        <v>44497</v>
      </c>
      <c r="E116" s="40">
        <v>84.1</v>
      </c>
      <c r="F116" s="40">
        <v>84.266666666666666</v>
      </c>
      <c r="G116" s="41">
        <v>83.333333333333329</v>
      </c>
      <c r="H116" s="41">
        <v>82.566666666666663</v>
      </c>
      <c r="I116" s="41">
        <v>81.633333333333326</v>
      </c>
      <c r="J116" s="41">
        <v>85.033333333333331</v>
      </c>
      <c r="K116" s="41">
        <v>85.966666666666669</v>
      </c>
      <c r="L116" s="41">
        <v>86.733333333333334</v>
      </c>
      <c r="M116" s="31">
        <v>85.2</v>
      </c>
      <c r="N116" s="31">
        <v>83.5</v>
      </c>
      <c r="O116" s="42">
        <v>71695416</v>
      </c>
      <c r="P116" s="43">
        <v>4.7523761880940473E-3</v>
      </c>
    </row>
    <row r="117" spans="1:16" ht="12.75" customHeight="1">
      <c r="A117" s="31">
        <v>107</v>
      </c>
      <c r="B117" s="32" t="s">
        <v>44</v>
      </c>
      <c r="C117" s="33" t="s">
        <v>144</v>
      </c>
      <c r="D117" s="34">
        <v>44497</v>
      </c>
      <c r="E117" s="40">
        <v>3505.3</v>
      </c>
      <c r="F117" s="40">
        <v>3544.2833333333333</v>
      </c>
      <c r="G117" s="41">
        <v>3402.8666666666668</v>
      </c>
      <c r="H117" s="41">
        <v>3300.4333333333334</v>
      </c>
      <c r="I117" s="41">
        <v>3159.0166666666669</v>
      </c>
      <c r="J117" s="41">
        <v>3646.7166666666667</v>
      </c>
      <c r="K117" s="41">
        <v>3788.1333333333337</v>
      </c>
      <c r="L117" s="41">
        <v>3890.5666666666666</v>
      </c>
      <c r="M117" s="31">
        <v>3685.7</v>
      </c>
      <c r="N117" s="31">
        <v>3441.85</v>
      </c>
      <c r="O117" s="42">
        <v>798750</v>
      </c>
      <c r="P117" s="43">
        <v>-7.7123050259965339E-2</v>
      </c>
    </row>
    <row r="118" spans="1:16" ht="12.75" customHeight="1">
      <c r="A118" s="31">
        <v>108</v>
      </c>
      <c r="B118" s="32" t="s">
        <v>63</v>
      </c>
      <c r="C118" s="33" t="s">
        <v>145</v>
      </c>
      <c r="D118" s="34">
        <v>44497</v>
      </c>
      <c r="E118" s="40">
        <v>411.7</v>
      </c>
      <c r="F118" s="40">
        <v>410.8</v>
      </c>
      <c r="G118" s="41">
        <v>407.6</v>
      </c>
      <c r="H118" s="41">
        <v>403.5</v>
      </c>
      <c r="I118" s="41">
        <v>400.3</v>
      </c>
      <c r="J118" s="41">
        <v>414.90000000000003</v>
      </c>
      <c r="K118" s="41">
        <v>418.09999999999997</v>
      </c>
      <c r="L118" s="41">
        <v>422.20000000000005</v>
      </c>
      <c r="M118" s="31">
        <v>414</v>
      </c>
      <c r="N118" s="31">
        <v>406.7</v>
      </c>
      <c r="O118" s="42">
        <v>17640000</v>
      </c>
      <c r="P118" s="43">
        <v>-9.0721649484536079E-2</v>
      </c>
    </row>
    <row r="119" spans="1:16" ht="12.75" customHeight="1">
      <c r="A119" s="31">
        <v>109</v>
      </c>
      <c r="B119" s="32" t="s">
        <v>70</v>
      </c>
      <c r="C119" s="33" t="s">
        <v>146</v>
      </c>
      <c r="D119" s="34">
        <v>44497</v>
      </c>
      <c r="E119" s="40">
        <v>1783.8</v>
      </c>
      <c r="F119" s="40">
        <v>1791.4166666666667</v>
      </c>
      <c r="G119" s="41">
        <v>1771.1833333333334</v>
      </c>
      <c r="H119" s="41">
        <v>1758.5666666666666</v>
      </c>
      <c r="I119" s="41">
        <v>1738.3333333333333</v>
      </c>
      <c r="J119" s="41">
        <v>1804.0333333333335</v>
      </c>
      <c r="K119" s="41">
        <v>1824.2666666666667</v>
      </c>
      <c r="L119" s="41">
        <v>1836.8833333333337</v>
      </c>
      <c r="M119" s="31">
        <v>1811.65</v>
      </c>
      <c r="N119" s="31">
        <v>1778.8</v>
      </c>
      <c r="O119" s="42">
        <v>9905525</v>
      </c>
      <c r="P119" s="43">
        <v>-1.1816669534790341E-2</v>
      </c>
    </row>
    <row r="120" spans="1:16" ht="12.75" customHeight="1">
      <c r="A120" s="31">
        <v>110</v>
      </c>
      <c r="B120" s="32" t="s">
        <v>87</v>
      </c>
      <c r="C120" s="33" t="s">
        <v>147</v>
      </c>
      <c r="D120" s="34">
        <v>44497</v>
      </c>
      <c r="E120" s="40">
        <v>6649.45</v>
      </c>
      <c r="F120" s="40">
        <v>6619.333333333333</v>
      </c>
      <c r="G120" s="41">
        <v>6565.1666666666661</v>
      </c>
      <c r="H120" s="41">
        <v>6480.8833333333332</v>
      </c>
      <c r="I120" s="41">
        <v>6426.7166666666662</v>
      </c>
      <c r="J120" s="41">
        <v>6703.6166666666659</v>
      </c>
      <c r="K120" s="41">
        <v>6757.7833333333319</v>
      </c>
      <c r="L120" s="41">
        <v>6842.0666666666657</v>
      </c>
      <c r="M120" s="31">
        <v>6673.5</v>
      </c>
      <c r="N120" s="31">
        <v>6535.05</v>
      </c>
      <c r="O120" s="42">
        <v>614400</v>
      </c>
      <c r="P120" s="43">
        <v>-2.3832221163012392E-2</v>
      </c>
    </row>
    <row r="121" spans="1:16" ht="12.75" customHeight="1">
      <c r="A121" s="31">
        <v>111</v>
      </c>
      <c r="B121" s="32" t="s">
        <v>87</v>
      </c>
      <c r="C121" s="33" t="s">
        <v>148</v>
      </c>
      <c r="D121" s="34">
        <v>44497</v>
      </c>
      <c r="E121" s="40">
        <v>4692.1000000000004</v>
      </c>
      <c r="F121" s="40">
        <v>4661.9333333333334</v>
      </c>
      <c r="G121" s="41">
        <v>4596.8666666666668</v>
      </c>
      <c r="H121" s="41">
        <v>4501.6333333333332</v>
      </c>
      <c r="I121" s="41">
        <v>4436.5666666666666</v>
      </c>
      <c r="J121" s="41">
        <v>4757.166666666667</v>
      </c>
      <c r="K121" s="41">
        <v>4822.2333333333345</v>
      </c>
      <c r="L121" s="41">
        <v>4917.4666666666672</v>
      </c>
      <c r="M121" s="31">
        <v>4727</v>
      </c>
      <c r="N121" s="31">
        <v>4566.7</v>
      </c>
      <c r="O121" s="42">
        <v>741200</v>
      </c>
      <c r="P121" s="43">
        <v>-3.0096833289714735E-2</v>
      </c>
    </row>
    <row r="122" spans="1:16" ht="12.75" customHeight="1">
      <c r="A122" s="31">
        <v>112</v>
      </c>
      <c r="B122" s="32" t="s">
        <v>47</v>
      </c>
      <c r="C122" s="33" t="s">
        <v>149</v>
      </c>
      <c r="D122" s="34">
        <v>44497</v>
      </c>
      <c r="E122" s="40">
        <v>936.3</v>
      </c>
      <c r="F122" s="40">
        <v>937.73333333333323</v>
      </c>
      <c r="G122" s="41">
        <v>929.71666666666647</v>
      </c>
      <c r="H122" s="41">
        <v>923.13333333333321</v>
      </c>
      <c r="I122" s="41">
        <v>915.11666666666645</v>
      </c>
      <c r="J122" s="41">
        <v>944.31666666666649</v>
      </c>
      <c r="K122" s="41">
        <v>952.33333333333314</v>
      </c>
      <c r="L122" s="41">
        <v>958.91666666666652</v>
      </c>
      <c r="M122" s="31">
        <v>945.75</v>
      </c>
      <c r="N122" s="31">
        <v>931.15</v>
      </c>
      <c r="O122" s="42">
        <v>9524250</v>
      </c>
      <c r="P122" s="43">
        <v>1.7852360974738909E-4</v>
      </c>
    </row>
    <row r="123" spans="1:16" ht="12.75" customHeight="1">
      <c r="A123" s="31">
        <v>113</v>
      </c>
      <c r="B123" s="32" t="s">
        <v>49</v>
      </c>
      <c r="C123" s="33" t="s">
        <v>150</v>
      </c>
      <c r="D123" s="34">
        <v>44497</v>
      </c>
      <c r="E123" s="40">
        <v>888.2</v>
      </c>
      <c r="F123" s="40">
        <v>892.66666666666663</v>
      </c>
      <c r="G123" s="41">
        <v>880.98333333333323</v>
      </c>
      <c r="H123" s="41">
        <v>873.76666666666665</v>
      </c>
      <c r="I123" s="41">
        <v>862.08333333333326</v>
      </c>
      <c r="J123" s="41">
        <v>899.88333333333321</v>
      </c>
      <c r="K123" s="41">
        <v>911.56666666666661</v>
      </c>
      <c r="L123" s="41">
        <v>918.78333333333319</v>
      </c>
      <c r="M123" s="31">
        <v>904.35</v>
      </c>
      <c r="N123" s="31">
        <v>885.45</v>
      </c>
      <c r="O123" s="42">
        <v>8892800</v>
      </c>
      <c r="P123" s="43">
        <v>1.8137370869805221E-3</v>
      </c>
    </row>
    <row r="124" spans="1:16" ht="12.75" customHeight="1">
      <c r="A124" s="31">
        <v>114</v>
      </c>
      <c r="B124" s="32" t="s">
        <v>63</v>
      </c>
      <c r="C124" s="33" t="s">
        <v>151</v>
      </c>
      <c r="D124" s="34">
        <v>44497</v>
      </c>
      <c r="E124" s="40">
        <v>191.75</v>
      </c>
      <c r="F124" s="40">
        <v>191.41666666666666</v>
      </c>
      <c r="G124" s="41">
        <v>188.0333333333333</v>
      </c>
      <c r="H124" s="41">
        <v>184.31666666666663</v>
      </c>
      <c r="I124" s="41">
        <v>180.93333333333328</v>
      </c>
      <c r="J124" s="41">
        <v>195.13333333333333</v>
      </c>
      <c r="K124" s="41">
        <v>198.51666666666671</v>
      </c>
      <c r="L124" s="41">
        <v>202.23333333333335</v>
      </c>
      <c r="M124" s="31">
        <v>194.8</v>
      </c>
      <c r="N124" s="31">
        <v>187.7</v>
      </c>
      <c r="O124" s="42">
        <v>20156000</v>
      </c>
      <c r="P124" s="43">
        <v>-7.3031640912435608E-2</v>
      </c>
    </row>
    <row r="125" spans="1:16" ht="12.75" customHeight="1">
      <c r="A125" s="31">
        <v>115</v>
      </c>
      <c r="B125" s="32" t="s">
        <v>63</v>
      </c>
      <c r="C125" s="33" t="s">
        <v>152</v>
      </c>
      <c r="D125" s="34">
        <v>44497</v>
      </c>
      <c r="E125" s="40">
        <v>204.15</v>
      </c>
      <c r="F125" s="40">
        <v>206.33333333333334</v>
      </c>
      <c r="G125" s="41">
        <v>201.31666666666669</v>
      </c>
      <c r="H125" s="41">
        <v>198.48333333333335</v>
      </c>
      <c r="I125" s="41">
        <v>193.4666666666667</v>
      </c>
      <c r="J125" s="41">
        <v>209.16666666666669</v>
      </c>
      <c r="K125" s="41">
        <v>214.18333333333334</v>
      </c>
      <c r="L125" s="41">
        <v>217.01666666666668</v>
      </c>
      <c r="M125" s="31">
        <v>211.35</v>
      </c>
      <c r="N125" s="31">
        <v>203.5</v>
      </c>
      <c r="O125" s="42">
        <v>22344000</v>
      </c>
      <c r="P125" s="43">
        <v>5.19774011299435E-2</v>
      </c>
    </row>
    <row r="126" spans="1:16" ht="12.75" customHeight="1">
      <c r="A126" s="31">
        <v>116</v>
      </c>
      <c r="B126" s="32" t="s">
        <v>56</v>
      </c>
      <c r="C126" s="33" t="s">
        <v>153</v>
      </c>
      <c r="D126" s="34">
        <v>44497</v>
      </c>
      <c r="E126" s="40">
        <v>576.5</v>
      </c>
      <c r="F126" s="40">
        <v>575.5</v>
      </c>
      <c r="G126" s="41">
        <v>568.25</v>
      </c>
      <c r="H126" s="41">
        <v>560</v>
      </c>
      <c r="I126" s="41">
        <v>552.75</v>
      </c>
      <c r="J126" s="41">
        <v>583.75</v>
      </c>
      <c r="K126" s="41">
        <v>591</v>
      </c>
      <c r="L126" s="41">
        <v>599.25</v>
      </c>
      <c r="M126" s="31">
        <v>582.75</v>
      </c>
      <c r="N126" s="31">
        <v>567.25</v>
      </c>
      <c r="O126" s="42">
        <v>6522000</v>
      </c>
      <c r="P126" s="43">
        <v>-9.1911764705882352E-4</v>
      </c>
    </row>
    <row r="127" spans="1:16" ht="12.75" customHeight="1">
      <c r="A127" s="31">
        <v>117</v>
      </c>
      <c r="B127" s="32" t="s">
        <v>49</v>
      </c>
      <c r="C127" s="33" t="s">
        <v>154</v>
      </c>
      <c r="D127" s="34">
        <v>44497</v>
      </c>
      <c r="E127" s="40">
        <v>7353.05</v>
      </c>
      <c r="F127" s="40">
        <v>7349.45</v>
      </c>
      <c r="G127" s="41">
        <v>7238.8499999999995</v>
      </c>
      <c r="H127" s="41">
        <v>7124.65</v>
      </c>
      <c r="I127" s="41">
        <v>7014.0499999999993</v>
      </c>
      <c r="J127" s="41">
        <v>7463.65</v>
      </c>
      <c r="K127" s="41">
        <v>7574.25</v>
      </c>
      <c r="L127" s="41">
        <v>7688.45</v>
      </c>
      <c r="M127" s="31">
        <v>7460.05</v>
      </c>
      <c r="N127" s="31">
        <v>7235.25</v>
      </c>
      <c r="O127" s="42">
        <v>2530400</v>
      </c>
      <c r="P127" s="43">
        <v>-1.0596285434995113E-2</v>
      </c>
    </row>
    <row r="128" spans="1:16" ht="12.75" customHeight="1">
      <c r="A128" s="31">
        <v>118</v>
      </c>
      <c r="B128" s="32" t="s">
        <v>56</v>
      </c>
      <c r="C128" s="33" t="s">
        <v>155</v>
      </c>
      <c r="D128" s="34">
        <v>44497</v>
      </c>
      <c r="E128" s="40">
        <v>882.75</v>
      </c>
      <c r="F128" s="40">
        <v>872.11666666666667</v>
      </c>
      <c r="G128" s="41">
        <v>845.18333333333339</v>
      </c>
      <c r="H128" s="41">
        <v>807.61666666666667</v>
      </c>
      <c r="I128" s="41">
        <v>780.68333333333339</v>
      </c>
      <c r="J128" s="41">
        <v>909.68333333333339</v>
      </c>
      <c r="K128" s="41">
        <v>936.61666666666656</v>
      </c>
      <c r="L128" s="41">
        <v>974.18333333333339</v>
      </c>
      <c r="M128" s="31">
        <v>899.05</v>
      </c>
      <c r="N128" s="31">
        <v>834.55</v>
      </c>
      <c r="O128" s="42">
        <v>18001250</v>
      </c>
      <c r="P128" s="43">
        <v>5.2704678362573101E-2</v>
      </c>
    </row>
    <row r="129" spans="1:16" ht="12.75" customHeight="1">
      <c r="A129" s="31">
        <v>119</v>
      </c>
      <c r="B129" s="32" t="s">
        <v>44</v>
      </c>
      <c r="C129" s="33" t="s">
        <v>459</v>
      </c>
      <c r="D129" s="34">
        <v>44497</v>
      </c>
      <c r="E129" s="40">
        <v>1692.45</v>
      </c>
      <c r="F129" s="40">
        <v>1699.9000000000003</v>
      </c>
      <c r="G129" s="41">
        <v>1669.6500000000005</v>
      </c>
      <c r="H129" s="41">
        <v>1646.8500000000001</v>
      </c>
      <c r="I129" s="41">
        <v>1616.6000000000004</v>
      </c>
      <c r="J129" s="41">
        <v>1722.7000000000007</v>
      </c>
      <c r="K129" s="41">
        <v>1752.9500000000003</v>
      </c>
      <c r="L129" s="41">
        <v>1775.7500000000009</v>
      </c>
      <c r="M129" s="31">
        <v>1730.15</v>
      </c>
      <c r="N129" s="31">
        <v>1677.1</v>
      </c>
      <c r="O129" s="42">
        <v>1735650</v>
      </c>
      <c r="P129" s="43">
        <v>-1.509433962264151E-2</v>
      </c>
    </row>
    <row r="130" spans="1:16" ht="12.75" customHeight="1">
      <c r="A130" s="31">
        <v>120</v>
      </c>
      <c r="B130" s="32" t="s">
        <v>47</v>
      </c>
      <c r="C130" s="33" t="s">
        <v>156</v>
      </c>
      <c r="D130" s="34">
        <v>44497</v>
      </c>
      <c r="E130" s="40">
        <v>2839.2</v>
      </c>
      <c r="F130" s="40">
        <v>2853.7833333333328</v>
      </c>
      <c r="G130" s="41">
        <v>2807.6166666666659</v>
      </c>
      <c r="H130" s="41">
        <v>2776.0333333333328</v>
      </c>
      <c r="I130" s="41">
        <v>2729.8666666666659</v>
      </c>
      <c r="J130" s="41">
        <v>2885.3666666666659</v>
      </c>
      <c r="K130" s="41">
        <v>2931.5333333333328</v>
      </c>
      <c r="L130" s="41">
        <v>2963.1166666666659</v>
      </c>
      <c r="M130" s="31">
        <v>2899.95</v>
      </c>
      <c r="N130" s="31">
        <v>2822.2</v>
      </c>
      <c r="O130" s="42">
        <v>768200</v>
      </c>
      <c r="P130" s="43">
        <v>-0.13820955799865381</v>
      </c>
    </row>
    <row r="131" spans="1:16" ht="12.75" customHeight="1">
      <c r="A131" s="31">
        <v>121</v>
      </c>
      <c r="B131" s="32" t="s">
        <v>63</v>
      </c>
      <c r="C131" s="33" t="s">
        <v>157</v>
      </c>
      <c r="D131" s="34">
        <v>44497</v>
      </c>
      <c r="E131" s="40">
        <v>981.3</v>
      </c>
      <c r="F131" s="40">
        <v>983.18333333333339</v>
      </c>
      <c r="G131" s="41">
        <v>973.36666666666679</v>
      </c>
      <c r="H131" s="41">
        <v>965.43333333333339</v>
      </c>
      <c r="I131" s="41">
        <v>955.61666666666679</v>
      </c>
      <c r="J131" s="41">
        <v>991.11666666666679</v>
      </c>
      <c r="K131" s="41">
        <v>1000.9333333333334</v>
      </c>
      <c r="L131" s="41">
        <v>1008.8666666666668</v>
      </c>
      <c r="M131" s="31">
        <v>993</v>
      </c>
      <c r="N131" s="31">
        <v>975.25</v>
      </c>
      <c r="O131" s="42">
        <v>2508350</v>
      </c>
      <c r="P131" s="43">
        <v>1.6596417281348787E-2</v>
      </c>
    </row>
    <row r="132" spans="1:16" ht="12.75" customHeight="1">
      <c r="A132" s="31">
        <v>122</v>
      </c>
      <c r="B132" s="32" t="s">
        <v>79</v>
      </c>
      <c r="C132" s="33" t="s">
        <v>158</v>
      </c>
      <c r="D132" s="34">
        <v>44497</v>
      </c>
      <c r="E132" s="40">
        <v>996.85</v>
      </c>
      <c r="F132" s="40">
        <v>999.81666666666661</v>
      </c>
      <c r="G132" s="41">
        <v>987.88333333333321</v>
      </c>
      <c r="H132" s="41">
        <v>978.91666666666663</v>
      </c>
      <c r="I132" s="41">
        <v>966.98333333333323</v>
      </c>
      <c r="J132" s="41">
        <v>1008.7833333333332</v>
      </c>
      <c r="K132" s="41">
        <v>1020.7166666666666</v>
      </c>
      <c r="L132" s="41">
        <v>1029.6833333333332</v>
      </c>
      <c r="M132" s="31">
        <v>1011.75</v>
      </c>
      <c r="N132" s="31">
        <v>990.85</v>
      </c>
      <c r="O132" s="42">
        <v>4386600</v>
      </c>
      <c r="P132" s="43">
        <v>-3.7519747235387049E-2</v>
      </c>
    </row>
    <row r="133" spans="1:16" ht="12.75" customHeight="1">
      <c r="A133" s="31">
        <v>123</v>
      </c>
      <c r="B133" s="32" t="s">
        <v>87</v>
      </c>
      <c r="C133" s="33" t="s">
        <v>159</v>
      </c>
      <c r="D133" s="34">
        <v>44497</v>
      </c>
      <c r="E133" s="40">
        <v>4586.3500000000004</v>
      </c>
      <c r="F133" s="40">
        <v>4582.1333333333341</v>
      </c>
      <c r="G133" s="41">
        <v>4530.2666666666682</v>
      </c>
      <c r="H133" s="41">
        <v>4474.1833333333343</v>
      </c>
      <c r="I133" s="41">
        <v>4422.3166666666684</v>
      </c>
      <c r="J133" s="41">
        <v>4638.2166666666681</v>
      </c>
      <c r="K133" s="41">
        <v>4690.0833333333348</v>
      </c>
      <c r="L133" s="41">
        <v>4746.1666666666679</v>
      </c>
      <c r="M133" s="31">
        <v>4634</v>
      </c>
      <c r="N133" s="31">
        <v>4526.05</v>
      </c>
      <c r="O133" s="42">
        <v>2350000</v>
      </c>
      <c r="P133" s="43">
        <v>-3.5620485883125413E-2</v>
      </c>
    </row>
    <row r="134" spans="1:16" ht="12.75" customHeight="1">
      <c r="A134" s="31">
        <v>124</v>
      </c>
      <c r="B134" s="32" t="s">
        <v>49</v>
      </c>
      <c r="C134" s="33" t="s">
        <v>160</v>
      </c>
      <c r="D134" s="34">
        <v>44497</v>
      </c>
      <c r="E134" s="40">
        <v>225.45</v>
      </c>
      <c r="F134" s="40">
        <v>226.28333333333333</v>
      </c>
      <c r="G134" s="41">
        <v>223.66666666666666</v>
      </c>
      <c r="H134" s="41">
        <v>221.88333333333333</v>
      </c>
      <c r="I134" s="41">
        <v>219.26666666666665</v>
      </c>
      <c r="J134" s="41">
        <v>228.06666666666666</v>
      </c>
      <c r="K134" s="41">
        <v>230.68333333333334</v>
      </c>
      <c r="L134" s="41">
        <v>232.46666666666667</v>
      </c>
      <c r="M134" s="31">
        <v>228.9</v>
      </c>
      <c r="N134" s="31">
        <v>224.5</v>
      </c>
      <c r="O134" s="42">
        <v>32361000</v>
      </c>
      <c r="P134" s="43">
        <v>-1.376E-2</v>
      </c>
    </row>
    <row r="135" spans="1:16" ht="12.75" customHeight="1">
      <c r="A135" s="31">
        <v>125</v>
      </c>
      <c r="B135" s="32" t="s">
        <v>87</v>
      </c>
      <c r="C135" s="33" t="s">
        <v>161</v>
      </c>
      <c r="D135" s="34">
        <v>44497</v>
      </c>
      <c r="E135" s="40">
        <v>3350.75</v>
      </c>
      <c r="F135" s="40">
        <v>3323.8166666666671</v>
      </c>
      <c r="G135" s="41">
        <v>3280.483333333334</v>
      </c>
      <c r="H135" s="41">
        <v>3210.2166666666672</v>
      </c>
      <c r="I135" s="41">
        <v>3166.8833333333341</v>
      </c>
      <c r="J135" s="41">
        <v>3394.0833333333339</v>
      </c>
      <c r="K135" s="41">
        <v>3437.416666666667</v>
      </c>
      <c r="L135" s="41">
        <v>3507.6833333333338</v>
      </c>
      <c r="M135" s="31">
        <v>3367.15</v>
      </c>
      <c r="N135" s="31">
        <v>3253.55</v>
      </c>
      <c r="O135" s="42">
        <v>1276600</v>
      </c>
      <c r="P135" s="43">
        <v>-4.2884990253411304E-2</v>
      </c>
    </row>
    <row r="136" spans="1:16" ht="12.75" customHeight="1">
      <c r="A136" s="31">
        <v>126</v>
      </c>
      <c r="B136" s="32" t="s">
        <v>49</v>
      </c>
      <c r="C136" s="33" t="s">
        <v>162</v>
      </c>
      <c r="D136" s="34">
        <v>44497</v>
      </c>
      <c r="E136" s="40">
        <v>79403</v>
      </c>
      <c r="F136" s="40">
        <v>79766.383333333346</v>
      </c>
      <c r="G136" s="41">
        <v>78884.916666666686</v>
      </c>
      <c r="H136" s="41">
        <v>78366.833333333343</v>
      </c>
      <c r="I136" s="41">
        <v>77485.366666666683</v>
      </c>
      <c r="J136" s="41">
        <v>80284.466666666689</v>
      </c>
      <c r="K136" s="41">
        <v>81165.933333333334</v>
      </c>
      <c r="L136" s="41">
        <v>81684.016666666692</v>
      </c>
      <c r="M136" s="31">
        <v>80647.850000000006</v>
      </c>
      <c r="N136" s="31">
        <v>79248.3</v>
      </c>
      <c r="O136" s="42">
        <v>56160</v>
      </c>
      <c r="P136" s="43">
        <v>2.5004562876437306E-2</v>
      </c>
    </row>
    <row r="137" spans="1:16" ht="12.75" customHeight="1">
      <c r="A137" s="31">
        <v>127</v>
      </c>
      <c r="B137" s="32" t="s">
        <v>63</v>
      </c>
      <c r="C137" s="33" t="s">
        <v>163</v>
      </c>
      <c r="D137" s="34">
        <v>44497</v>
      </c>
      <c r="E137" s="40">
        <v>1524.1</v>
      </c>
      <c r="F137" s="40">
        <v>1531</v>
      </c>
      <c r="G137" s="41">
        <v>1513.4</v>
      </c>
      <c r="H137" s="41">
        <v>1502.7</v>
      </c>
      <c r="I137" s="41">
        <v>1485.1000000000001</v>
      </c>
      <c r="J137" s="41">
        <v>1541.7</v>
      </c>
      <c r="K137" s="41">
        <v>1559.3</v>
      </c>
      <c r="L137" s="41">
        <v>1570</v>
      </c>
      <c r="M137" s="31">
        <v>1548.6</v>
      </c>
      <c r="N137" s="31">
        <v>1520.3</v>
      </c>
      <c r="O137" s="42">
        <v>3504750</v>
      </c>
      <c r="P137" s="43">
        <v>5.5950075317409082E-3</v>
      </c>
    </row>
    <row r="138" spans="1:16" ht="12.75" customHeight="1">
      <c r="A138" s="31">
        <v>128</v>
      </c>
      <c r="B138" s="32" t="s">
        <v>44</v>
      </c>
      <c r="C138" s="33" t="s">
        <v>164</v>
      </c>
      <c r="D138" s="34">
        <v>44497</v>
      </c>
      <c r="E138" s="40">
        <v>436.2</v>
      </c>
      <c r="F138" s="40">
        <v>434.3</v>
      </c>
      <c r="G138" s="41">
        <v>427.35</v>
      </c>
      <c r="H138" s="41">
        <v>418.5</v>
      </c>
      <c r="I138" s="41">
        <v>411.55</v>
      </c>
      <c r="J138" s="41">
        <v>443.15000000000003</v>
      </c>
      <c r="K138" s="41">
        <v>450.09999999999997</v>
      </c>
      <c r="L138" s="41">
        <v>458.95000000000005</v>
      </c>
      <c r="M138" s="31">
        <v>441.25</v>
      </c>
      <c r="N138" s="31">
        <v>425.45</v>
      </c>
      <c r="O138" s="42">
        <v>3032000</v>
      </c>
      <c r="P138" s="43">
        <v>-6.6042385411532775E-2</v>
      </c>
    </row>
    <row r="139" spans="1:16" ht="12.75" customHeight="1">
      <c r="A139" s="31">
        <v>129</v>
      </c>
      <c r="B139" s="32" t="s">
        <v>120</v>
      </c>
      <c r="C139" s="33" t="s">
        <v>165</v>
      </c>
      <c r="D139" s="34">
        <v>44497</v>
      </c>
      <c r="E139" s="40">
        <v>101.75</v>
      </c>
      <c r="F139" s="40">
        <v>103.2</v>
      </c>
      <c r="G139" s="41">
        <v>99.4</v>
      </c>
      <c r="H139" s="41">
        <v>97.05</v>
      </c>
      <c r="I139" s="41">
        <v>93.25</v>
      </c>
      <c r="J139" s="41">
        <v>105.55000000000001</v>
      </c>
      <c r="K139" s="41">
        <v>109.35</v>
      </c>
      <c r="L139" s="41">
        <v>111.70000000000002</v>
      </c>
      <c r="M139" s="31">
        <v>107</v>
      </c>
      <c r="N139" s="31">
        <v>100.85</v>
      </c>
      <c r="O139" s="42">
        <v>96271000</v>
      </c>
      <c r="P139" s="43">
        <v>-2.9144522544145381E-2</v>
      </c>
    </row>
    <row r="140" spans="1:16" ht="12.75" customHeight="1">
      <c r="A140" s="31">
        <v>130</v>
      </c>
      <c r="B140" s="32" t="s">
        <v>44</v>
      </c>
      <c r="C140" s="33" t="s">
        <v>166</v>
      </c>
      <c r="D140" s="34">
        <v>44497</v>
      </c>
      <c r="E140" s="40">
        <v>6214.25</v>
      </c>
      <c r="F140" s="40">
        <v>6188.05</v>
      </c>
      <c r="G140" s="41">
        <v>6116.1</v>
      </c>
      <c r="H140" s="41">
        <v>6017.95</v>
      </c>
      <c r="I140" s="41">
        <v>5946</v>
      </c>
      <c r="J140" s="41">
        <v>6286.2000000000007</v>
      </c>
      <c r="K140" s="41">
        <v>6358.15</v>
      </c>
      <c r="L140" s="41">
        <v>6456.3000000000011</v>
      </c>
      <c r="M140" s="31">
        <v>6260</v>
      </c>
      <c r="N140" s="31">
        <v>6089.9</v>
      </c>
      <c r="O140" s="42">
        <v>1027875</v>
      </c>
      <c r="P140" s="43">
        <v>-5.1447687161148919E-2</v>
      </c>
    </row>
    <row r="141" spans="1:16" ht="12.75" customHeight="1">
      <c r="A141" s="31">
        <v>131</v>
      </c>
      <c r="B141" s="32" t="s">
        <v>38</v>
      </c>
      <c r="C141" s="33" t="s">
        <v>167</v>
      </c>
      <c r="D141" s="34">
        <v>44497</v>
      </c>
      <c r="E141" s="40">
        <v>3407.05</v>
      </c>
      <c r="F141" s="40">
        <v>3428.1666666666665</v>
      </c>
      <c r="G141" s="41">
        <v>3356.333333333333</v>
      </c>
      <c r="H141" s="41">
        <v>3305.6166666666663</v>
      </c>
      <c r="I141" s="41">
        <v>3233.7833333333328</v>
      </c>
      <c r="J141" s="41">
        <v>3478.8833333333332</v>
      </c>
      <c r="K141" s="41">
        <v>3550.7166666666662</v>
      </c>
      <c r="L141" s="41">
        <v>3601.4333333333334</v>
      </c>
      <c r="M141" s="31">
        <v>3500</v>
      </c>
      <c r="N141" s="31">
        <v>3377.45</v>
      </c>
      <c r="O141" s="42">
        <v>932175</v>
      </c>
      <c r="P141" s="43">
        <v>-6.0757197914305144E-2</v>
      </c>
    </row>
    <row r="142" spans="1:16" ht="12.75" customHeight="1">
      <c r="A142" s="31">
        <v>132</v>
      </c>
      <c r="B142" s="32" t="s">
        <v>56</v>
      </c>
      <c r="C142" s="33" t="s">
        <v>168</v>
      </c>
      <c r="D142" s="34">
        <v>44497</v>
      </c>
      <c r="E142" s="40">
        <v>19055.099999999999</v>
      </c>
      <c r="F142" s="40">
        <v>19144.683333333334</v>
      </c>
      <c r="G142" s="41">
        <v>18877.916666666668</v>
      </c>
      <c r="H142" s="41">
        <v>18700.733333333334</v>
      </c>
      <c r="I142" s="41">
        <v>18433.966666666667</v>
      </c>
      <c r="J142" s="41">
        <v>19321.866666666669</v>
      </c>
      <c r="K142" s="41">
        <v>19588.633333333331</v>
      </c>
      <c r="L142" s="41">
        <v>19765.816666666669</v>
      </c>
      <c r="M142" s="31">
        <v>19411.45</v>
      </c>
      <c r="N142" s="31">
        <v>18967.5</v>
      </c>
      <c r="O142" s="42">
        <v>259400</v>
      </c>
      <c r="P142" s="43">
        <v>-4.0325564187939325E-2</v>
      </c>
    </row>
    <row r="143" spans="1:16" ht="12.75" customHeight="1">
      <c r="A143" s="31">
        <v>133</v>
      </c>
      <c r="B143" s="32" t="s">
        <v>120</v>
      </c>
      <c r="C143" s="33" t="s">
        <v>169</v>
      </c>
      <c r="D143" s="34">
        <v>44497</v>
      </c>
      <c r="E143" s="40">
        <v>140.75</v>
      </c>
      <c r="F143" s="40">
        <v>141.86666666666667</v>
      </c>
      <c r="G143" s="41">
        <v>138.98333333333335</v>
      </c>
      <c r="H143" s="41">
        <v>137.21666666666667</v>
      </c>
      <c r="I143" s="41">
        <v>134.33333333333334</v>
      </c>
      <c r="J143" s="41">
        <v>143.63333333333335</v>
      </c>
      <c r="K143" s="41">
        <v>146.51666666666668</v>
      </c>
      <c r="L143" s="41">
        <v>148.28333333333336</v>
      </c>
      <c r="M143" s="31">
        <v>144.75</v>
      </c>
      <c r="N143" s="31">
        <v>140.1</v>
      </c>
      <c r="O143" s="42">
        <v>117585000</v>
      </c>
      <c r="P143" s="43">
        <v>-3.5502308199604309E-2</v>
      </c>
    </row>
    <row r="144" spans="1:16" ht="12.75" customHeight="1">
      <c r="A144" s="31">
        <v>134</v>
      </c>
      <c r="B144" s="32" t="s">
        <v>170</v>
      </c>
      <c r="C144" s="33" t="s">
        <v>171</v>
      </c>
      <c r="D144" s="34">
        <v>44497</v>
      </c>
      <c r="E144" s="40">
        <v>141.5</v>
      </c>
      <c r="F144" s="40">
        <v>142.38333333333335</v>
      </c>
      <c r="G144" s="41">
        <v>140.16666666666671</v>
      </c>
      <c r="H144" s="41">
        <v>138.83333333333337</v>
      </c>
      <c r="I144" s="41">
        <v>136.61666666666673</v>
      </c>
      <c r="J144" s="41">
        <v>143.7166666666667</v>
      </c>
      <c r="K144" s="41">
        <v>145.93333333333334</v>
      </c>
      <c r="L144" s="41">
        <v>147.26666666666668</v>
      </c>
      <c r="M144" s="31">
        <v>144.6</v>
      </c>
      <c r="N144" s="31">
        <v>141.05000000000001</v>
      </c>
      <c r="O144" s="42">
        <v>48381600</v>
      </c>
      <c r="P144" s="43">
        <v>-8.9368093552193967E-2</v>
      </c>
    </row>
    <row r="145" spans="1:16" ht="12.75" customHeight="1">
      <c r="A145" s="31">
        <v>135</v>
      </c>
      <c r="B145" s="32" t="s">
        <v>97</v>
      </c>
      <c r="C145" s="33" t="s">
        <v>270</v>
      </c>
      <c r="D145" s="34">
        <v>44497</v>
      </c>
      <c r="E145" s="40">
        <v>929.85</v>
      </c>
      <c r="F145" s="40">
        <v>934.43333333333339</v>
      </c>
      <c r="G145" s="41">
        <v>917.66666666666674</v>
      </c>
      <c r="H145" s="41">
        <v>905.48333333333335</v>
      </c>
      <c r="I145" s="41">
        <v>888.7166666666667</v>
      </c>
      <c r="J145" s="41">
        <v>946.61666666666679</v>
      </c>
      <c r="K145" s="41">
        <v>963.38333333333344</v>
      </c>
      <c r="L145" s="41">
        <v>975.56666666666683</v>
      </c>
      <c r="M145" s="31">
        <v>951.2</v>
      </c>
      <c r="N145" s="31">
        <v>922.25</v>
      </c>
      <c r="O145" s="42">
        <v>1729000</v>
      </c>
      <c r="P145" s="43">
        <v>1.4373716632443531E-2</v>
      </c>
    </row>
    <row r="146" spans="1:16" ht="12.75" customHeight="1">
      <c r="A146" s="31">
        <v>136</v>
      </c>
      <c r="B146" s="32" t="s">
        <v>87</v>
      </c>
      <c r="C146" s="33" t="s">
        <v>470</v>
      </c>
      <c r="D146" s="34">
        <v>44497</v>
      </c>
      <c r="E146" s="40">
        <v>4664.8</v>
      </c>
      <c r="F146" s="40">
        <v>4622.2333333333336</v>
      </c>
      <c r="G146" s="41">
        <v>4555.0666666666675</v>
      </c>
      <c r="H146" s="41">
        <v>4445.3333333333339</v>
      </c>
      <c r="I146" s="41">
        <v>4378.1666666666679</v>
      </c>
      <c r="J146" s="41">
        <v>4731.9666666666672</v>
      </c>
      <c r="K146" s="41">
        <v>4799.1333333333332</v>
      </c>
      <c r="L146" s="41">
        <v>4908.8666666666668</v>
      </c>
      <c r="M146" s="31">
        <v>4689.3999999999996</v>
      </c>
      <c r="N146" s="31">
        <v>4512.5</v>
      </c>
      <c r="O146" s="42">
        <v>978625</v>
      </c>
      <c r="P146" s="43">
        <v>3.7228404875463701E-2</v>
      </c>
    </row>
    <row r="147" spans="1:16" ht="12.75" customHeight="1">
      <c r="A147" s="31">
        <v>137</v>
      </c>
      <c r="B147" s="32" t="s">
        <v>79</v>
      </c>
      <c r="C147" s="33" t="s">
        <v>172</v>
      </c>
      <c r="D147" s="34">
        <v>44497</v>
      </c>
      <c r="E147" s="40">
        <v>158.15</v>
      </c>
      <c r="F147" s="40">
        <v>159.61666666666667</v>
      </c>
      <c r="G147" s="41">
        <v>155.88333333333335</v>
      </c>
      <c r="H147" s="41">
        <v>153.61666666666667</v>
      </c>
      <c r="I147" s="41">
        <v>149.88333333333335</v>
      </c>
      <c r="J147" s="41">
        <v>161.88333333333335</v>
      </c>
      <c r="K147" s="41">
        <v>165.6166666666667</v>
      </c>
      <c r="L147" s="41">
        <v>167.88333333333335</v>
      </c>
      <c r="M147" s="31">
        <v>163.35</v>
      </c>
      <c r="N147" s="31">
        <v>157.35</v>
      </c>
      <c r="O147" s="42">
        <v>61215000</v>
      </c>
      <c r="P147" s="43">
        <v>-8.5050063298423295E-2</v>
      </c>
    </row>
    <row r="148" spans="1:16" ht="12.75" customHeight="1">
      <c r="A148" s="31">
        <v>138</v>
      </c>
      <c r="B148" s="32" t="s">
        <v>40</v>
      </c>
      <c r="C148" s="33" t="s">
        <v>173</v>
      </c>
      <c r="D148" s="34">
        <v>44497</v>
      </c>
      <c r="E148" s="40">
        <v>37837.25</v>
      </c>
      <c r="F148" s="40">
        <v>37920.200000000004</v>
      </c>
      <c r="G148" s="41">
        <v>37542.05000000001</v>
      </c>
      <c r="H148" s="41">
        <v>37246.850000000006</v>
      </c>
      <c r="I148" s="41">
        <v>36868.700000000012</v>
      </c>
      <c r="J148" s="41">
        <v>38215.400000000009</v>
      </c>
      <c r="K148" s="41">
        <v>38593.550000000003</v>
      </c>
      <c r="L148" s="41">
        <v>38888.750000000007</v>
      </c>
      <c r="M148" s="31">
        <v>38298.35</v>
      </c>
      <c r="N148" s="31">
        <v>37625</v>
      </c>
      <c r="O148" s="42">
        <v>122430</v>
      </c>
      <c r="P148" s="43">
        <v>3.3949835317963008E-2</v>
      </c>
    </row>
    <row r="149" spans="1:16" ht="12.75" customHeight="1">
      <c r="A149" s="31">
        <v>139</v>
      </c>
      <c r="B149" s="32" t="s">
        <v>47</v>
      </c>
      <c r="C149" s="33" t="s">
        <v>174</v>
      </c>
      <c r="D149" s="34">
        <v>44497</v>
      </c>
      <c r="E149" s="40">
        <v>2675.1</v>
      </c>
      <c r="F149" s="40">
        <v>2687.1833333333329</v>
      </c>
      <c r="G149" s="41">
        <v>2654.516666666666</v>
      </c>
      <c r="H149" s="41">
        <v>2633.9333333333329</v>
      </c>
      <c r="I149" s="41">
        <v>2601.266666666666</v>
      </c>
      <c r="J149" s="41">
        <v>2707.766666666666</v>
      </c>
      <c r="K149" s="41">
        <v>2740.4333333333329</v>
      </c>
      <c r="L149" s="41">
        <v>2761.016666666666</v>
      </c>
      <c r="M149" s="31">
        <v>2719.85</v>
      </c>
      <c r="N149" s="31">
        <v>2666.6</v>
      </c>
      <c r="O149" s="42">
        <v>3875025</v>
      </c>
      <c r="P149" s="43">
        <v>-1.4959804264243272E-2</v>
      </c>
    </row>
    <row r="150" spans="1:16" ht="12.75" customHeight="1">
      <c r="A150" s="31">
        <v>140</v>
      </c>
      <c r="B150" s="32" t="s">
        <v>87</v>
      </c>
      <c r="C150" s="33" t="s">
        <v>475</v>
      </c>
      <c r="D150" s="34">
        <v>44497</v>
      </c>
      <c r="E150" s="40">
        <v>4048.65</v>
      </c>
      <c r="F150" s="40">
        <v>4057.7833333333333</v>
      </c>
      <c r="G150" s="41">
        <v>3947.2666666666664</v>
      </c>
      <c r="H150" s="41">
        <v>3845.8833333333332</v>
      </c>
      <c r="I150" s="41">
        <v>3735.3666666666663</v>
      </c>
      <c r="J150" s="41">
        <v>4159.1666666666661</v>
      </c>
      <c r="K150" s="41">
        <v>4269.6833333333343</v>
      </c>
      <c r="L150" s="41">
        <v>4371.0666666666666</v>
      </c>
      <c r="M150" s="31">
        <v>4168.3</v>
      </c>
      <c r="N150" s="31">
        <v>3956.4</v>
      </c>
      <c r="O150" s="42">
        <v>311100</v>
      </c>
      <c r="P150" s="43">
        <v>-0.26765536723163841</v>
      </c>
    </row>
    <row r="151" spans="1:16" ht="12.75" customHeight="1">
      <c r="A151" s="31">
        <v>141</v>
      </c>
      <c r="B151" s="32" t="s">
        <v>79</v>
      </c>
      <c r="C151" s="33" t="s">
        <v>175</v>
      </c>
      <c r="D151" s="34">
        <v>44497</v>
      </c>
      <c r="E151" s="40">
        <v>232.3</v>
      </c>
      <c r="F151" s="40">
        <v>232.76666666666665</v>
      </c>
      <c r="G151" s="41">
        <v>231.2833333333333</v>
      </c>
      <c r="H151" s="41">
        <v>230.26666666666665</v>
      </c>
      <c r="I151" s="41">
        <v>228.7833333333333</v>
      </c>
      <c r="J151" s="41">
        <v>233.7833333333333</v>
      </c>
      <c r="K151" s="41">
        <v>235.26666666666665</v>
      </c>
      <c r="L151" s="41">
        <v>236.2833333333333</v>
      </c>
      <c r="M151" s="31">
        <v>234.25</v>
      </c>
      <c r="N151" s="31">
        <v>231.75</v>
      </c>
      <c r="O151" s="42">
        <v>23574000</v>
      </c>
      <c r="P151" s="43">
        <v>-4.3806278899975661E-2</v>
      </c>
    </row>
    <row r="152" spans="1:16" ht="12.75" customHeight="1">
      <c r="A152" s="31">
        <v>142</v>
      </c>
      <c r="B152" s="32" t="s">
        <v>63</v>
      </c>
      <c r="C152" s="33" t="s">
        <v>176</v>
      </c>
      <c r="D152" s="34">
        <v>44497</v>
      </c>
      <c r="E152" s="40">
        <v>140.15</v>
      </c>
      <c r="F152" s="40">
        <v>140.20000000000002</v>
      </c>
      <c r="G152" s="41">
        <v>138.60000000000002</v>
      </c>
      <c r="H152" s="41">
        <v>137.05000000000001</v>
      </c>
      <c r="I152" s="41">
        <v>135.45000000000002</v>
      </c>
      <c r="J152" s="41">
        <v>141.75000000000003</v>
      </c>
      <c r="K152" s="41">
        <v>143.35</v>
      </c>
      <c r="L152" s="41">
        <v>144.90000000000003</v>
      </c>
      <c r="M152" s="31">
        <v>141.80000000000001</v>
      </c>
      <c r="N152" s="31">
        <v>138.65</v>
      </c>
      <c r="O152" s="42">
        <v>47659400</v>
      </c>
      <c r="P152" s="43">
        <v>-6.982090997095837E-2</v>
      </c>
    </row>
    <row r="153" spans="1:16" ht="12.75" customHeight="1">
      <c r="A153" s="31">
        <v>143</v>
      </c>
      <c r="B153" s="32" t="s">
        <v>47</v>
      </c>
      <c r="C153" s="33" t="s">
        <v>177</v>
      </c>
      <c r="D153" s="34">
        <v>44497</v>
      </c>
      <c r="E153" s="40">
        <v>5080.8999999999996</v>
      </c>
      <c r="F153" s="40">
        <v>5063.9833333333336</v>
      </c>
      <c r="G153" s="41">
        <v>5008.916666666667</v>
      </c>
      <c r="H153" s="41">
        <v>4936.9333333333334</v>
      </c>
      <c r="I153" s="41">
        <v>4881.8666666666668</v>
      </c>
      <c r="J153" s="41">
        <v>5135.9666666666672</v>
      </c>
      <c r="K153" s="41">
        <v>5191.0333333333328</v>
      </c>
      <c r="L153" s="41">
        <v>5263.0166666666673</v>
      </c>
      <c r="M153" s="31">
        <v>5119.05</v>
      </c>
      <c r="N153" s="31">
        <v>4992</v>
      </c>
      <c r="O153" s="42">
        <v>226875</v>
      </c>
      <c r="P153" s="43">
        <v>-1.3050570962479609E-2</v>
      </c>
    </row>
    <row r="154" spans="1:16" ht="12.75" customHeight="1">
      <c r="A154" s="31">
        <v>144</v>
      </c>
      <c r="B154" s="32" t="s">
        <v>56</v>
      </c>
      <c r="C154" s="33" t="s">
        <v>178</v>
      </c>
      <c r="D154" s="34">
        <v>44497</v>
      </c>
      <c r="E154" s="40">
        <v>2371.1999999999998</v>
      </c>
      <c r="F154" s="40">
        <v>2363.6833333333329</v>
      </c>
      <c r="G154" s="41">
        <v>2314.1166666666659</v>
      </c>
      <c r="H154" s="41">
        <v>2257.0333333333328</v>
      </c>
      <c r="I154" s="41">
        <v>2207.4666666666658</v>
      </c>
      <c r="J154" s="41">
        <v>2420.766666666666</v>
      </c>
      <c r="K154" s="41">
        <v>2470.3333333333326</v>
      </c>
      <c r="L154" s="41">
        <v>2527.4166666666661</v>
      </c>
      <c r="M154" s="31">
        <v>2413.25</v>
      </c>
      <c r="N154" s="31">
        <v>2306.6</v>
      </c>
      <c r="O154" s="42">
        <v>2269500</v>
      </c>
      <c r="P154" s="43">
        <v>-3.9771525280304636E-2</v>
      </c>
    </row>
    <row r="155" spans="1:16" ht="12.75" customHeight="1">
      <c r="A155" s="31">
        <v>145</v>
      </c>
      <c r="B155" s="348" t="s">
        <v>38</v>
      </c>
      <c r="C155" s="33" t="s">
        <v>179</v>
      </c>
      <c r="D155" s="34">
        <v>44497</v>
      </c>
      <c r="E155" s="40">
        <v>2976.1</v>
      </c>
      <c r="F155" s="40">
        <v>2999.7833333333333</v>
      </c>
      <c r="G155" s="41">
        <v>2940.3166666666666</v>
      </c>
      <c r="H155" s="41">
        <v>2904.5333333333333</v>
      </c>
      <c r="I155" s="41">
        <v>2845.0666666666666</v>
      </c>
      <c r="J155" s="41">
        <v>3035.5666666666666</v>
      </c>
      <c r="K155" s="41">
        <v>3095.0333333333328</v>
      </c>
      <c r="L155" s="41">
        <v>3130.8166666666666</v>
      </c>
      <c r="M155" s="31">
        <v>3059.25</v>
      </c>
      <c r="N155" s="31">
        <v>2964</v>
      </c>
      <c r="O155" s="42">
        <v>1323500</v>
      </c>
      <c r="P155" s="43">
        <v>4.9771961134245486E-2</v>
      </c>
    </row>
    <row r="156" spans="1:16" ht="12.75" customHeight="1">
      <c r="A156" s="31">
        <v>146</v>
      </c>
      <c r="B156" s="32" t="s">
        <v>58</v>
      </c>
      <c r="C156" s="33" t="s">
        <v>180</v>
      </c>
      <c r="D156" s="34">
        <v>44497</v>
      </c>
      <c r="E156" s="40">
        <v>46.3</v>
      </c>
      <c r="F156" s="40">
        <v>46.4</v>
      </c>
      <c r="G156" s="41">
        <v>45.65</v>
      </c>
      <c r="H156" s="41">
        <v>45</v>
      </c>
      <c r="I156" s="41">
        <v>44.25</v>
      </c>
      <c r="J156" s="41">
        <v>47.05</v>
      </c>
      <c r="K156" s="41">
        <v>47.8</v>
      </c>
      <c r="L156" s="41">
        <v>48.449999999999996</v>
      </c>
      <c r="M156" s="31">
        <v>47.15</v>
      </c>
      <c r="N156" s="31">
        <v>45.75</v>
      </c>
      <c r="O156" s="42">
        <v>310224000</v>
      </c>
      <c r="P156" s="43">
        <v>4.6113989637305702E-3</v>
      </c>
    </row>
    <row r="157" spans="1:16" ht="12.75" customHeight="1">
      <c r="A157" s="31">
        <v>147</v>
      </c>
      <c r="B157" s="32" t="s">
        <v>44</v>
      </c>
      <c r="C157" s="33" t="s">
        <v>272</v>
      </c>
      <c r="D157" s="34">
        <v>44497</v>
      </c>
      <c r="E157" s="40">
        <v>2290.4</v>
      </c>
      <c r="F157" s="40">
        <v>2295.4166666666665</v>
      </c>
      <c r="G157" s="41">
        <v>2270.2333333333331</v>
      </c>
      <c r="H157" s="41">
        <v>2250.0666666666666</v>
      </c>
      <c r="I157" s="41">
        <v>2224.8833333333332</v>
      </c>
      <c r="J157" s="41">
        <v>2315.583333333333</v>
      </c>
      <c r="K157" s="41">
        <v>2340.7666666666664</v>
      </c>
      <c r="L157" s="41">
        <v>2360.9333333333329</v>
      </c>
      <c r="M157" s="31">
        <v>2320.6</v>
      </c>
      <c r="N157" s="31">
        <v>2275.25</v>
      </c>
      <c r="O157" s="42">
        <v>1074300</v>
      </c>
      <c r="P157" s="43">
        <v>-1.8097066081710994E-2</v>
      </c>
    </row>
    <row r="158" spans="1:16" ht="12.75" customHeight="1">
      <c r="A158" s="31">
        <v>148</v>
      </c>
      <c r="B158" s="32" t="s">
        <v>170</v>
      </c>
      <c r="C158" s="33" t="s">
        <v>181</v>
      </c>
      <c r="D158" s="34">
        <v>44497</v>
      </c>
      <c r="E158" s="40">
        <v>190.55</v>
      </c>
      <c r="F158" s="40">
        <v>190.43333333333331</v>
      </c>
      <c r="G158" s="41">
        <v>188.81666666666661</v>
      </c>
      <c r="H158" s="41">
        <v>187.08333333333329</v>
      </c>
      <c r="I158" s="41">
        <v>185.46666666666658</v>
      </c>
      <c r="J158" s="41">
        <v>192.16666666666663</v>
      </c>
      <c r="K158" s="41">
        <v>193.78333333333336</v>
      </c>
      <c r="L158" s="41">
        <v>195.51666666666665</v>
      </c>
      <c r="M158" s="31">
        <v>192.05</v>
      </c>
      <c r="N158" s="31">
        <v>188.7</v>
      </c>
      <c r="O158" s="42">
        <v>28590213</v>
      </c>
      <c r="P158" s="43">
        <v>-7.3453162806774969E-2</v>
      </c>
    </row>
    <row r="159" spans="1:16" ht="12.75" customHeight="1">
      <c r="A159" s="31">
        <v>149</v>
      </c>
      <c r="B159" s="32" t="s">
        <v>182</v>
      </c>
      <c r="C159" s="33" t="s">
        <v>183</v>
      </c>
      <c r="D159" s="34">
        <v>44497</v>
      </c>
      <c r="E159" s="40">
        <v>1746.25</v>
      </c>
      <c r="F159" s="40">
        <v>1751.5333333333335</v>
      </c>
      <c r="G159" s="41">
        <v>1732.7166666666672</v>
      </c>
      <c r="H159" s="41">
        <v>1719.1833333333336</v>
      </c>
      <c r="I159" s="41">
        <v>1700.3666666666672</v>
      </c>
      <c r="J159" s="41">
        <v>1765.0666666666671</v>
      </c>
      <c r="K159" s="41">
        <v>1783.8833333333332</v>
      </c>
      <c r="L159" s="41">
        <v>1797.416666666667</v>
      </c>
      <c r="M159" s="31">
        <v>1770.35</v>
      </c>
      <c r="N159" s="31">
        <v>1738</v>
      </c>
      <c r="O159" s="42">
        <v>3148145</v>
      </c>
      <c r="P159" s="43">
        <v>-1.1375255623721882E-2</v>
      </c>
    </row>
    <row r="160" spans="1:16" ht="12.75" customHeight="1">
      <c r="A160" s="31">
        <v>150</v>
      </c>
      <c r="B160" s="32" t="s">
        <v>42</v>
      </c>
      <c r="C160" s="33" t="s">
        <v>184</v>
      </c>
      <c r="D160" s="34">
        <v>44497</v>
      </c>
      <c r="E160" s="40">
        <v>1033</v>
      </c>
      <c r="F160" s="40">
        <v>1030.3166666666666</v>
      </c>
      <c r="G160" s="41">
        <v>1010.6333333333332</v>
      </c>
      <c r="H160" s="41">
        <v>988.26666666666665</v>
      </c>
      <c r="I160" s="41">
        <v>968.58333333333326</v>
      </c>
      <c r="J160" s="41">
        <v>1052.6833333333332</v>
      </c>
      <c r="K160" s="41">
        <v>1072.3666666666666</v>
      </c>
      <c r="L160" s="41">
        <v>1094.7333333333331</v>
      </c>
      <c r="M160" s="31">
        <v>1050</v>
      </c>
      <c r="N160" s="31">
        <v>1007.95</v>
      </c>
      <c r="O160" s="42">
        <v>2685150</v>
      </c>
      <c r="P160" s="43">
        <v>1.5852885225110971E-3</v>
      </c>
    </row>
    <row r="161" spans="1:16" ht="12.75" customHeight="1">
      <c r="A161" s="31">
        <v>151</v>
      </c>
      <c r="B161" s="32" t="s">
        <v>58</v>
      </c>
      <c r="C161" s="33" t="s">
        <v>185</v>
      </c>
      <c r="D161" s="34">
        <v>44497</v>
      </c>
      <c r="E161" s="40">
        <v>208.15</v>
      </c>
      <c r="F161" s="40">
        <v>208.54999999999998</v>
      </c>
      <c r="G161" s="41">
        <v>203.69999999999996</v>
      </c>
      <c r="H161" s="41">
        <v>199.24999999999997</v>
      </c>
      <c r="I161" s="41">
        <v>194.39999999999995</v>
      </c>
      <c r="J161" s="41">
        <v>212.99999999999997</v>
      </c>
      <c r="K161" s="41">
        <v>217.85</v>
      </c>
      <c r="L161" s="41">
        <v>222.29999999999998</v>
      </c>
      <c r="M161" s="31">
        <v>213.4</v>
      </c>
      <c r="N161" s="31">
        <v>204.1</v>
      </c>
      <c r="O161" s="42">
        <v>27596400</v>
      </c>
      <c r="P161" s="43">
        <v>-5.7821782178217825E-2</v>
      </c>
    </row>
    <row r="162" spans="1:16" ht="12.75" customHeight="1">
      <c r="A162" s="31">
        <v>152</v>
      </c>
      <c r="B162" s="32" t="s">
        <v>170</v>
      </c>
      <c r="C162" s="33" t="s">
        <v>186</v>
      </c>
      <c r="D162" s="34">
        <v>44497</v>
      </c>
      <c r="E162" s="40">
        <v>156.1</v>
      </c>
      <c r="F162" s="40">
        <v>155.69999999999999</v>
      </c>
      <c r="G162" s="41">
        <v>152.44999999999999</v>
      </c>
      <c r="H162" s="41">
        <v>148.80000000000001</v>
      </c>
      <c r="I162" s="41">
        <v>145.55000000000001</v>
      </c>
      <c r="J162" s="41">
        <v>159.34999999999997</v>
      </c>
      <c r="K162" s="41">
        <v>162.59999999999997</v>
      </c>
      <c r="L162" s="41">
        <v>166.24999999999994</v>
      </c>
      <c r="M162" s="31">
        <v>158.94999999999999</v>
      </c>
      <c r="N162" s="31">
        <v>152.05000000000001</v>
      </c>
      <c r="O162" s="42">
        <v>31800000</v>
      </c>
      <c r="P162" s="43">
        <v>-4.9327354260089683E-2</v>
      </c>
    </row>
    <row r="163" spans="1:16" ht="12.75" customHeight="1">
      <c r="A163" s="31">
        <v>153</v>
      </c>
      <c r="B163" s="349" t="s">
        <v>79</v>
      </c>
      <c r="C163" s="33" t="s">
        <v>187</v>
      </c>
      <c r="D163" s="34">
        <v>44497</v>
      </c>
      <c r="E163" s="40">
        <v>2629.6</v>
      </c>
      <c r="F163" s="40">
        <v>2642.8</v>
      </c>
      <c r="G163" s="41">
        <v>2607.6000000000004</v>
      </c>
      <c r="H163" s="41">
        <v>2585.6000000000004</v>
      </c>
      <c r="I163" s="41">
        <v>2550.4000000000005</v>
      </c>
      <c r="J163" s="41">
        <v>2664.8</v>
      </c>
      <c r="K163" s="41">
        <v>2700</v>
      </c>
      <c r="L163" s="41">
        <v>2722</v>
      </c>
      <c r="M163" s="31">
        <v>2678</v>
      </c>
      <c r="N163" s="31">
        <v>2620.8000000000002</v>
      </c>
      <c r="O163" s="42">
        <v>32934750</v>
      </c>
      <c r="P163" s="43">
        <v>2.81747301547659E-2</v>
      </c>
    </row>
    <row r="164" spans="1:16" ht="12.75" customHeight="1">
      <c r="A164" s="31">
        <v>154</v>
      </c>
      <c r="B164" s="32" t="s">
        <v>120</v>
      </c>
      <c r="C164" s="33" t="s">
        <v>188</v>
      </c>
      <c r="D164" s="34">
        <v>44497</v>
      </c>
      <c r="E164" s="40">
        <v>116.95</v>
      </c>
      <c r="F164" s="40">
        <v>118.18333333333332</v>
      </c>
      <c r="G164" s="41">
        <v>114.86666666666665</v>
      </c>
      <c r="H164" s="41">
        <v>112.78333333333332</v>
      </c>
      <c r="I164" s="41">
        <v>109.46666666666664</v>
      </c>
      <c r="J164" s="41">
        <v>120.26666666666665</v>
      </c>
      <c r="K164" s="41">
        <v>123.58333333333334</v>
      </c>
      <c r="L164" s="41">
        <v>125.66666666666666</v>
      </c>
      <c r="M164" s="31">
        <v>121.5</v>
      </c>
      <c r="N164" s="31">
        <v>116.1</v>
      </c>
      <c r="O164" s="42">
        <v>167228500</v>
      </c>
      <c r="P164" s="43">
        <v>-2.498061371441232E-2</v>
      </c>
    </row>
    <row r="165" spans="1:16" ht="12.75" customHeight="1">
      <c r="A165" s="31">
        <v>155</v>
      </c>
      <c r="B165" s="32" t="s">
        <v>63</v>
      </c>
      <c r="C165" s="33" t="s">
        <v>189</v>
      </c>
      <c r="D165" s="34">
        <v>44497</v>
      </c>
      <c r="E165" s="40">
        <v>1188.9000000000001</v>
      </c>
      <c r="F165" s="40">
        <v>1188.9833333333333</v>
      </c>
      <c r="G165" s="41">
        <v>1174.6166666666668</v>
      </c>
      <c r="H165" s="41">
        <v>1160.3333333333335</v>
      </c>
      <c r="I165" s="41">
        <v>1145.9666666666669</v>
      </c>
      <c r="J165" s="41">
        <v>1203.2666666666667</v>
      </c>
      <c r="K165" s="41">
        <v>1217.633333333333</v>
      </c>
      <c r="L165" s="41">
        <v>1231.9166666666665</v>
      </c>
      <c r="M165" s="31">
        <v>1203.3499999999999</v>
      </c>
      <c r="N165" s="31">
        <v>1174.7</v>
      </c>
      <c r="O165" s="42">
        <v>9066000</v>
      </c>
      <c r="P165" s="43">
        <v>-1.1568335812262437E-3</v>
      </c>
    </row>
    <row r="166" spans="1:16" ht="12.75" customHeight="1">
      <c r="A166" s="31">
        <v>156</v>
      </c>
      <c r="B166" s="32" t="s">
        <v>58</v>
      </c>
      <c r="C166" s="33" t="s">
        <v>190</v>
      </c>
      <c r="D166" s="34">
        <v>44497</v>
      </c>
      <c r="E166" s="40">
        <v>519.54999999999995</v>
      </c>
      <c r="F166" s="40">
        <v>520.31666666666672</v>
      </c>
      <c r="G166" s="41">
        <v>512.68333333333339</v>
      </c>
      <c r="H166" s="41">
        <v>505.81666666666672</v>
      </c>
      <c r="I166" s="41">
        <v>498.18333333333339</v>
      </c>
      <c r="J166" s="41">
        <v>527.18333333333339</v>
      </c>
      <c r="K166" s="41">
        <v>534.81666666666683</v>
      </c>
      <c r="L166" s="41">
        <v>541.68333333333339</v>
      </c>
      <c r="M166" s="31">
        <v>527.95000000000005</v>
      </c>
      <c r="N166" s="31">
        <v>513.45000000000005</v>
      </c>
      <c r="O166" s="42">
        <v>97003500</v>
      </c>
      <c r="P166" s="43">
        <v>7.2098806366047749E-2</v>
      </c>
    </row>
    <row r="167" spans="1:16" ht="12.75" customHeight="1">
      <c r="A167" s="31">
        <v>157</v>
      </c>
      <c r="B167" s="32" t="s">
        <v>42</v>
      </c>
      <c r="C167" s="33" t="s">
        <v>191</v>
      </c>
      <c r="D167" s="34">
        <v>44497</v>
      </c>
      <c r="E167" s="40">
        <v>28141</v>
      </c>
      <c r="F167" s="40">
        <v>28117.316666666669</v>
      </c>
      <c r="G167" s="41">
        <v>27737.833333333339</v>
      </c>
      <c r="H167" s="41">
        <v>27334.666666666672</v>
      </c>
      <c r="I167" s="41">
        <v>26955.183333333342</v>
      </c>
      <c r="J167" s="41">
        <v>28520.483333333337</v>
      </c>
      <c r="K167" s="41">
        <v>28899.966666666667</v>
      </c>
      <c r="L167" s="41">
        <v>29303.133333333335</v>
      </c>
      <c r="M167" s="31">
        <v>28496.799999999999</v>
      </c>
      <c r="N167" s="31">
        <v>27714.15</v>
      </c>
      <c r="O167" s="42">
        <v>168475</v>
      </c>
      <c r="P167" s="43">
        <v>-4.1939152686949102E-2</v>
      </c>
    </row>
    <row r="168" spans="1:16" ht="12.75" customHeight="1">
      <c r="A168" s="31">
        <v>158</v>
      </c>
      <c r="B168" s="32" t="s">
        <v>70</v>
      </c>
      <c r="C168" s="33" t="s">
        <v>192</v>
      </c>
      <c r="D168" s="34">
        <v>44497</v>
      </c>
      <c r="E168" s="40">
        <v>2174</v>
      </c>
      <c r="F168" s="40">
        <v>2186.15</v>
      </c>
      <c r="G168" s="41">
        <v>2155.0500000000002</v>
      </c>
      <c r="H168" s="41">
        <v>2136.1</v>
      </c>
      <c r="I168" s="41">
        <v>2105</v>
      </c>
      <c r="J168" s="41">
        <v>2205.1000000000004</v>
      </c>
      <c r="K168" s="41">
        <v>2236.1999999999998</v>
      </c>
      <c r="L168" s="41">
        <v>2255.1500000000005</v>
      </c>
      <c r="M168" s="31">
        <v>2217.25</v>
      </c>
      <c r="N168" s="31">
        <v>2167.1999999999998</v>
      </c>
      <c r="O168" s="42">
        <v>1600775</v>
      </c>
      <c r="P168" s="43">
        <v>-1.871207012811868E-2</v>
      </c>
    </row>
    <row r="169" spans="1:16" ht="12.75" customHeight="1">
      <c r="A169" s="31">
        <v>159</v>
      </c>
      <c r="B169" s="32" t="s">
        <v>40</v>
      </c>
      <c r="C169" s="33" t="s">
        <v>193</v>
      </c>
      <c r="D169" s="34">
        <v>44497</v>
      </c>
      <c r="E169" s="40">
        <v>2150.1999999999998</v>
      </c>
      <c r="F169" s="40">
        <v>2140.25</v>
      </c>
      <c r="G169" s="41">
        <v>2118.0500000000002</v>
      </c>
      <c r="H169" s="41">
        <v>2085.9</v>
      </c>
      <c r="I169" s="41">
        <v>2063.7000000000003</v>
      </c>
      <c r="J169" s="41">
        <v>2172.4</v>
      </c>
      <c r="K169" s="41">
        <v>2194.6</v>
      </c>
      <c r="L169" s="41">
        <v>2226.75</v>
      </c>
      <c r="M169" s="31">
        <v>2162.4499999999998</v>
      </c>
      <c r="N169" s="31">
        <v>2108.1</v>
      </c>
      <c r="O169" s="42">
        <v>3793125</v>
      </c>
      <c r="P169" s="43">
        <v>-2.7932960893854749E-3</v>
      </c>
    </row>
    <row r="170" spans="1:16" ht="12.75" customHeight="1">
      <c r="A170" s="31">
        <v>160</v>
      </c>
      <c r="B170" s="32" t="s">
        <v>63</v>
      </c>
      <c r="C170" s="33" t="s">
        <v>194</v>
      </c>
      <c r="D170" s="34">
        <v>44497</v>
      </c>
      <c r="E170" s="40">
        <v>1529.3</v>
      </c>
      <c r="F170" s="40">
        <v>1535.25</v>
      </c>
      <c r="G170" s="41">
        <v>1511.55</v>
      </c>
      <c r="H170" s="41">
        <v>1493.8</v>
      </c>
      <c r="I170" s="41">
        <v>1470.1</v>
      </c>
      <c r="J170" s="41">
        <v>1553</v>
      </c>
      <c r="K170" s="41">
        <v>1576.6999999999998</v>
      </c>
      <c r="L170" s="41">
        <v>1594.45</v>
      </c>
      <c r="M170" s="31">
        <v>1558.95</v>
      </c>
      <c r="N170" s="31">
        <v>1517.5</v>
      </c>
      <c r="O170" s="42">
        <v>3982400</v>
      </c>
      <c r="P170" s="43">
        <v>-2.9535042401793547E-2</v>
      </c>
    </row>
    <row r="171" spans="1:16" ht="12.75" customHeight="1">
      <c r="A171" s="31">
        <v>161</v>
      </c>
      <c r="B171" s="32" t="s">
        <v>47</v>
      </c>
      <c r="C171" s="33" t="s">
        <v>516</v>
      </c>
      <c r="D171" s="34">
        <v>44497</v>
      </c>
      <c r="E171" s="40">
        <v>545.54999999999995</v>
      </c>
      <c r="F171" s="40">
        <v>546.19999999999993</v>
      </c>
      <c r="G171" s="41">
        <v>537.39999999999986</v>
      </c>
      <c r="H171" s="41">
        <v>529.24999999999989</v>
      </c>
      <c r="I171" s="41">
        <v>520.44999999999982</v>
      </c>
      <c r="J171" s="41">
        <v>554.34999999999991</v>
      </c>
      <c r="K171" s="41">
        <v>563.14999999999986</v>
      </c>
      <c r="L171" s="41">
        <v>571.29999999999995</v>
      </c>
      <c r="M171" s="31">
        <v>555</v>
      </c>
      <c r="N171" s="31">
        <v>538.04999999999995</v>
      </c>
      <c r="O171" s="42">
        <v>3335175</v>
      </c>
      <c r="P171" s="43">
        <v>1.3746409519901519E-2</v>
      </c>
    </row>
    <row r="172" spans="1:16" ht="12.75" customHeight="1">
      <c r="A172" s="31">
        <v>162</v>
      </c>
      <c r="B172" s="32" t="s">
        <v>47</v>
      </c>
      <c r="C172" s="33" t="s">
        <v>195</v>
      </c>
      <c r="D172" s="34">
        <v>44497</v>
      </c>
      <c r="E172" s="40">
        <v>826.75</v>
      </c>
      <c r="F172" s="40">
        <v>827.2833333333333</v>
      </c>
      <c r="G172" s="41">
        <v>816.61666666666656</v>
      </c>
      <c r="H172" s="41">
        <v>806.48333333333323</v>
      </c>
      <c r="I172" s="41">
        <v>795.81666666666649</v>
      </c>
      <c r="J172" s="41">
        <v>837.41666666666663</v>
      </c>
      <c r="K172" s="41">
        <v>848.08333333333337</v>
      </c>
      <c r="L172" s="41">
        <v>858.2166666666667</v>
      </c>
      <c r="M172" s="31">
        <v>837.95</v>
      </c>
      <c r="N172" s="31">
        <v>817.15</v>
      </c>
      <c r="O172" s="42">
        <v>30370200</v>
      </c>
      <c r="P172" s="43">
        <v>-6.5033203572246396E-3</v>
      </c>
    </row>
    <row r="173" spans="1:16" ht="12.75" customHeight="1">
      <c r="A173" s="31">
        <v>163</v>
      </c>
      <c r="B173" s="32" t="s">
        <v>182</v>
      </c>
      <c r="C173" s="33" t="s">
        <v>196</v>
      </c>
      <c r="D173" s="34">
        <v>44497</v>
      </c>
      <c r="E173" s="40">
        <v>563.70000000000005</v>
      </c>
      <c r="F173" s="40">
        <v>566.25</v>
      </c>
      <c r="G173" s="41">
        <v>554.95000000000005</v>
      </c>
      <c r="H173" s="41">
        <v>546.20000000000005</v>
      </c>
      <c r="I173" s="41">
        <v>534.90000000000009</v>
      </c>
      <c r="J173" s="41">
        <v>575</v>
      </c>
      <c r="K173" s="41">
        <v>586.29999999999995</v>
      </c>
      <c r="L173" s="41">
        <v>595.04999999999995</v>
      </c>
      <c r="M173" s="31">
        <v>577.54999999999995</v>
      </c>
      <c r="N173" s="31">
        <v>557.5</v>
      </c>
      <c r="O173" s="42">
        <v>13857000</v>
      </c>
      <c r="P173" s="43">
        <v>-1.9424689523405158E-2</v>
      </c>
    </row>
    <row r="174" spans="1:16" ht="12.75" customHeight="1">
      <c r="A174" s="31">
        <v>164</v>
      </c>
      <c r="B174" s="32" t="s">
        <v>47</v>
      </c>
      <c r="C174" s="33" t="s">
        <v>277</v>
      </c>
      <c r="D174" s="34">
        <v>44497</v>
      </c>
      <c r="E174" s="40">
        <v>550.1</v>
      </c>
      <c r="F174" s="40">
        <v>554.11666666666667</v>
      </c>
      <c r="G174" s="41">
        <v>543.23333333333335</v>
      </c>
      <c r="H174" s="41">
        <v>536.36666666666667</v>
      </c>
      <c r="I174" s="41">
        <v>525.48333333333335</v>
      </c>
      <c r="J174" s="41">
        <v>560.98333333333335</v>
      </c>
      <c r="K174" s="41">
        <v>571.86666666666679</v>
      </c>
      <c r="L174" s="41">
        <v>578.73333333333335</v>
      </c>
      <c r="M174" s="31">
        <v>565</v>
      </c>
      <c r="N174" s="31">
        <v>547.25</v>
      </c>
      <c r="O174" s="42">
        <v>2189600</v>
      </c>
      <c r="P174" s="43">
        <v>3.9128680919725697E-2</v>
      </c>
    </row>
    <row r="175" spans="1:16" ht="12.75" customHeight="1">
      <c r="A175" s="31">
        <v>165</v>
      </c>
      <c r="B175" s="32" t="s">
        <v>38</v>
      </c>
      <c r="C175" s="33" t="s">
        <v>197</v>
      </c>
      <c r="D175" s="34">
        <v>44497</v>
      </c>
      <c r="E175" s="40">
        <v>999.7</v>
      </c>
      <c r="F175" s="40">
        <v>1004.5500000000001</v>
      </c>
      <c r="G175" s="41">
        <v>991.30000000000018</v>
      </c>
      <c r="H175" s="41">
        <v>982.90000000000009</v>
      </c>
      <c r="I175" s="41">
        <v>969.6500000000002</v>
      </c>
      <c r="J175" s="41">
        <v>1012.9500000000002</v>
      </c>
      <c r="K175" s="41">
        <v>1026.1999999999998</v>
      </c>
      <c r="L175" s="41">
        <v>1034.6000000000001</v>
      </c>
      <c r="M175" s="31">
        <v>1017.8</v>
      </c>
      <c r="N175" s="31">
        <v>996.15</v>
      </c>
      <c r="O175" s="42">
        <v>10472000</v>
      </c>
      <c r="P175" s="43">
        <v>2.7769797950780426E-3</v>
      </c>
    </row>
    <row r="176" spans="1:16" ht="12.75" customHeight="1">
      <c r="A176" s="31">
        <v>166</v>
      </c>
      <c r="B176" s="32" t="s">
        <v>56</v>
      </c>
      <c r="C176" s="33" t="s">
        <v>198</v>
      </c>
      <c r="D176" s="34">
        <v>44497</v>
      </c>
      <c r="E176" s="40">
        <v>818.5</v>
      </c>
      <c r="F176" s="40">
        <v>816.81666666666661</v>
      </c>
      <c r="G176" s="41">
        <v>812.13333333333321</v>
      </c>
      <c r="H176" s="41">
        <v>805.76666666666665</v>
      </c>
      <c r="I176" s="41">
        <v>801.08333333333326</v>
      </c>
      <c r="J176" s="41">
        <v>823.18333333333317</v>
      </c>
      <c r="K176" s="41">
        <v>827.86666666666656</v>
      </c>
      <c r="L176" s="41">
        <v>834.23333333333312</v>
      </c>
      <c r="M176" s="31">
        <v>821.5</v>
      </c>
      <c r="N176" s="31">
        <v>810.45</v>
      </c>
      <c r="O176" s="42">
        <v>11109150</v>
      </c>
      <c r="P176" s="43">
        <v>-5.3920441480800184E-2</v>
      </c>
    </row>
    <row r="177" spans="1:16" ht="12.75" customHeight="1">
      <c r="A177" s="31">
        <v>167</v>
      </c>
      <c r="B177" s="32" t="s">
        <v>49</v>
      </c>
      <c r="C177" s="33" t="s">
        <v>199</v>
      </c>
      <c r="D177" s="34">
        <v>44497</v>
      </c>
      <c r="E177" s="40">
        <v>497.45</v>
      </c>
      <c r="F177" s="40">
        <v>499.4666666666667</v>
      </c>
      <c r="G177" s="41">
        <v>493.38333333333338</v>
      </c>
      <c r="H177" s="41">
        <v>489.31666666666666</v>
      </c>
      <c r="I177" s="41">
        <v>483.23333333333335</v>
      </c>
      <c r="J177" s="41">
        <v>503.53333333333342</v>
      </c>
      <c r="K177" s="41">
        <v>509.61666666666667</v>
      </c>
      <c r="L177" s="41">
        <v>513.68333333333339</v>
      </c>
      <c r="M177" s="31">
        <v>505.55</v>
      </c>
      <c r="N177" s="31">
        <v>495.4</v>
      </c>
      <c r="O177" s="42">
        <v>86876550</v>
      </c>
      <c r="P177" s="43">
        <v>4.1192745158315398E-2</v>
      </c>
    </row>
    <row r="178" spans="1:16" ht="12.75" customHeight="1">
      <c r="A178" s="31">
        <v>168</v>
      </c>
      <c r="B178" s="32" t="s">
        <v>170</v>
      </c>
      <c r="C178" s="33" t="s">
        <v>200</v>
      </c>
      <c r="D178" s="34">
        <v>44497</v>
      </c>
      <c r="E178" s="40">
        <v>223.95</v>
      </c>
      <c r="F178" s="40">
        <v>226.38333333333333</v>
      </c>
      <c r="G178" s="41">
        <v>220.26666666666665</v>
      </c>
      <c r="H178" s="41">
        <v>216.58333333333331</v>
      </c>
      <c r="I178" s="41">
        <v>210.46666666666664</v>
      </c>
      <c r="J178" s="41">
        <v>230.06666666666666</v>
      </c>
      <c r="K178" s="41">
        <v>236.18333333333334</v>
      </c>
      <c r="L178" s="41">
        <v>239.86666666666667</v>
      </c>
      <c r="M178" s="31">
        <v>232.5</v>
      </c>
      <c r="N178" s="31">
        <v>222.7</v>
      </c>
      <c r="O178" s="42">
        <v>103801500</v>
      </c>
      <c r="P178" s="43">
        <v>-8.4467083628860656E-3</v>
      </c>
    </row>
    <row r="179" spans="1:16" ht="12.75" customHeight="1">
      <c r="A179" s="31">
        <v>169</v>
      </c>
      <c r="B179" s="32" t="s">
        <v>120</v>
      </c>
      <c r="C179" s="33" t="s">
        <v>201</v>
      </c>
      <c r="D179" s="34">
        <v>44497</v>
      </c>
      <c r="E179" s="40">
        <v>1324.65</v>
      </c>
      <c r="F179" s="40">
        <v>1332.5</v>
      </c>
      <c r="G179" s="41">
        <v>1314.25</v>
      </c>
      <c r="H179" s="41">
        <v>1303.8499999999999</v>
      </c>
      <c r="I179" s="41">
        <v>1285.5999999999999</v>
      </c>
      <c r="J179" s="41">
        <v>1342.9</v>
      </c>
      <c r="K179" s="41">
        <v>1361.15</v>
      </c>
      <c r="L179" s="41">
        <v>1371.5500000000002</v>
      </c>
      <c r="M179" s="31">
        <v>1350.75</v>
      </c>
      <c r="N179" s="31">
        <v>1322.1</v>
      </c>
      <c r="O179" s="42">
        <v>42959000</v>
      </c>
      <c r="P179" s="43">
        <v>-2.5903939557474366E-2</v>
      </c>
    </row>
    <row r="180" spans="1:16" ht="12.75" customHeight="1">
      <c r="A180" s="31">
        <v>170</v>
      </c>
      <c r="B180" s="32" t="s">
        <v>87</v>
      </c>
      <c r="C180" s="33" t="s">
        <v>202</v>
      </c>
      <c r="D180" s="34">
        <v>44497</v>
      </c>
      <c r="E180" s="40">
        <v>3500</v>
      </c>
      <c r="F180" s="40">
        <v>3501.8166666666671</v>
      </c>
      <c r="G180" s="41">
        <v>3486.0833333333339</v>
      </c>
      <c r="H180" s="41">
        <v>3472.166666666667</v>
      </c>
      <c r="I180" s="41">
        <v>3456.4333333333338</v>
      </c>
      <c r="J180" s="41">
        <v>3515.733333333334</v>
      </c>
      <c r="K180" s="41">
        <v>3531.4666666666667</v>
      </c>
      <c r="L180" s="41">
        <v>3545.3833333333341</v>
      </c>
      <c r="M180" s="31">
        <v>3517.55</v>
      </c>
      <c r="N180" s="31">
        <v>3487.9</v>
      </c>
      <c r="O180" s="42">
        <v>17869200</v>
      </c>
      <c r="P180" s="43">
        <v>1.2184138528727038E-2</v>
      </c>
    </row>
    <row r="181" spans="1:16" ht="12.75" customHeight="1">
      <c r="A181" s="31">
        <v>171</v>
      </c>
      <c r="B181" s="32" t="s">
        <v>87</v>
      </c>
      <c r="C181" s="33" t="s">
        <v>203</v>
      </c>
      <c r="D181" s="34">
        <v>44497</v>
      </c>
      <c r="E181" s="40">
        <v>1568.05</v>
      </c>
      <c r="F181" s="40">
        <v>1562.2166666666665</v>
      </c>
      <c r="G181" s="41">
        <v>1536.133333333333</v>
      </c>
      <c r="H181" s="41">
        <v>1504.2166666666665</v>
      </c>
      <c r="I181" s="41">
        <v>1478.133333333333</v>
      </c>
      <c r="J181" s="41">
        <v>1594.133333333333</v>
      </c>
      <c r="K181" s="41">
        <v>1620.2166666666665</v>
      </c>
      <c r="L181" s="41">
        <v>1652.133333333333</v>
      </c>
      <c r="M181" s="31">
        <v>1588.3</v>
      </c>
      <c r="N181" s="31">
        <v>1530.3</v>
      </c>
      <c r="O181" s="42">
        <v>11824200</v>
      </c>
      <c r="P181" s="43">
        <v>7.1034341782502041E-3</v>
      </c>
    </row>
    <row r="182" spans="1:16" ht="12.75" customHeight="1">
      <c r="A182" s="31">
        <v>172</v>
      </c>
      <c r="B182" s="32" t="s">
        <v>56</v>
      </c>
      <c r="C182" s="33" t="s">
        <v>204</v>
      </c>
      <c r="D182" s="34">
        <v>44497</v>
      </c>
      <c r="E182" s="40">
        <v>2466.6999999999998</v>
      </c>
      <c r="F182" s="40">
        <v>2469.0333333333333</v>
      </c>
      <c r="G182" s="41">
        <v>2451.0666666666666</v>
      </c>
      <c r="H182" s="41">
        <v>2435.4333333333334</v>
      </c>
      <c r="I182" s="41">
        <v>2417.4666666666667</v>
      </c>
      <c r="J182" s="41">
        <v>2484.6666666666665</v>
      </c>
      <c r="K182" s="41">
        <v>2502.6333333333328</v>
      </c>
      <c r="L182" s="41">
        <v>2518.2666666666664</v>
      </c>
      <c r="M182" s="31">
        <v>2487</v>
      </c>
      <c r="N182" s="31">
        <v>2453.4</v>
      </c>
      <c r="O182" s="42">
        <v>7842000</v>
      </c>
      <c r="P182" s="43">
        <v>9.8896479243300056E-2</v>
      </c>
    </row>
    <row r="183" spans="1:16" ht="12.75" customHeight="1">
      <c r="A183" s="31">
        <v>173</v>
      </c>
      <c r="B183" s="32" t="s">
        <v>47</v>
      </c>
      <c r="C183" s="33" t="s">
        <v>205</v>
      </c>
      <c r="D183" s="34">
        <v>44497</v>
      </c>
      <c r="E183" s="40">
        <v>2817.05</v>
      </c>
      <c r="F183" s="40">
        <v>2863.3166666666671</v>
      </c>
      <c r="G183" s="41">
        <v>2761.1833333333343</v>
      </c>
      <c r="H183" s="41">
        <v>2705.3166666666671</v>
      </c>
      <c r="I183" s="41">
        <v>2603.1833333333343</v>
      </c>
      <c r="J183" s="41">
        <v>2919.1833333333343</v>
      </c>
      <c r="K183" s="41">
        <v>3021.3166666666666</v>
      </c>
      <c r="L183" s="41">
        <v>3077.1833333333343</v>
      </c>
      <c r="M183" s="31">
        <v>2965.45</v>
      </c>
      <c r="N183" s="31">
        <v>2807.45</v>
      </c>
      <c r="O183" s="42">
        <v>684750</v>
      </c>
      <c r="P183" s="43">
        <v>2.6996625421822271E-2</v>
      </c>
    </row>
    <row r="184" spans="1:16" ht="12.75" customHeight="1">
      <c r="A184" s="31">
        <v>174</v>
      </c>
      <c r="B184" s="32" t="s">
        <v>170</v>
      </c>
      <c r="C184" s="33" t="s">
        <v>206</v>
      </c>
      <c r="D184" s="34">
        <v>44497</v>
      </c>
      <c r="E184" s="40">
        <v>501.05</v>
      </c>
      <c r="F184" s="40">
        <v>500.84999999999997</v>
      </c>
      <c r="G184" s="41">
        <v>495.89999999999992</v>
      </c>
      <c r="H184" s="41">
        <v>490.74999999999994</v>
      </c>
      <c r="I184" s="41">
        <v>485.7999999999999</v>
      </c>
      <c r="J184" s="41">
        <v>505.99999999999994</v>
      </c>
      <c r="K184" s="41">
        <v>510.95</v>
      </c>
      <c r="L184" s="41">
        <v>516.09999999999991</v>
      </c>
      <c r="M184" s="31">
        <v>505.8</v>
      </c>
      <c r="N184" s="31">
        <v>495.7</v>
      </c>
      <c r="O184" s="42">
        <v>3780000</v>
      </c>
      <c r="P184" s="43">
        <v>-2.8901734104046242E-2</v>
      </c>
    </row>
    <row r="185" spans="1:16" ht="12.75" customHeight="1">
      <c r="A185" s="31">
        <v>175</v>
      </c>
      <c r="B185" s="32" t="s">
        <v>44</v>
      </c>
      <c r="C185" s="33" t="s">
        <v>207</v>
      </c>
      <c r="D185" s="34">
        <v>44497</v>
      </c>
      <c r="E185" s="40">
        <v>1036.0999999999999</v>
      </c>
      <c r="F185" s="40">
        <v>1045.1833333333334</v>
      </c>
      <c r="G185" s="41">
        <v>1020.6666666666667</v>
      </c>
      <c r="H185" s="41">
        <v>1005.2333333333333</v>
      </c>
      <c r="I185" s="41">
        <v>980.7166666666667</v>
      </c>
      <c r="J185" s="41">
        <v>1060.6166666666668</v>
      </c>
      <c r="K185" s="41">
        <v>1085.1333333333332</v>
      </c>
      <c r="L185" s="41">
        <v>1100.5666666666668</v>
      </c>
      <c r="M185" s="31">
        <v>1069.7</v>
      </c>
      <c r="N185" s="31">
        <v>1029.75</v>
      </c>
      <c r="O185" s="42">
        <v>2236625</v>
      </c>
      <c r="P185" s="43">
        <v>3.6974789915966387E-2</v>
      </c>
    </row>
    <row r="186" spans="1:16" ht="12.75" customHeight="1">
      <c r="A186" s="31">
        <v>176</v>
      </c>
      <c r="B186" s="32" t="s">
        <v>49</v>
      </c>
      <c r="C186" s="33" t="s">
        <v>208</v>
      </c>
      <c r="D186" s="34">
        <v>44497</v>
      </c>
      <c r="E186" s="40">
        <v>626.95000000000005</v>
      </c>
      <c r="F186" s="40">
        <v>626.9666666666667</v>
      </c>
      <c r="G186" s="41">
        <v>622.13333333333344</v>
      </c>
      <c r="H186" s="41">
        <v>617.31666666666672</v>
      </c>
      <c r="I186" s="41">
        <v>612.48333333333346</v>
      </c>
      <c r="J186" s="41">
        <v>631.78333333333342</v>
      </c>
      <c r="K186" s="41">
        <v>636.61666666666667</v>
      </c>
      <c r="L186" s="41">
        <v>641.43333333333339</v>
      </c>
      <c r="M186" s="31">
        <v>631.79999999999995</v>
      </c>
      <c r="N186" s="31">
        <v>622.15</v>
      </c>
      <c r="O186" s="42">
        <v>7852600</v>
      </c>
      <c r="P186" s="43">
        <v>3.4870848708487084E-2</v>
      </c>
    </row>
    <row r="187" spans="1:16" ht="12.75" customHeight="1">
      <c r="A187" s="31">
        <v>177</v>
      </c>
      <c r="B187" s="32" t="s">
        <v>56</v>
      </c>
      <c r="C187" s="33" t="s">
        <v>209</v>
      </c>
      <c r="D187" s="34">
        <v>44497</v>
      </c>
      <c r="E187" s="40">
        <v>1697.55</v>
      </c>
      <c r="F187" s="40">
        <v>1683.0166666666664</v>
      </c>
      <c r="G187" s="41">
        <v>1658.1833333333329</v>
      </c>
      <c r="H187" s="41">
        <v>1618.8166666666666</v>
      </c>
      <c r="I187" s="41">
        <v>1593.9833333333331</v>
      </c>
      <c r="J187" s="41">
        <v>1722.3833333333328</v>
      </c>
      <c r="K187" s="41">
        <v>1747.2166666666662</v>
      </c>
      <c r="L187" s="41">
        <v>1786.5833333333326</v>
      </c>
      <c r="M187" s="31">
        <v>1707.85</v>
      </c>
      <c r="N187" s="31">
        <v>1643.65</v>
      </c>
      <c r="O187" s="42">
        <v>1769600</v>
      </c>
      <c r="P187" s="43">
        <v>4.0329218106995884E-2</v>
      </c>
    </row>
    <row r="188" spans="1:16" ht="12.75" customHeight="1">
      <c r="A188" s="31">
        <v>178</v>
      </c>
      <c r="B188" s="32" t="s">
        <v>42</v>
      </c>
      <c r="C188" s="33" t="s">
        <v>210</v>
      </c>
      <c r="D188" s="34">
        <v>44497</v>
      </c>
      <c r="E188" s="40">
        <v>7350.9</v>
      </c>
      <c r="F188" s="40">
        <v>7325.3666666666659</v>
      </c>
      <c r="G188" s="41">
        <v>7270.7333333333318</v>
      </c>
      <c r="H188" s="41">
        <v>7190.5666666666657</v>
      </c>
      <c r="I188" s="41">
        <v>7135.9333333333316</v>
      </c>
      <c r="J188" s="41">
        <v>7405.5333333333319</v>
      </c>
      <c r="K188" s="41">
        <v>7460.1666666666652</v>
      </c>
      <c r="L188" s="41">
        <v>7540.3333333333321</v>
      </c>
      <c r="M188" s="31">
        <v>7380</v>
      </c>
      <c r="N188" s="31">
        <v>7245.2</v>
      </c>
      <c r="O188" s="42">
        <v>2370400</v>
      </c>
      <c r="P188" s="43">
        <v>-3.6109303838646717E-2</v>
      </c>
    </row>
    <row r="189" spans="1:16" ht="12.75" customHeight="1">
      <c r="A189" s="31">
        <v>179</v>
      </c>
      <c r="B189" s="32" t="s">
        <v>38</v>
      </c>
      <c r="C189" s="33" t="s">
        <v>211</v>
      </c>
      <c r="D189" s="34">
        <v>44497</v>
      </c>
      <c r="E189" s="40">
        <v>741.65</v>
      </c>
      <c r="F189" s="40">
        <v>734.15</v>
      </c>
      <c r="G189" s="41">
        <v>720.44999999999993</v>
      </c>
      <c r="H189" s="41">
        <v>699.25</v>
      </c>
      <c r="I189" s="41">
        <v>685.55</v>
      </c>
      <c r="J189" s="41">
        <v>755.34999999999991</v>
      </c>
      <c r="K189" s="41">
        <v>769.05</v>
      </c>
      <c r="L189" s="41">
        <v>790.24999999999989</v>
      </c>
      <c r="M189" s="31">
        <v>747.85</v>
      </c>
      <c r="N189" s="31">
        <v>712.95</v>
      </c>
      <c r="O189" s="42">
        <v>27123200</v>
      </c>
      <c r="P189" s="43">
        <v>3.7339034455327401E-2</v>
      </c>
    </row>
    <row r="190" spans="1:16" ht="12.75" customHeight="1">
      <c r="A190" s="31">
        <v>180</v>
      </c>
      <c r="B190" s="32" t="s">
        <v>120</v>
      </c>
      <c r="C190" s="33" t="s">
        <v>212</v>
      </c>
      <c r="D190" s="34">
        <v>44497</v>
      </c>
      <c r="E190" s="40">
        <v>315.60000000000002</v>
      </c>
      <c r="F190" s="40">
        <v>320.05</v>
      </c>
      <c r="G190" s="41">
        <v>309.65000000000003</v>
      </c>
      <c r="H190" s="41">
        <v>303.70000000000005</v>
      </c>
      <c r="I190" s="41">
        <v>293.30000000000007</v>
      </c>
      <c r="J190" s="41">
        <v>326</v>
      </c>
      <c r="K190" s="41">
        <v>336.4</v>
      </c>
      <c r="L190" s="41">
        <v>342.34999999999997</v>
      </c>
      <c r="M190" s="31">
        <v>330.45</v>
      </c>
      <c r="N190" s="31">
        <v>314.10000000000002</v>
      </c>
      <c r="O190" s="42">
        <v>133021000</v>
      </c>
      <c r="P190" s="43">
        <v>4.5886594559160932E-3</v>
      </c>
    </row>
    <row r="191" spans="1:16" ht="12.75" customHeight="1">
      <c r="A191" s="31">
        <v>181</v>
      </c>
      <c r="B191" s="32" t="s">
        <v>70</v>
      </c>
      <c r="C191" s="33" t="s">
        <v>213</v>
      </c>
      <c r="D191" s="34">
        <v>44497</v>
      </c>
      <c r="E191" s="40">
        <v>1183.1500000000001</v>
      </c>
      <c r="F191" s="40">
        <v>1188</v>
      </c>
      <c r="G191" s="41">
        <v>1175.1500000000001</v>
      </c>
      <c r="H191" s="41">
        <v>1167.1500000000001</v>
      </c>
      <c r="I191" s="41">
        <v>1154.3000000000002</v>
      </c>
      <c r="J191" s="41">
        <v>1196</v>
      </c>
      <c r="K191" s="41">
        <v>1208.8499999999999</v>
      </c>
      <c r="L191" s="41">
        <v>1216.8499999999999</v>
      </c>
      <c r="M191" s="31">
        <v>1200.8499999999999</v>
      </c>
      <c r="N191" s="31">
        <v>1180</v>
      </c>
      <c r="O191" s="42">
        <v>2768500</v>
      </c>
      <c r="P191" s="43">
        <v>-1.6227912008654887E-3</v>
      </c>
    </row>
    <row r="192" spans="1:16" ht="12.75" customHeight="1">
      <c r="A192" s="31">
        <v>182</v>
      </c>
      <c r="B192" s="32" t="s">
        <v>87</v>
      </c>
      <c r="C192" s="33" t="s">
        <v>214</v>
      </c>
      <c r="D192" s="34">
        <v>44497</v>
      </c>
      <c r="E192" s="40">
        <v>672.2</v>
      </c>
      <c r="F192" s="40">
        <v>670.5</v>
      </c>
      <c r="G192" s="41">
        <v>666.35</v>
      </c>
      <c r="H192" s="41">
        <v>660.5</v>
      </c>
      <c r="I192" s="41">
        <v>656.35</v>
      </c>
      <c r="J192" s="41">
        <v>676.35</v>
      </c>
      <c r="K192" s="41">
        <v>680.50000000000011</v>
      </c>
      <c r="L192" s="41">
        <v>686.35</v>
      </c>
      <c r="M192" s="31">
        <v>674.65</v>
      </c>
      <c r="N192" s="31">
        <v>664.65</v>
      </c>
      <c r="O192" s="42">
        <v>32220800</v>
      </c>
      <c r="P192" s="43">
        <v>5.0495565988523734E-2</v>
      </c>
    </row>
    <row r="193" spans="1:16" ht="12.75" customHeight="1">
      <c r="A193" s="31">
        <v>183</v>
      </c>
      <c r="B193" s="32" t="s">
        <v>182</v>
      </c>
      <c r="C193" s="33" t="s">
        <v>215</v>
      </c>
      <c r="D193" s="34">
        <v>44497</v>
      </c>
      <c r="E193" s="40">
        <v>303.45</v>
      </c>
      <c r="F193" s="40">
        <v>307.06666666666666</v>
      </c>
      <c r="G193" s="41">
        <v>298.13333333333333</v>
      </c>
      <c r="H193" s="41">
        <v>292.81666666666666</v>
      </c>
      <c r="I193" s="41">
        <v>283.88333333333333</v>
      </c>
      <c r="J193" s="41">
        <v>312.38333333333333</v>
      </c>
      <c r="K193" s="41">
        <v>321.31666666666661</v>
      </c>
      <c r="L193" s="41">
        <v>326.63333333333333</v>
      </c>
      <c r="M193" s="31">
        <v>316</v>
      </c>
      <c r="N193" s="31">
        <v>301.75</v>
      </c>
      <c r="O193" s="42">
        <v>77451000</v>
      </c>
      <c r="P193" s="43">
        <v>1.2629927436752304E-2</v>
      </c>
    </row>
    <row r="194" spans="1:16" ht="12.75" customHeight="1">
      <c r="A194" s="31"/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B196" s="45"/>
      <c r="C196" s="44"/>
      <c r="D196" s="46"/>
      <c r="E196" s="47"/>
      <c r="F196" s="47"/>
      <c r="G196" s="48"/>
      <c r="H196" s="48"/>
      <c r="I196" s="48"/>
      <c r="J196" s="48"/>
      <c r="K196" s="48"/>
      <c r="L196" s="1"/>
      <c r="M196" s="1"/>
      <c r="N196" s="1"/>
      <c r="O196" s="1"/>
      <c r="P196" s="1"/>
    </row>
    <row r="197" spans="1:16" ht="12.75" customHeight="1">
      <c r="A197" s="44"/>
      <c r="B197" s="4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217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218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219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220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221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222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224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226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227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228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229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21" sqref="F2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3" t="s">
        <v>16</v>
      </c>
      <c r="B8" s="505"/>
      <c r="C8" s="509" t="s">
        <v>20</v>
      </c>
      <c r="D8" s="509" t="s">
        <v>21</v>
      </c>
      <c r="E8" s="500" t="s">
        <v>22</v>
      </c>
      <c r="F8" s="501"/>
      <c r="G8" s="502"/>
      <c r="H8" s="500" t="s">
        <v>23</v>
      </c>
      <c r="I8" s="501"/>
      <c r="J8" s="502"/>
      <c r="K8" s="26"/>
      <c r="L8" s="53"/>
      <c r="M8" s="53"/>
      <c r="N8" s="1"/>
      <c r="O8" s="1"/>
    </row>
    <row r="9" spans="1:15" ht="36" customHeight="1">
      <c r="A9" s="507"/>
      <c r="B9" s="508"/>
      <c r="C9" s="508"/>
      <c r="D9" s="5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18210.95</v>
      </c>
      <c r="D10" s="35">
        <v>18240.3</v>
      </c>
      <c r="E10" s="35">
        <v>18138.55</v>
      </c>
      <c r="F10" s="35">
        <v>18066.150000000001</v>
      </c>
      <c r="G10" s="35">
        <v>17964.400000000001</v>
      </c>
      <c r="H10" s="35">
        <v>18312.699999999997</v>
      </c>
      <c r="I10" s="35">
        <v>18414.449999999997</v>
      </c>
      <c r="J10" s="35">
        <v>18486.849999999995</v>
      </c>
      <c r="K10" s="37">
        <v>18342.05</v>
      </c>
      <c r="L10" s="37">
        <v>18167.900000000001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40874.35</v>
      </c>
      <c r="D11" s="40">
        <v>40990.450000000004</v>
      </c>
      <c r="E11" s="40">
        <v>40633.900000000009</v>
      </c>
      <c r="F11" s="40">
        <v>40393.450000000004</v>
      </c>
      <c r="G11" s="40">
        <v>40036.900000000009</v>
      </c>
      <c r="H11" s="40">
        <v>41230.900000000009</v>
      </c>
      <c r="I11" s="40">
        <v>41587.450000000012</v>
      </c>
      <c r="J11" s="40">
        <v>41827.900000000009</v>
      </c>
      <c r="K11" s="31">
        <v>41347</v>
      </c>
      <c r="L11" s="31">
        <v>40750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2374.85</v>
      </c>
      <c r="D12" s="40">
        <v>2384.4999999999995</v>
      </c>
      <c r="E12" s="40">
        <v>2358.2999999999993</v>
      </c>
      <c r="F12" s="40">
        <v>2341.7499999999995</v>
      </c>
      <c r="G12" s="40">
        <v>2315.5499999999993</v>
      </c>
      <c r="H12" s="40">
        <v>2401.0499999999993</v>
      </c>
      <c r="I12" s="40">
        <v>2427.2499999999991</v>
      </c>
      <c r="J12" s="40">
        <v>2443.7999999999993</v>
      </c>
      <c r="K12" s="31">
        <v>2410.6999999999998</v>
      </c>
      <c r="L12" s="31">
        <v>2367.9499999999998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5145.75</v>
      </c>
      <c r="D13" s="40">
        <v>5159.3</v>
      </c>
      <c r="E13" s="40">
        <v>5119.4500000000007</v>
      </c>
      <c r="F13" s="40">
        <v>5093.1500000000005</v>
      </c>
      <c r="G13" s="40">
        <v>5053.3000000000011</v>
      </c>
      <c r="H13" s="40">
        <v>5185.6000000000004</v>
      </c>
      <c r="I13" s="40">
        <v>5225.4500000000007</v>
      </c>
      <c r="J13" s="40">
        <v>5251.75</v>
      </c>
      <c r="K13" s="31">
        <v>5199.1499999999996</v>
      </c>
      <c r="L13" s="31">
        <v>5133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35503.9</v>
      </c>
      <c r="D14" s="40">
        <v>35414.98333333333</v>
      </c>
      <c r="E14" s="40">
        <v>35251.96666666666</v>
      </c>
      <c r="F14" s="40">
        <v>35000.033333333333</v>
      </c>
      <c r="G14" s="40">
        <v>34837.016666666663</v>
      </c>
      <c r="H14" s="40">
        <v>35666.916666666657</v>
      </c>
      <c r="I14" s="40">
        <v>35829.933333333334</v>
      </c>
      <c r="J14" s="40">
        <v>36081.866666666654</v>
      </c>
      <c r="K14" s="31">
        <v>35578</v>
      </c>
      <c r="L14" s="31">
        <v>35163.050000000003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4140.05</v>
      </c>
      <c r="D15" s="40">
        <v>4157.6500000000005</v>
      </c>
      <c r="E15" s="40">
        <v>4114.6000000000013</v>
      </c>
      <c r="F15" s="40">
        <v>4089.1500000000005</v>
      </c>
      <c r="G15" s="40">
        <v>4046.1000000000013</v>
      </c>
      <c r="H15" s="40">
        <v>4183.1000000000013</v>
      </c>
      <c r="I15" s="40">
        <v>4226.1500000000005</v>
      </c>
      <c r="J15" s="40">
        <v>4251.6000000000013</v>
      </c>
      <c r="K15" s="31">
        <v>4200.7</v>
      </c>
      <c r="L15" s="31">
        <v>4132.2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8660.25</v>
      </c>
      <c r="D16" s="40">
        <v>8670.6</v>
      </c>
      <c r="E16" s="40">
        <v>8631.8000000000011</v>
      </c>
      <c r="F16" s="40">
        <v>8603.35</v>
      </c>
      <c r="G16" s="40">
        <v>8564.5500000000011</v>
      </c>
      <c r="H16" s="40">
        <v>8699.0500000000011</v>
      </c>
      <c r="I16" s="40">
        <v>8737.85</v>
      </c>
      <c r="J16" s="40">
        <v>8766.3000000000011</v>
      </c>
      <c r="K16" s="31">
        <v>8709.4</v>
      </c>
      <c r="L16" s="31">
        <v>8642.15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2249.4</v>
      </c>
      <c r="D17" s="40">
        <v>2252.6333333333332</v>
      </c>
      <c r="E17" s="40">
        <v>2230.2666666666664</v>
      </c>
      <c r="F17" s="40">
        <v>2211.1333333333332</v>
      </c>
      <c r="G17" s="40">
        <v>2188.7666666666664</v>
      </c>
      <c r="H17" s="40">
        <v>2271.7666666666664</v>
      </c>
      <c r="I17" s="40">
        <v>2294.1333333333332</v>
      </c>
      <c r="J17" s="40">
        <v>2313.2666666666664</v>
      </c>
      <c r="K17" s="31">
        <v>2275</v>
      </c>
      <c r="L17" s="31">
        <v>2233.5</v>
      </c>
      <c r="M17" s="31">
        <v>4.7151800000000001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1267.75</v>
      </c>
      <c r="D18" s="40">
        <v>1267.6666666666667</v>
      </c>
      <c r="E18" s="40">
        <v>1252.3333333333335</v>
      </c>
      <c r="F18" s="40">
        <v>1236.9166666666667</v>
      </c>
      <c r="G18" s="40">
        <v>1221.5833333333335</v>
      </c>
      <c r="H18" s="40">
        <v>1283.0833333333335</v>
      </c>
      <c r="I18" s="40">
        <v>1298.416666666667</v>
      </c>
      <c r="J18" s="40">
        <v>1313.8333333333335</v>
      </c>
      <c r="K18" s="31">
        <v>1283</v>
      </c>
      <c r="L18" s="31">
        <v>1252.25</v>
      </c>
      <c r="M18" s="31">
        <v>12.06005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1013.4</v>
      </c>
      <c r="D19" s="40">
        <v>1015.25</v>
      </c>
      <c r="E19" s="40">
        <v>1001.6500000000001</v>
      </c>
      <c r="F19" s="40">
        <v>989.90000000000009</v>
      </c>
      <c r="G19" s="40">
        <v>976.30000000000018</v>
      </c>
      <c r="H19" s="40">
        <v>1027</v>
      </c>
      <c r="I19" s="40">
        <v>1040.5999999999999</v>
      </c>
      <c r="J19" s="40">
        <v>1052.3499999999999</v>
      </c>
      <c r="K19" s="31">
        <v>1028.8499999999999</v>
      </c>
      <c r="L19" s="31">
        <v>1003.5</v>
      </c>
      <c r="M19" s="31">
        <v>5.8853299999999997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1566.55</v>
      </c>
      <c r="D20" s="40">
        <v>1562.5666666666666</v>
      </c>
      <c r="E20" s="40">
        <v>1543.9833333333331</v>
      </c>
      <c r="F20" s="40">
        <v>1521.4166666666665</v>
      </c>
      <c r="G20" s="40">
        <v>1502.833333333333</v>
      </c>
      <c r="H20" s="40">
        <v>1585.1333333333332</v>
      </c>
      <c r="I20" s="40">
        <v>1603.7166666666667</v>
      </c>
      <c r="J20" s="40">
        <v>1626.2833333333333</v>
      </c>
      <c r="K20" s="31">
        <v>1581.15</v>
      </c>
      <c r="L20" s="31">
        <v>1540</v>
      </c>
      <c r="M20" s="31">
        <v>21.212820000000001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1206.0999999999999</v>
      </c>
      <c r="D21" s="40">
        <v>1199.0666666666666</v>
      </c>
      <c r="E21" s="40">
        <v>1187.1333333333332</v>
      </c>
      <c r="F21" s="40">
        <v>1168.1666666666665</v>
      </c>
      <c r="G21" s="40">
        <v>1156.2333333333331</v>
      </c>
      <c r="H21" s="40">
        <v>1218.0333333333333</v>
      </c>
      <c r="I21" s="40">
        <v>1229.9666666666667</v>
      </c>
      <c r="J21" s="40">
        <v>1248.9333333333334</v>
      </c>
      <c r="K21" s="31">
        <v>1211</v>
      </c>
      <c r="L21" s="31">
        <v>1180.0999999999999</v>
      </c>
      <c r="M21" s="31">
        <v>3.8113299999999999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745.85</v>
      </c>
      <c r="D22" s="40">
        <v>748.68333333333339</v>
      </c>
      <c r="E22" s="40">
        <v>740.81666666666683</v>
      </c>
      <c r="F22" s="40">
        <v>735.78333333333342</v>
      </c>
      <c r="G22" s="40">
        <v>727.91666666666686</v>
      </c>
      <c r="H22" s="40">
        <v>753.71666666666681</v>
      </c>
      <c r="I22" s="40">
        <v>761.58333333333337</v>
      </c>
      <c r="J22" s="40">
        <v>766.61666666666679</v>
      </c>
      <c r="K22" s="31">
        <v>756.55</v>
      </c>
      <c r="L22" s="31">
        <v>743.65</v>
      </c>
      <c r="M22" s="31">
        <v>32.468809999999998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1475.1</v>
      </c>
      <c r="D23" s="40">
        <v>1464.6000000000001</v>
      </c>
      <c r="E23" s="40">
        <v>1445.5000000000002</v>
      </c>
      <c r="F23" s="40">
        <v>1415.9</v>
      </c>
      <c r="G23" s="40">
        <v>1396.8000000000002</v>
      </c>
      <c r="H23" s="40">
        <v>1494.2000000000003</v>
      </c>
      <c r="I23" s="40">
        <v>1513.3000000000002</v>
      </c>
      <c r="J23" s="40">
        <v>1542.9000000000003</v>
      </c>
      <c r="K23" s="31">
        <v>1483.7</v>
      </c>
      <c r="L23" s="31">
        <v>1435</v>
      </c>
      <c r="M23" s="31">
        <v>7.1167400000000001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1874.25</v>
      </c>
      <c r="D24" s="40">
        <v>1856.75</v>
      </c>
      <c r="E24" s="40">
        <v>1817.5</v>
      </c>
      <c r="F24" s="40">
        <v>1760.75</v>
      </c>
      <c r="G24" s="40">
        <v>1721.5</v>
      </c>
      <c r="H24" s="40">
        <v>1913.5</v>
      </c>
      <c r="I24" s="40">
        <v>1952.75</v>
      </c>
      <c r="J24" s="40">
        <v>2009.5</v>
      </c>
      <c r="K24" s="31">
        <v>1896</v>
      </c>
      <c r="L24" s="31">
        <v>1800</v>
      </c>
      <c r="M24" s="31">
        <v>0.65583000000000002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98.6</v>
      </c>
      <c r="D25" s="40">
        <v>99.699999999999989</v>
      </c>
      <c r="E25" s="40">
        <v>97.09999999999998</v>
      </c>
      <c r="F25" s="40">
        <v>95.6</v>
      </c>
      <c r="G25" s="40">
        <v>92.999999999999986</v>
      </c>
      <c r="H25" s="40">
        <v>101.19999999999997</v>
      </c>
      <c r="I25" s="40">
        <v>103.8</v>
      </c>
      <c r="J25" s="40">
        <v>105.29999999999997</v>
      </c>
      <c r="K25" s="31">
        <v>102.3</v>
      </c>
      <c r="L25" s="31">
        <v>98.2</v>
      </c>
      <c r="M25" s="31">
        <v>23.992010000000001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254.6</v>
      </c>
      <c r="D26" s="40">
        <v>257.05</v>
      </c>
      <c r="E26" s="40">
        <v>249.60000000000002</v>
      </c>
      <c r="F26" s="40">
        <v>244.60000000000002</v>
      </c>
      <c r="G26" s="40">
        <v>237.15000000000003</v>
      </c>
      <c r="H26" s="40">
        <v>262.05</v>
      </c>
      <c r="I26" s="40">
        <v>269.49999999999994</v>
      </c>
      <c r="J26" s="40">
        <v>274.5</v>
      </c>
      <c r="K26" s="31">
        <v>264.5</v>
      </c>
      <c r="L26" s="31">
        <v>252.05</v>
      </c>
      <c r="M26" s="31">
        <v>34.84769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2094.65</v>
      </c>
      <c r="D27" s="40">
        <v>2100.65</v>
      </c>
      <c r="E27" s="40">
        <v>2074.3500000000004</v>
      </c>
      <c r="F27" s="40">
        <v>2054.0500000000002</v>
      </c>
      <c r="G27" s="40">
        <v>2027.7500000000005</v>
      </c>
      <c r="H27" s="40">
        <v>2120.9500000000003</v>
      </c>
      <c r="I27" s="40">
        <v>2147.2500000000005</v>
      </c>
      <c r="J27" s="40">
        <v>2167.5500000000002</v>
      </c>
      <c r="K27" s="31">
        <v>2126.9499999999998</v>
      </c>
      <c r="L27" s="31">
        <v>2080.35</v>
      </c>
      <c r="M27" s="31">
        <v>0.38092999999999999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756.8</v>
      </c>
      <c r="D28" s="40">
        <v>758.91666666666663</v>
      </c>
      <c r="E28" s="40">
        <v>752.88333333333321</v>
      </c>
      <c r="F28" s="40">
        <v>748.96666666666658</v>
      </c>
      <c r="G28" s="40">
        <v>742.93333333333317</v>
      </c>
      <c r="H28" s="40">
        <v>762.83333333333326</v>
      </c>
      <c r="I28" s="40">
        <v>768.86666666666679</v>
      </c>
      <c r="J28" s="40">
        <v>772.7833333333333</v>
      </c>
      <c r="K28" s="31">
        <v>764.95</v>
      </c>
      <c r="L28" s="31">
        <v>755</v>
      </c>
      <c r="M28" s="31">
        <v>1.69191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3730.8</v>
      </c>
      <c r="D29" s="40">
        <v>3722.2666666666664</v>
      </c>
      <c r="E29" s="40">
        <v>3683.583333333333</v>
      </c>
      <c r="F29" s="40">
        <v>3636.3666666666668</v>
      </c>
      <c r="G29" s="40">
        <v>3597.6833333333334</v>
      </c>
      <c r="H29" s="40">
        <v>3769.4833333333327</v>
      </c>
      <c r="I29" s="40">
        <v>3808.1666666666661</v>
      </c>
      <c r="J29" s="40">
        <v>3855.3833333333323</v>
      </c>
      <c r="K29" s="31">
        <v>3760.95</v>
      </c>
      <c r="L29" s="31">
        <v>3675.05</v>
      </c>
      <c r="M29" s="31">
        <v>0.94735999999999998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699.35</v>
      </c>
      <c r="D30" s="40">
        <v>700.83333333333337</v>
      </c>
      <c r="E30" s="40">
        <v>695.56666666666672</v>
      </c>
      <c r="F30" s="40">
        <v>691.7833333333333</v>
      </c>
      <c r="G30" s="40">
        <v>686.51666666666665</v>
      </c>
      <c r="H30" s="40">
        <v>704.61666666666679</v>
      </c>
      <c r="I30" s="40">
        <v>709.88333333333344</v>
      </c>
      <c r="J30" s="40">
        <v>713.66666666666686</v>
      </c>
      <c r="K30" s="31">
        <v>706.1</v>
      </c>
      <c r="L30" s="31">
        <v>697.05</v>
      </c>
      <c r="M30" s="31">
        <v>6.9755399999999996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381.85</v>
      </c>
      <c r="D31" s="40">
        <v>380.86666666666673</v>
      </c>
      <c r="E31" s="40">
        <v>374.68333333333345</v>
      </c>
      <c r="F31" s="40">
        <v>367.51666666666671</v>
      </c>
      <c r="G31" s="40">
        <v>361.33333333333343</v>
      </c>
      <c r="H31" s="40">
        <v>388.03333333333347</v>
      </c>
      <c r="I31" s="40">
        <v>394.21666666666675</v>
      </c>
      <c r="J31" s="40">
        <v>401.3833333333335</v>
      </c>
      <c r="K31" s="31">
        <v>387.05</v>
      </c>
      <c r="L31" s="31">
        <v>373.7</v>
      </c>
      <c r="M31" s="31">
        <v>53.573950000000004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4276.55</v>
      </c>
      <c r="D32" s="40">
        <v>4272.2666666666673</v>
      </c>
      <c r="E32" s="40">
        <v>4219.4333333333343</v>
      </c>
      <c r="F32" s="40">
        <v>4162.3166666666666</v>
      </c>
      <c r="G32" s="40">
        <v>4109.4833333333336</v>
      </c>
      <c r="H32" s="40">
        <v>4329.383333333335</v>
      </c>
      <c r="I32" s="40">
        <v>4382.216666666669</v>
      </c>
      <c r="J32" s="40">
        <v>4439.3333333333358</v>
      </c>
      <c r="K32" s="31">
        <v>4325.1000000000004</v>
      </c>
      <c r="L32" s="31">
        <v>4215.1499999999996</v>
      </c>
      <c r="M32" s="31">
        <v>6.23848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217.15</v>
      </c>
      <c r="D33" s="40">
        <v>218.16666666666666</v>
      </c>
      <c r="E33" s="40">
        <v>215.58333333333331</v>
      </c>
      <c r="F33" s="40">
        <v>214.01666666666665</v>
      </c>
      <c r="G33" s="40">
        <v>211.43333333333331</v>
      </c>
      <c r="H33" s="40">
        <v>219.73333333333332</v>
      </c>
      <c r="I33" s="40">
        <v>222.31666666666663</v>
      </c>
      <c r="J33" s="40">
        <v>223.88333333333333</v>
      </c>
      <c r="K33" s="31">
        <v>220.75</v>
      </c>
      <c r="L33" s="31">
        <v>216.6</v>
      </c>
      <c r="M33" s="31">
        <v>23.633759999999999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141.85</v>
      </c>
      <c r="D34" s="40">
        <v>142.85</v>
      </c>
      <c r="E34" s="40">
        <v>140.25</v>
      </c>
      <c r="F34" s="40">
        <v>138.65</v>
      </c>
      <c r="G34" s="40">
        <v>136.05000000000001</v>
      </c>
      <c r="H34" s="40">
        <v>144.44999999999999</v>
      </c>
      <c r="I34" s="40">
        <v>147.04999999999995</v>
      </c>
      <c r="J34" s="40">
        <v>148.64999999999998</v>
      </c>
      <c r="K34" s="31">
        <v>145.44999999999999</v>
      </c>
      <c r="L34" s="31">
        <v>141.25</v>
      </c>
      <c r="M34" s="31">
        <v>121.45158000000001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3094.65</v>
      </c>
      <c r="D35" s="40">
        <v>3089.6166666666663</v>
      </c>
      <c r="E35" s="40">
        <v>3034.2333333333327</v>
      </c>
      <c r="F35" s="40">
        <v>2973.8166666666662</v>
      </c>
      <c r="G35" s="40">
        <v>2918.4333333333325</v>
      </c>
      <c r="H35" s="40">
        <v>3150.0333333333328</v>
      </c>
      <c r="I35" s="40">
        <v>3205.416666666667</v>
      </c>
      <c r="J35" s="40">
        <v>3265.833333333333</v>
      </c>
      <c r="K35" s="31">
        <v>3145</v>
      </c>
      <c r="L35" s="31">
        <v>3029.2</v>
      </c>
      <c r="M35" s="31">
        <v>46.099510000000002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2158.35</v>
      </c>
      <c r="D36" s="40">
        <v>2156.5</v>
      </c>
      <c r="E36" s="40">
        <v>2136.85</v>
      </c>
      <c r="F36" s="40">
        <v>2115.35</v>
      </c>
      <c r="G36" s="40">
        <v>2095.6999999999998</v>
      </c>
      <c r="H36" s="40">
        <v>2178</v>
      </c>
      <c r="I36" s="40">
        <v>2197.6499999999996</v>
      </c>
      <c r="J36" s="40">
        <v>2219.15</v>
      </c>
      <c r="K36" s="31">
        <v>2176.15</v>
      </c>
      <c r="L36" s="31">
        <v>2135</v>
      </c>
      <c r="M36" s="31">
        <v>2.3349199999999999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706.6</v>
      </c>
      <c r="D37" s="40">
        <v>707.96666666666658</v>
      </c>
      <c r="E37" s="40">
        <v>701.18333333333317</v>
      </c>
      <c r="F37" s="40">
        <v>695.76666666666654</v>
      </c>
      <c r="G37" s="40">
        <v>688.98333333333312</v>
      </c>
      <c r="H37" s="40">
        <v>713.38333333333321</v>
      </c>
      <c r="I37" s="40">
        <v>720.16666666666674</v>
      </c>
      <c r="J37" s="40">
        <v>725.58333333333326</v>
      </c>
      <c r="K37" s="31">
        <v>714.75</v>
      </c>
      <c r="L37" s="31">
        <v>702.55</v>
      </c>
      <c r="M37" s="31">
        <v>16.374320000000001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4733</v>
      </c>
      <c r="D38" s="40">
        <v>4698.1833333333334</v>
      </c>
      <c r="E38" s="40">
        <v>4626.3666666666668</v>
      </c>
      <c r="F38" s="40">
        <v>4519.7333333333336</v>
      </c>
      <c r="G38" s="40">
        <v>4447.916666666667</v>
      </c>
      <c r="H38" s="40">
        <v>4804.8166666666666</v>
      </c>
      <c r="I38" s="40">
        <v>4876.6333333333341</v>
      </c>
      <c r="J38" s="40">
        <v>4983.2666666666664</v>
      </c>
      <c r="K38" s="31">
        <v>4770</v>
      </c>
      <c r="L38" s="31">
        <v>4591.55</v>
      </c>
      <c r="M38" s="31">
        <v>7.6260500000000002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787.5</v>
      </c>
      <c r="D39" s="40">
        <v>804.65</v>
      </c>
      <c r="E39" s="40">
        <v>768.5</v>
      </c>
      <c r="F39" s="40">
        <v>749.5</v>
      </c>
      <c r="G39" s="40">
        <v>713.35</v>
      </c>
      <c r="H39" s="40">
        <v>823.65</v>
      </c>
      <c r="I39" s="40">
        <v>859.79999999999984</v>
      </c>
      <c r="J39" s="40">
        <v>878.8</v>
      </c>
      <c r="K39" s="31">
        <v>840.8</v>
      </c>
      <c r="L39" s="31">
        <v>785.65</v>
      </c>
      <c r="M39" s="31">
        <v>396.06414000000001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3776.5</v>
      </c>
      <c r="D40" s="40">
        <v>3783.8333333333335</v>
      </c>
      <c r="E40" s="40">
        <v>3752.666666666667</v>
      </c>
      <c r="F40" s="40">
        <v>3728.8333333333335</v>
      </c>
      <c r="G40" s="40">
        <v>3697.666666666667</v>
      </c>
      <c r="H40" s="40">
        <v>3807.666666666667</v>
      </c>
      <c r="I40" s="40">
        <v>3838.8333333333339</v>
      </c>
      <c r="J40" s="40">
        <v>3862.666666666667</v>
      </c>
      <c r="K40" s="31">
        <v>3815</v>
      </c>
      <c r="L40" s="31">
        <v>3760</v>
      </c>
      <c r="M40" s="31">
        <v>2.5122599999999999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7482.15</v>
      </c>
      <c r="D41" s="40">
        <v>7621.0333333333328</v>
      </c>
      <c r="E41" s="40">
        <v>7322.1166666666659</v>
      </c>
      <c r="F41" s="40">
        <v>7162.083333333333</v>
      </c>
      <c r="G41" s="40">
        <v>6863.1666666666661</v>
      </c>
      <c r="H41" s="40">
        <v>7781.0666666666657</v>
      </c>
      <c r="I41" s="40">
        <v>8079.9833333333336</v>
      </c>
      <c r="J41" s="40">
        <v>8240.0166666666664</v>
      </c>
      <c r="K41" s="31">
        <v>7919.95</v>
      </c>
      <c r="L41" s="31">
        <v>7461</v>
      </c>
      <c r="M41" s="31">
        <v>31.122330000000002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18012</v>
      </c>
      <c r="D42" s="40">
        <v>18127</v>
      </c>
      <c r="E42" s="40">
        <v>17655</v>
      </c>
      <c r="F42" s="40">
        <v>17298</v>
      </c>
      <c r="G42" s="40">
        <v>16826</v>
      </c>
      <c r="H42" s="40">
        <v>18484</v>
      </c>
      <c r="I42" s="40">
        <v>18956</v>
      </c>
      <c r="J42" s="40">
        <v>19313</v>
      </c>
      <c r="K42" s="31">
        <v>18599</v>
      </c>
      <c r="L42" s="31">
        <v>17770</v>
      </c>
      <c r="M42" s="31">
        <v>3.2530100000000002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4783.3500000000004</v>
      </c>
      <c r="D43" s="40">
        <v>4819.6500000000005</v>
      </c>
      <c r="E43" s="40">
        <v>4689.3000000000011</v>
      </c>
      <c r="F43" s="40">
        <v>4595.2500000000009</v>
      </c>
      <c r="G43" s="40">
        <v>4464.9000000000015</v>
      </c>
      <c r="H43" s="40">
        <v>4913.7000000000007</v>
      </c>
      <c r="I43" s="40">
        <v>5044.0500000000011</v>
      </c>
      <c r="J43" s="40">
        <v>5138.1000000000004</v>
      </c>
      <c r="K43" s="31">
        <v>4950</v>
      </c>
      <c r="L43" s="31">
        <v>4725.6000000000004</v>
      </c>
      <c r="M43" s="31">
        <v>0.33423000000000003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2485.65</v>
      </c>
      <c r="D44" s="40">
        <v>2493.1333333333337</v>
      </c>
      <c r="E44" s="40">
        <v>2472.5666666666675</v>
      </c>
      <c r="F44" s="40">
        <v>2459.483333333334</v>
      </c>
      <c r="G44" s="40">
        <v>2438.9166666666679</v>
      </c>
      <c r="H44" s="40">
        <v>2506.2166666666672</v>
      </c>
      <c r="I44" s="40">
        <v>2526.7833333333338</v>
      </c>
      <c r="J44" s="40">
        <v>2539.8666666666668</v>
      </c>
      <c r="K44" s="31">
        <v>2513.6999999999998</v>
      </c>
      <c r="L44" s="31">
        <v>2480.0500000000002</v>
      </c>
      <c r="M44" s="31">
        <v>1.9167000000000001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296.14999999999998</v>
      </c>
      <c r="D45" s="40">
        <v>300.06666666666666</v>
      </c>
      <c r="E45" s="40">
        <v>291.13333333333333</v>
      </c>
      <c r="F45" s="40">
        <v>286.11666666666667</v>
      </c>
      <c r="G45" s="40">
        <v>277.18333333333334</v>
      </c>
      <c r="H45" s="40">
        <v>305.08333333333331</v>
      </c>
      <c r="I45" s="40">
        <v>314.01666666666659</v>
      </c>
      <c r="J45" s="40">
        <v>319.0333333333333</v>
      </c>
      <c r="K45" s="31">
        <v>309</v>
      </c>
      <c r="L45" s="31">
        <v>295.05</v>
      </c>
      <c r="M45" s="31">
        <v>93.665559999999999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102.6</v>
      </c>
      <c r="D46" s="40">
        <v>101.75</v>
      </c>
      <c r="E46" s="40">
        <v>99.75</v>
      </c>
      <c r="F46" s="40">
        <v>96.9</v>
      </c>
      <c r="G46" s="40">
        <v>94.9</v>
      </c>
      <c r="H46" s="40">
        <v>104.6</v>
      </c>
      <c r="I46" s="40">
        <v>106.6</v>
      </c>
      <c r="J46" s="40">
        <v>109.44999999999999</v>
      </c>
      <c r="K46" s="31">
        <v>103.75</v>
      </c>
      <c r="L46" s="31">
        <v>98.9</v>
      </c>
      <c r="M46" s="31">
        <v>707.19484999999997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62.8</v>
      </c>
      <c r="D47" s="40">
        <v>63.133333333333333</v>
      </c>
      <c r="E47" s="40">
        <v>61.566666666666663</v>
      </c>
      <c r="F47" s="40">
        <v>60.333333333333329</v>
      </c>
      <c r="G47" s="40">
        <v>58.766666666666659</v>
      </c>
      <c r="H47" s="40">
        <v>64.366666666666674</v>
      </c>
      <c r="I47" s="40">
        <v>65.933333333333337</v>
      </c>
      <c r="J47" s="40">
        <v>67.166666666666671</v>
      </c>
      <c r="K47" s="31">
        <v>64.7</v>
      </c>
      <c r="L47" s="31">
        <v>61.9</v>
      </c>
      <c r="M47" s="31">
        <v>217.45209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1992.95</v>
      </c>
      <c r="D48" s="40">
        <v>1998.5166666666664</v>
      </c>
      <c r="E48" s="40">
        <v>1972.0333333333328</v>
      </c>
      <c r="F48" s="40">
        <v>1951.1166666666663</v>
      </c>
      <c r="G48" s="40">
        <v>1924.6333333333328</v>
      </c>
      <c r="H48" s="40">
        <v>2019.4333333333329</v>
      </c>
      <c r="I48" s="40">
        <v>2045.9166666666665</v>
      </c>
      <c r="J48" s="40">
        <v>2066.833333333333</v>
      </c>
      <c r="K48" s="31">
        <v>2025</v>
      </c>
      <c r="L48" s="31">
        <v>1977.6</v>
      </c>
      <c r="M48" s="31">
        <v>3.11511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736.2</v>
      </c>
      <c r="D49" s="40">
        <v>745.55000000000007</v>
      </c>
      <c r="E49" s="40">
        <v>723.30000000000018</v>
      </c>
      <c r="F49" s="40">
        <v>710.40000000000009</v>
      </c>
      <c r="G49" s="40">
        <v>688.1500000000002</v>
      </c>
      <c r="H49" s="40">
        <v>758.45000000000016</v>
      </c>
      <c r="I49" s="40">
        <v>780.69999999999993</v>
      </c>
      <c r="J49" s="40">
        <v>793.60000000000014</v>
      </c>
      <c r="K49" s="31">
        <v>767.8</v>
      </c>
      <c r="L49" s="31">
        <v>732.65</v>
      </c>
      <c r="M49" s="31">
        <v>41.252519999999997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207.05</v>
      </c>
      <c r="D50" s="40">
        <v>207.61666666666667</v>
      </c>
      <c r="E50" s="40">
        <v>205.48333333333335</v>
      </c>
      <c r="F50" s="40">
        <v>203.91666666666669</v>
      </c>
      <c r="G50" s="40">
        <v>201.78333333333336</v>
      </c>
      <c r="H50" s="40">
        <v>209.18333333333334</v>
      </c>
      <c r="I50" s="40">
        <v>211.31666666666666</v>
      </c>
      <c r="J50" s="40">
        <v>212.88333333333333</v>
      </c>
      <c r="K50" s="31">
        <v>209.75</v>
      </c>
      <c r="L50" s="31">
        <v>206.05</v>
      </c>
      <c r="M50" s="31">
        <v>31.643329999999999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781.25</v>
      </c>
      <c r="D51" s="40">
        <v>786.2833333333333</v>
      </c>
      <c r="E51" s="40">
        <v>772.71666666666658</v>
      </c>
      <c r="F51" s="40">
        <v>764.18333333333328</v>
      </c>
      <c r="G51" s="40">
        <v>750.61666666666656</v>
      </c>
      <c r="H51" s="40">
        <v>794.81666666666661</v>
      </c>
      <c r="I51" s="40">
        <v>808.38333333333321</v>
      </c>
      <c r="J51" s="40">
        <v>816.91666666666663</v>
      </c>
      <c r="K51" s="31">
        <v>799.85</v>
      </c>
      <c r="L51" s="31">
        <v>777.75</v>
      </c>
      <c r="M51" s="31">
        <v>7.3885699999999996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70.900000000000006</v>
      </c>
      <c r="D52" s="40">
        <v>71.416666666666671</v>
      </c>
      <c r="E52" s="40">
        <v>69.733333333333348</v>
      </c>
      <c r="F52" s="40">
        <v>68.566666666666677</v>
      </c>
      <c r="G52" s="40">
        <v>66.883333333333354</v>
      </c>
      <c r="H52" s="40">
        <v>72.583333333333343</v>
      </c>
      <c r="I52" s="40">
        <v>74.266666666666652</v>
      </c>
      <c r="J52" s="40">
        <v>75.433333333333337</v>
      </c>
      <c r="K52" s="31">
        <v>73.099999999999994</v>
      </c>
      <c r="L52" s="31">
        <v>70.25</v>
      </c>
      <c r="M52" s="31">
        <v>490.01065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427.7</v>
      </c>
      <c r="D53" s="40">
        <v>429.73333333333335</v>
      </c>
      <c r="E53" s="40">
        <v>424.9666666666667</v>
      </c>
      <c r="F53" s="40">
        <v>422.23333333333335</v>
      </c>
      <c r="G53" s="40">
        <v>417.4666666666667</v>
      </c>
      <c r="H53" s="40">
        <v>432.4666666666667</v>
      </c>
      <c r="I53" s="40">
        <v>437.23333333333335</v>
      </c>
      <c r="J53" s="40">
        <v>439.9666666666667</v>
      </c>
      <c r="K53" s="31">
        <v>434.5</v>
      </c>
      <c r="L53" s="31">
        <v>427</v>
      </c>
      <c r="M53" s="31">
        <v>33.688980000000001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702.35</v>
      </c>
      <c r="D54" s="40">
        <v>703.66666666666663</v>
      </c>
      <c r="E54" s="40">
        <v>692.68333333333328</v>
      </c>
      <c r="F54" s="40">
        <v>683.01666666666665</v>
      </c>
      <c r="G54" s="40">
        <v>672.0333333333333</v>
      </c>
      <c r="H54" s="40">
        <v>713.33333333333326</v>
      </c>
      <c r="I54" s="40">
        <v>724.31666666666661</v>
      </c>
      <c r="J54" s="40">
        <v>733.98333333333323</v>
      </c>
      <c r="K54" s="31">
        <v>714.65</v>
      </c>
      <c r="L54" s="31">
        <v>694</v>
      </c>
      <c r="M54" s="31">
        <v>118.78570999999999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337.7</v>
      </c>
      <c r="D55" s="40">
        <v>337.38333333333333</v>
      </c>
      <c r="E55" s="40">
        <v>333.31666666666666</v>
      </c>
      <c r="F55" s="40">
        <v>328.93333333333334</v>
      </c>
      <c r="G55" s="40">
        <v>324.86666666666667</v>
      </c>
      <c r="H55" s="40">
        <v>341.76666666666665</v>
      </c>
      <c r="I55" s="40">
        <v>345.83333333333326</v>
      </c>
      <c r="J55" s="40">
        <v>350.21666666666664</v>
      </c>
      <c r="K55" s="31">
        <v>341.45</v>
      </c>
      <c r="L55" s="31">
        <v>333</v>
      </c>
      <c r="M55" s="31">
        <v>28.134869999999999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16939.400000000001</v>
      </c>
      <c r="D56" s="40">
        <v>16978.399999999998</v>
      </c>
      <c r="E56" s="40">
        <v>16811.449999999997</v>
      </c>
      <c r="F56" s="40">
        <v>16683.5</v>
      </c>
      <c r="G56" s="40">
        <v>16516.55</v>
      </c>
      <c r="H56" s="40">
        <v>17106.349999999995</v>
      </c>
      <c r="I56" s="40">
        <v>17273.3</v>
      </c>
      <c r="J56" s="40">
        <v>17401.249999999993</v>
      </c>
      <c r="K56" s="31">
        <v>17145.349999999999</v>
      </c>
      <c r="L56" s="31">
        <v>16850.45</v>
      </c>
      <c r="M56" s="31">
        <v>0.16028999999999999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3697.85</v>
      </c>
      <c r="D57" s="40">
        <v>3703.5</v>
      </c>
      <c r="E57" s="40">
        <v>3675.8</v>
      </c>
      <c r="F57" s="40">
        <v>3653.75</v>
      </c>
      <c r="G57" s="40">
        <v>3626.05</v>
      </c>
      <c r="H57" s="40">
        <v>3725.55</v>
      </c>
      <c r="I57" s="40">
        <v>3753.25</v>
      </c>
      <c r="J57" s="40">
        <v>3775.3</v>
      </c>
      <c r="K57" s="31">
        <v>3731.2</v>
      </c>
      <c r="L57" s="31">
        <v>3681.45</v>
      </c>
      <c r="M57" s="31">
        <v>4.4101600000000003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509.2</v>
      </c>
      <c r="D58" s="40">
        <v>510.5333333333333</v>
      </c>
      <c r="E58" s="40">
        <v>506.26666666666665</v>
      </c>
      <c r="F58" s="40">
        <v>503.33333333333337</v>
      </c>
      <c r="G58" s="40">
        <v>499.06666666666672</v>
      </c>
      <c r="H58" s="40">
        <v>513.46666666666658</v>
      </c>
      <c r="I58" s="40">
        <v>517.73333333333323</v>
      </c>
      <c r="J58" s="40">
        <v>520.66666666666652</v>
      </c>
      <c r="K58" s="31">
        <v>514.79999999999995</v>
      </c>
      <c r="L58" s="31">
        <v>507.6</v>
      </c>
      <c r="M58" s="31">
        <v>15.06321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200.8</v>
      </c>
      <c r="D59" s="40">
        <v>200.61666666666667</v>
      </c>
      <c r="E59" s="40">
        <v>197.43333333333334</v>
      </c>
      <c r="F59" s="40">
        <v>194.06666666666666</v>
      </c>
      <c r="G59" s="40">
        <v>190.88333333333333</v>
      </c>
      <c r="H59" s="40">
        <v>203.98333333333335</v>
      </c>
      <c r="I59" s="40">
        <v>207.16666666666669</v>
      </c>
      <c r="J59" s="40">
        <v>210.53333333333336</v>
      </c>
      <c r="K59" s="31">
        <v>203.8</v>
      </c>
      <c r="L59" s="31">
        <v>197.25</v>
      </c>
      <c r="M59" s="31">
        <v>419.64958999999999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140.85</v>
      </c>
      <c r="D60" s="40">
        <v>141.11666666666667</v>
      </c>
      <c r="E60" s="40">
        <v>139.88333333333335</v>
      </c>
      <c r="F60" s="40">
        <v>138.91666666666669</v>
      </c>
      <c r="G60" s="40">
        <v>137.68333333333337</v>
      </c>
      <c r="H60" s="40">
        <v>142.08333333333334</v>
      </c>
      <c r="I60" s="40">
        <v>143.31666666666669</v>
      </c>
      <c r="J60" s="40">
        <v>144.28333333333333</v>
      </c>
      <c r="K60" s="31">
        <v>142.35</v>
      </c>
      <c r="L60" s="31">
        <v>140.15</v>
      </c>
      <c r="M60" s="31">
        <v>4.3568600000000002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623.5</v>
      </c>
      <c r="D61" s="40">
        <v>619.35</v>
      </c>
      <c r="E61" s="40">
        <v>607.45000000000005</v>
      </c>
      <c r="F61" s="40">
        <v>591.4</v>
      </c>
      <c r="G61" s="40">
        <v>579.5</v>
      </c>
      <c r="H61" s="40">
        <v>635.40000000000009</v>
      </c>
      <c r="I61" s="40">
        <v>647.29999999999995</v>
      </c>
      <c r="J61" s="40">
        <v>663.35000000000014</v>
      </c>
      <c r="K61" s="31">
        <v>631.25</v>
      </c>
      <c r="L61" s="31">
        <v>603.29999999999995</v>
      </c>
      <c r="M61" s="31">
        <v>38.1661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922.5</v>
      </c>
      <c r="D62" s="40">
        <v>917.28333333333342</v>
      </c>
      <c r="E62" s="40">
        <v>907.66666666666686</v>
      </c>
      <c r="F62" s="40">
        <v>892.83333333333348</v>
      </c>
      <c r="G62" s="40">
        <v>883.21666666666692</v>
      </c>
      <c r="H62" s="40">
        <v>932.11666666666679</v>
      </c>
      <c r="I62" s="40">
        <v>941.73333333333335</v>
      </c>
      <c r="J62" s="40">
        <v>956.56666666666672</v>
      </c>
      <c r="K62" s="31">
        <v>926.9</v>
      </c>
      <c r="L62" s="31">
        <v>902.45</v>
      </c>
      <c r="M62" s="31">
        <v>51.111609999999999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175.05</v>
      </c>
      <c r="D63" s="40">
        <v>177.25</v>
      </c>
      <c r="E63" s="40">
        <v>172</v>
      </c>
      <c r="F63" s="40">
        <v>168.95</v>
      </c>
      <c r="G63" s="40">
        <v>163.69999999999999</v>
      </c>
      <c r="H63" s="40">
        <v>180.3</v>
      </c>
      <c r="I63" s="40">
        <v>185.55</v>
      </c>
      <c r="J63" s="40">
        <v>188.60000000000002</v>
      </c>
      <c r="K63" s="31">
        <v>182.5</v>
      </c>
      <c r="L63" s="31">
        <v>174.2</v>
      </c>
      <c r="M63" s="31">
        <v>25.59104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173.6</v>
      </c>
      <c r="D64" s="40">
        <v>174.35</v>
      </c>
      <c r="E64" s="40">
        <v>172.04999999999998</v>
      </c>
      <c r="F64" s="40">
        <v>170.5</v>
      </c>
      <c r="G64" s="40">
        <v>168.2</v>
      </c>
      <c r="H64" s="40">
        <v>175.89999999999998</v>
      </c>
      <c r="I64" s="40">
        <v>178.2</v>
      </c>
      <c r="J64" s="40">
        <v>179.74999999999997</v>
      </c>
      <c r="K64" s="31">
        <v>176.65</v>
      </c>
      <c r="L64" s="31">
        <v>172.8</v>
      </c>
      <c r="M64" s="31">
        <v>95.358810000000005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5042.8500000000004</v>
      </c>
      <c r="D65" s="40">
        <v>5056.8</v>
      </c>
      <c r="E65" s="40">
        <v>4969.2000000000007</v>
      </c>
      <c r="F65" s="40">
        <v>4895.55</v>
      </c>
      <c r="G65" s="40">
        <v>4807.9500000000007</v>
      </c>
      <c r="H65" s="40">
        <v>5130.4500000000007</v>
      </c>
      <c r="I65" s="40">
        <v>5218.0500000000011</v>
      </c>
      <c r="J65" s="40">
        <v>5291.7000000000007</v>
      </c>
      <c r="K65" s="31">
        <v>5144.3999999999996</v>
      </c>
      <c r="L65" s="31">
        <v>4983.1499999999996</v>
      </c>
      <c r="M65" s="31">
        <v>4.26492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1533.4</v>
      </c>
      <c r="D66" s="40">
        <v>1544.8333333333333</v>
      </c>
      <c r="E66" s="40">
        <v>1517.6666666666665</v>
      </c>
      <c r="F66" s="40">
        <v>1501.9333333333332</v>
      </c>
      <c r="G66" s="40">
        <v>1474.7666666666664</v>
      </c>
      <c r="H66" s="40">
        <v>1560.5666666666666</v>
      </c>
      <c r="I66" s="40">
        <v>1587.7333333333331</v>
      </c>
      <c r="J66" s="40">
        <v>1603.4666666666667</v>
      </c>
      <c r="K66" s="31">
        <v>1572</v>
      </c>
      <c r="L66" s="31">
        <v>1529.1</v>
      </c>
      <c r="M66" s="31">
        <v>11.08929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678.85</v>
      </c>
      <c r="D67" s="40">
        <v>681.16666666666663</v>
      </c>
      <c r="E67" s="40">
        <v>674.33333333333326</v>
      </c>
      <c r="F67" s="40">
        <v>669.81666666666661</v>
      </c>
      <c r="G67" s="40">
        <v>662.98333333333323</v>
      </c>
      <c r="H67" s="40">
        <v>685.68333333333328</v>
      </c>
      <c r="I67" s="40">
        <v>692.51666666666654</v>
      </c>
      <c r="J67" s="40">
        <v>697.0333333333333</v>
      </c>
      <c r="K67" s="31">
        <v>688</v>
      </c>
      <c r="L67" s="31">
        <v>676.65</v>
      </c>
      <c r="M67" s="31">
        <v>13.56035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803.3</v>
      </c>
      <c r="D68" s="40">
        <v>807.18333333333339</v>
      </c>
      <c r="E68" s="40">
        <v>797.36666666666679</v>
      </c>
      <c r="F68" s="40">
        <v>791.43333333333339</v>
      </c>
      <c r="G68" s="40">
        <v>781.61666666666679</v>
      </c>
      <c r="H68" s="40">
        <v>813.11666666666679</v>
      </c>
      <c r="I68" s="40">
        <v>822.93333333333339</v>
      </c>
      <c r="J68" s="40">
        <v>828.86666666666679</v>
      </c>
      <c r="K68" s="31">
        <v>817</v>
      </c>
      <c r="L68" s="31">
        <v>801.25</v>
      </c>
      <c r="M68" s="31">
        <v>2.7958799999999999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472.9</v>
      </c>
      <c r="D69" s="40">
        <v>472.11666666666662</v>
      </c>
      <c r="E69" s="40">
        <v>466.73333333333323</v>
      </c>
      <c r="F69" s="40">
        <v>460.56666666666661</v>
      </c>
      <c r="G69" s="40">
        <v>455.18333333333322</v>
      </c>
      <c r="H69" s="40">
        <v>478.28333333333325</v>
      </c>
      <c r="I69" s="40">
        <v>483.66666666666657</v>
      </c>
      <c r="J69" s="40">
        <v>489.83333333333326</v>
      </c>
      <c r="K69" s="31">
        <v>477.5</v>
      </c>
      <c r="L69" s="31">
        <v>465.95</v>
      </c>
      <c r="M69" s="31">
        <v>19.381019999999999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894.6</v>
      </c>
      <c r="D70" s="40">
        <v>891.44999999999993</v>
      </c>
      <c r="E70" s="40">
        <v>878.14999999999986</v>
      </c>
      <c r="F70" s="40">
        <v>861.69999999999993</v>
      </c>
      <c r="G70" s="40">
        <v>848.39999999999986</v>
      </c>
      <c r="H70" s="40">
        <v>907.89999999999986</v>
      </c>
      <c r="I70" s="40">
        <v>921.19999999999982</v>
      </c>
      <c r="J70" s="40">
        <v>937.64999999999986</v>
      </c>
      <c r="K70" s="31">
        <v>904.75</v>
      </c>
      <c r="L70" s="31">
        <v>875</v>
      </c>
      <c r="M70" s="31">
        <v>13.747019999999999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414.4</v>
      </c>
      <c r="D71" s="40">
        <v>416.36666666666662</v>
      </c>
      <c r="E71" s="40">
        <v>410.03333333333325</v>
      </c>
      <c r="F71" s="40">
        <v>405.66666666666663</v>
      </c>
      <c r="G71" s="40">
        <v>399.33333333333326</v>
      </c>
      <c r="H71" s="40">
        <v>420.73333333333323</v>
      </c>
      <c r="I71" s="40">
        <v>427.06666666666661</v>
      </c>
      <c r="J71" s="40">
        <v>431.43333333333322</v>
      </c>
      <c r="K71" s="31">
        <v>422.7</v>
      </c>
      <c r="L71" s="31">
        <v>412</v>
      </c>
      <c r="M71" s="31">
        <v>65.858549999999994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591.65</v>
      </c>
      <c r="D72" s="40">
        <v>590.98333333333323</v>
      </c>
      <c r="E72" s="40">
        <v>584.01666666666642</v>
      </c>
      <c r="F72" s="40">
        <v>576.38333333333321</v>
      </c>
      <c r="G72" s="40">
        <v>569.4166666666664</v>
      </c>
      <c r="H72" s="40">
        <v>598.61666666666645</v>
      </c>
      <c r="I72" s="40">
        <v>605.58333333333337</v>
      </c>
      <c r="J72" s="40">
        <v>613.21666666666647</v>
      </c>
      <c r="K72" s="31">
        <v>597.95000000000005</v>
      </c>
      <c r="L72" s="31">
        <v>583.35</v>
      </c>
      <c r="M72" s="31">
        <v>32.523710000000001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1959.75</v>
      </c>
      <c r="D73" s="40">
        <v>1964.9833333333333</v>
      </c>
      <c r="E73" s="40">
        <v>1929.9666666666667</v>
      </c>
      <c r="F73" s="40">
        <v>1900.1833333333334</v>
      </c>
      <c r="G73" s="40">
        <v>1865.1666666666667</v>
      </c>
      <c r="H73" s="40">
        <v>1994.7666666666667</v>
      </c>
      <c r="I73" s="40">
        <v>2029.7833333333335</v>
      </c>
      <c r="J73" s="40">
        <v>2059.5666666666666</v>
      </c>
      <c r="K73" s="31">
        <v>2000</v>
      </c>
      <c r="L73" s="31">
        <v>1935.2</v>
      </c>
      <c r="M73" s="31">
        <v>2.2128199999999998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2426.1999999999998</v>
      </c>
      <c r="D74" s="40">
        <v>2441.4</v>
      </c>
      <c r="E74" s="40">
        <v>2384.8000000000002</v>
      </c>
      <c r="F74" s="40">
        <v>2343.4</v>
      </c>
      <c r="G74" s="40">
        <v>2286.8000000000002</v>
      </c>
      <c r="H74" s="40">
        <v>2482.8000000000002</v>
      </c>
      <c r="I74" s="40">
        <v>2539.3999999999996</v>
      </c>
      <c r="J74" s="40">
        <v>2580.8000000000002</v>
      </c>
      <c r="K74" s="31">
        <v>2498</v>
      </c>
      <c r="L74" s="31">
        <v>2400</v>
      </c>
      <c r="M74" s="31">
        <v>10.127470000000001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190</v>
      </c>
      <c r="D75" s="40">
        <v>192.5</v>
      </c>
      <c r="E75" s="40">
        <v>184</v>
      </c>
      <c r="F75" s="40">
        <v>178</v>
      </c>
      <c r="G75" s="40">
        <v>169.5</v>
      </c>
      <c r="H75" s="40">
        <v>198.5</v>
      </c>
      <c r="I75" s="40">
        <v>207</v>
      </c>
      <c r="J75" s="40">
        <v>213</v>
      </c>
      <c r="K75" s="31">
        <v>201</v>
      </c>
      <c r="L75" s="31">
        <v>186.5</v>
      </c>
      <c r="M75" s="31">
        <v>14.65719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5149.3500000000004</v>
      </c>
      <c r="D76" s="40">
        <v>5125.5166666666664</v>
      </c>
      <c r="E76" s="40">
        <v>5024.0333333333328</v>
      </c>
      <c r="F76" s="40">
        <v>4898.7166666666662</v>
      </c>
      <c r="G76" s="40">
        <v>4797.2333333333327</v>
      </c>
      <c r="H76" s="40">
        <v>5250.833333333333</v>
      </c>
      <c r="I76" s="40">
        <v>5352.3166666666666</v>
      </c>
      <c r="J76" s="40">
        <v>5477.6333333333332</v>
      </c>
      <c r="K76" s="31">
        <v>5227</v>
      </c>
      <c r="L76" s="31">
        <v>5000.2</v>
      </c>
      <c r="M76" s="31">
        <v>6.2428100000000004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5146.25</v>
      </c>
      <c r="D77" s="40">
        <v>5172.0999999999995</v>
      </c>
      <c r="E77" s="40">
        <v>5085.3999999999987</v>
      </c>
      <c r="F77" s="40">
        <v>5024.5499999999993</v>
      </c>
      <c r="G77" s="40">
        <v>4937.8499999999985</v>
      </c>
      <c r="H77" s="40">
        <v>5232.9499999999989</v>
      </c>
      <c r="I77" s="40">
        <v>5319.65</v>
      </c>
      <c r="J77" s="40">
        <v>5380.4999999999991</v>
      </c>
      <c r="K77" s="31">
        <v>5258.8</v>
      </c>
      <c r="L77" s="31">
        <v>5111.25</v>
      </c>
      <c r="M77" s="31">
        <v>3.3835799999999998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3512.75</v>
      </c>
      <c r="D78" s="40">
        <v>3552.2166666666667</v>
      </c>
      <c r="E78" s="40">
        <v>3411.6333333333332</v>
      </c>
      <c r="F78" s="40">
        <v>3310.5166666666664</v>
      </c>
      <c r="G78" s="40">
        <v>3169.9333333333329</v>
      </c>
      <c r="H78" s="40">
        <v>3653.3333333333335</v>
      </c>
      <c r="I78" s="40">
        <v>3793.9166666666665</v>
      </c>
      <c r="J78" s="40">
        <v>3895.0333333333338</v>
      </c>
      <c r="K78" s="31">
        <v>3692.8</v>
      </c>
      <c r="L78" s="31">
        <v>3451.1</v>
      </c>
      <c r="M78" s="31">
        <v>4.1501999999999999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4662.7</v>
      </c>
      <c r="D79" s="40">
        <v>4679.25</v>
      </c>
      <c r="E79" s="40">
        <v>4630.5</v>
      </c>
      <c r="F79" s="40">
        <v>4598.3</v>
      </c>
      <c r="G79" s="40">
        <v>4549.55</v>
      </c>
      <c r="H79" s="40">
        <v>4711.45</v>
      </c>
      <c r="I79" s="40">
        <v>4760.2</v>
      </c>
      <c r="J79" s="40">
        <v>4792.3999999999996</v>
      </c>
      <c r="K79" s="31">
        <v>4728</v>
      </c>
      <c r="L79" s="31">
        <v>4647.05</v>
      </c>
      <c r="M79" s="31">
        <v>3.8580800000000002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2583.9</v>
      </c>
      <c r="D80" s="40">
        <v>2589.1833333333329</v>
      </c>
      <c r="E80" s="40">
        <v>2566.8666666666659</v>
      </c>
      <c r="F80" s="40">
        <v>2549.833333333333</v>
      </c>
      <c r="G80" s="40">
        <v>2527.516666666666</v>
      </c>
      <c r="H80" s="40">
        <v>2606.2166666666658</v>
      </c>
      <c r="I80" s="40">
        <v>2628.5333333333324</v>
      </c>
      <c r="J80" s="40">
        <v>2645.5666666666657</v>
      </c>
      <c r="K80" s="31">
        <v>2611.5</v>
      </c>
      <c r="L80" s="31">
        <v>2572.15</v>
      </c>
      <c r="M80" s="31">
        <v>4.3037000000000001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529.25</v>
      </c>
      <c r="D81" s="40">
        <v>528.61666666666667</v>
      </c>
      <c r="E81" s="40">
        <v>519.38333333333333</v>
      </c>
      <c r="F81" s="40">
        <v>509.51666666666665</v>
      </c>
      <c r="G81" s="40">
        <v>500.2833333333333</v>
      </c>
      <c r="H81" s="40">
        <v>538.48333333333335</v>
      </c>
      <c r="I81" s="40">
        <v>547.7166666666667</v>
      </c>
      <c r="J81" s="40">
        <v>557.58333333333337</v>
      </c>
      <c r="K81" s="31">
        <v>537.85</v>
      </c>
      <c r="L81" s="31">
        <v>518.75</v>
      </c>
      <c r="M81" s="31">
        <v>1.9523999999999999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1828.3</v>
      </c>
      <c r="D82" s="40">
        <v>1821.1000000000001</v>
      </c>
      <c r="E82" s="40">
        <v>1793.2000000000003</v>
      </c>
      <c r="F82" s="40">
        <v>1758.1000000000001</v>
      </c>
      <c r="G82" s="40">
        <v>1730.2000000000003</v>
      </c>
      <c r="H82" s="40">
        <v>1856.2000000000003</v>
      </c>
      <c r="I82" s="40">
        <v>1884.1000000000004</v>
      </c>
      <c r="J82" s="40">
        <v>1919.2000000000003</v>
      </c>
      <c r="K82" s="31">
        <v>1849</v>
      </c>
      <c r="L82" s="31">
        <v>1786</v>
      </c>
      <c r="M82" s="31">
        <v>0.62409000000000003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1543.3</v>
      </c>
      <c r="D83" s="40">
        <v>1552.3500000000001</v>
      </c>
      <c r="E83" s="40">
        <v>1524.7500000000002</v>
      </c>
      <c r="F83" s="40">
        <v>1506.2</v>
      </c>
      <c r="G83" s="40">
        <v>1478.6000000000001</v>
      </c>
      <c r="H83" s="40">
        <v>1570.9000000000003</v>
      </c>
      <c r="I83" s="40">
        <v>1598.5000000000002</v>
      </c>
      <c r="J83" s="40">
        <v>1617.0500000000004</v>
      </c>
      <c r="K83" s="31">
        <v>1579.95</v>
      </c>
      <c r="L83" s="31">
        <v>1533.8</v>
      </c>
      <c r="M83" s="31">
        <v>25.21284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176.35</v>
      </c>
      <c r="D84" s="40">
        <v>176.73333333333335</v>
      </c>
      <c r="E84" s="40">
        <v>175.6166666666667</v>
      </c>
      <c r="F84" s="40">
        <v>174.88333333333335</v>
      </c>
      <c r="G84" s="40">
        <v>173.76666666666671</v>
      </c>
      <c r="H84" s="40">
        <v>177.4666666666667</v>
      </c>
      <c r="I84" s="40">
        <v>178.58333333333337</v>
      </c>
      <c r="J84" s="40">
        <v>179.31666666666669</v>
      </c>
      <c r="K84" s="31">
        <v>177.85</v>
      </c>
      <c r="L84" s="31">
        <v>176</v>
      </c>
      <c r="M84" s="31">
        <v>16.844339999999999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100.35</v>
      </c>
      <c r="D85" s="40">
        <v>100.46666666666665</v>
      </c>
      <c r="E85" s="40">
        <v>98.183333333333309</v>
      </c>
      <c r="F85" s="40">
        <v>96.016666666666652</v>
      </c>
      <c r="G85" s="40">
        <v>93.733333333333306</v>
      </c>
      <c r="H85" s="40">
        <v>102.63333333333331</v>
      </c>
      <c r="I85" s="40">
        <v>104.91666666666664</v>
      </c>
      <c r="J85" s="40">
        <v>107.08333333333331</v>
      </c>
      <c r="K85" s="31">
        <v>102.75</v>
      </c>
      <c r="L85" s="31">
        <v>98.3</v>
      </c>
      <c r="M85" s="31">
        <v>310.75808000000001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253.6</v>
      </c>
      <c r="D86" s="40">
        <v>254.43333333333331</v>
      </c>
      <c r="E86" s="40">
        <v>250.86666666666662</v>
      </c>
      <c r="F86" s="40">
        <v>248.1333333333333</v>
      </c>
      <c r="G86" s="40">
        <v>244.56666666666661</v>
      </c>
      <c r="H86" s="40">
        <v>257.16666666666663</v>
      </c>
      <c r="I86" s="40">
        <v>260.73333333333329</v>
      </c>
      <c r="J86" s="40">
        <v>263.46666666666664</v>
      </c>
      <c r="K86" s="31">
        <v>258</v>
      </c>
      <c r="L86" s="31">
        <v>251.7</v>
      </c>
      <c r="M86" s="31">
        <v>9.3887499999999999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149.75</v>
      </c>
      <c r="D87" s="40">
        <v>150.85</v>
      </c>
      <c r="E87" s="40">
        <v>148.25</v>
      </c>
      <c r="F87" s="40">
        <v>146.75</v>
      </c>
      <c r="G87" s="40">
        <v>144.15</v>
      </c>
      <c r="H87" s="40">
        <v>152.35</v>
      </c>
      <c r="I87" s="40">
        <v>154.94999999999996</v>
      </c>
      <c r="J87" s="40">
        <v>156.44999999999999</v>
      </c>
      <c r="K87" s="31">
        <v>153.44999999999999</v>
      </c>
      <c r="L87" s="31">
        <v>149.35</v>
      </c>
      <c r="M87" s="31">
        <v>119.69414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40.700000000000003</v>
      </c>
      <c r="D88" s="40">
        <v>41.083333333333336</v>
      </c>
      <c r="E88" s="40">
        <v>40.016666666666673</v>
      </c>
      <c r="F88" s="40">
        <v>39.333333333333336</v>
      </c>
      <c r="G88" s="40">
        <v>38.266666666666673</v>
      </c>
      <c r="H88" s="40">
        <v>41.766666666666673</v>
      </c>
      <c r="I88" s="40">
        <v>42.833333333333336</v>
      </c>
      <c r="J88" s="40">
        <v>43.516666666666673</v>
      </c>
      <c r="K88" s="31">
        <v>42.15</v>
      </c>
      <c r="L88" s="31">
        <v>40.4</v>
      </c>
      <c r="M88" s="31">
        <v>125.66321000000001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3521.95</v>
      </c>
      <c r="D89" s="40">
        <v>3541.0499999999997</v>
      </c>
      <c r="E89" s="40">
        <v>3468.8999999999996</v>
      </c>
      <c r="F89" s="40">
        <v>3415.85</v>
      </c>
      <c r="G89" s="40">
        <v>3343.7</v>
      </c>
      <c r="H89" s="40">
        <v>3594.0999999999995</v>
      </c>
      <c r="I89" s="40">
        <v>3666.25</v>
      </c>
      <c r="J89" s="40">
        <v>3719.2999999999993</v>
      </c>
      <c r="K89" s="31">
        <v>3613.2</v>
      </c>
      <c r="L89" s="31">
        <v>3488</v>
      </c>
      <c r="M89" s="31">
        <v>1.86998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503.7</v>
      </c>
      <c r="D90" s="40">
        <v>505.66666666666669</v>
      </c>
      <c r="E90" s="40">
        <v>497.63333333333333</v>
      </c>
      <c r="F90" s="40">
        <v>491.56666666666666</v>
      </c>
      <c r="G90" s="40">
        <v>483.5333333333333</v>
      </c>
      <c r="H90" s="40">
        <v>511.73333333333335</v>
      </c>
      <c r="I90" s="40">
        <v>519.76666666666677</v>
      </c>
      <c r="J90" s="40">
        <v>525.83333333333337</v>
      </c>
      <c r="K90" s="31">
        <v>513.70000000000005</v>
      </c>
      <c r="L90" s="31">
        <v>499.6</v>
      </c>
      <c r="M90" s="31">
        <v>10.599909999999999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1009.9</v>
      </c>
      <c r="D91" s="40">
        <v>995.38333333333333</v>
      </c>
      <c r="E91" s="40">
        <v>974.76666666666665</v>
      </c>
      <c r="F91" s="40">
        <v>939.63333333333333</v>
      </c>
      <c r="G91" s="40">
        <v>919.01666666666665</v>
      </c>
      <c r="H91" s="40">
        <v>1030.5166666666667</v>
      </c>
      <c r="I91" s="40">
        <v>1051.1333333333332</v>
      </c>
      <c r="J91" s="40">
        <v>1086.2666666666667</v>
      </c>
      <c r="K91" s="31">
        <v>1016</v>
      </c>
      <c r="L91" s="31">
        <v>960.25</v>
      </c>
      <c r="M91" s="31">
        <v>42.067529999999998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575.70000000000005</v>
      </c>
      <c r="D92" s="40">
        <v>575.69999999999993</v>
      </c>
      <c r="E92" s="40">
        <v>568.39999999999986</v>
      </c>
      <c r="F92" s="40">
        <v>561.09999999999991</v>
      </c>
      <c r="G92" s="40">
        <v>553.79999999999984</v>
      </c>
      <c r="H92" s="40">
        <v>582.99999999999989</v>
      </c>
      <c r="I92" s="40">
        <v>590.29999999999984</v>
      </c>
      <c r="J92" s="40">
        <v>597.59999999999991</v>
      </c>
      <c r="K92" s="31">
        <v>583</v>
      </c>
      <c r="L92" s="31">
        <v>568.4</v>
      </c>
      <c r="M92" s="31">
        <v>0.87558999999999998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2383.4</v>
      </c>
      <c r="D93" s="40">
        <v>2366.25</v>
      </c>
      <c r="E93" s="40">
        <v>2337.15</v>
      </c>
      <c r="F93" s="40">
        <v>2290.9</v>
      </c>
      <c r="G93" s="40">
        <v>2261.8000000000002</v>
      </c>
      <c r="H93" s="40">
        <v>2412.5</v>
      </c>
      <c r="I93" s="40">
        <v>2441.6000000000004</v>
      </c>
      <c r="J93" s="40">
        <v>2487.85</v>
      </c>
      <c r="K93" s="31">
        <v>2395.35</v>
      </c>
      <c r="L93" s="31">
        <v>2320</v>
      </c>
      <c r="M93" s="31">
        <v>9.7422599999999999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1728.4</v>
      </c>
      <c r="D94" s="40">
        <v>1735.25</v>
      </c>
      <c r="E94" s="40">
        <v>1715.85</v>
      </c>
      <c r="F94" s="40">
        <v>1703.3</v>
      </c>
      <c r="G94" s="40">
        <v>1683.8999999999999</v>
      </c>
      <c r="H94" s="40">
        <v>1747.8</v>
      </c>
      <c r="I94" s="40">
        <v>1767.2</v>
      </c>
      <c r="J94" s="40">
        <v>1779.75</v>
      </c>
      <c r="K94" s="31">
        <v>1754.65</v>
      </c>
      <c r="L94" s="31">
        <v>1722.7</v>
      </c>
      <c r="M94" s="31">
        <v>5.2588499999999998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596.95000000000005</v>
      </c>
      <c r="D95" s="40">
        <v>595.0333333333333</v>
      </c>
      <c r="E95" s="40">
        <v>588.91666666666663</v>
      </c>
      <c r="F95" s="40">
        <v>580.88333333333333</v>
      </c>
      <c r="G95" s="40">
        <v>574.76666666666665</v>
      </c>
      <c r="H95" s="40">
        <v>603.06666666666661</v>
      </c>
      <c r="I95" s="40">
        <v>609.18333333333339</v>
      </c>
      <c r="J95" s="40">
        <v>617.21666666666658</v>
      </c>
      <c r="K95" s="31">
        <v>601.15</v>
      </c>
      <c r="L95" s="31">
        <v>587</v>
      </c>
      <c r="M95" s="31">
        <v>10.9506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306.10000000000002</v>
      </c>
      <c r="D96" s="40">
        <v>307.05</v>
      </c>
      <c r="E96" s="40">
        <v>303.05</v>
      </c>
      <c r="F96" s="40">
        <v>300</v>
      </c>
      <c r="G96" s="40">
        <v>296</v>
      </c>
      <c r="H96" s="40">
        <v>310.10000000000002</v>
      </c>
      <c r="I96" s="40">
        <v>314.10000000000002</v>
      </c>
      <c r="J96" s="40">
        <v>317.15000000000003</v>
      </c>
      <c r="K96" s="31">
        <v>311.05</v>
      </c>
      <c r="L96" s="31">
        <v>304</v>
      </c>
      <c r="M96" s="31">
        <v>3.30219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1177.1500000000001</v>
      </c>
      <c r="D97" s="40">
        <v>1173.3333333333333</v>
      </c>
      <c r="E97" s="40">
        <v>1165.3166666666666</v>
      </c>
      <c r="F97" s="40">
        <v>1153.4833333333333</v>
      </c>
      <c r="G97" s="40">
        <v>1145.4666666666667</v>
      </c>
      <c r="H97" s="40">
        <v>1185.1666666666665</v>
      </c>
      <c r="I97" s="40">
        <v>1193.1833333333334</v>
      </c>
      <c r="J97" s="40">
        <v>1205.0166666666664</v>
      </c>
      <c r="K97" s="31">
        <v>1181.3499999999999</v>
      </c>
      <c r="L97" s="31">
        <v>1161.5</v>
      </c>
      <c r="M97" s="31">
        <v>35.366529999999997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2701.25</v>
      </c>
      <c r="D98" s="40">
        <v>2719.6</v>
      </c>
      <c r="E98" s="40">
        <v>2679.45</v>
      </c>
      <c r="F98" s="40">
        <v>2657.65</v>
      </c>
      <c r="G98" s="40">
        <v>2617.5</v>
      </c>
      <c r="H98" s="40">
        <v>2741.3999999999996</v>
      </c>
      <c r="I98" s="40">
        <v>2781.55</v>
      </c>
      <c r="J98" s="40">
        <v>2803.3499999999995</v>
      </c>
      <c r="K98" s="31">
        <v>2759.75</v>
      </c>
      <c r="L98" s="31">
        <v>2697.8</v>
      </c>
      <c r="M98" s="31">
        <v>4.8173399999999997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1642.8</v>
      </c>
      <c r="D99" s="40">
        <v>1648.3833333333332</v>
      </c>
      <c r="E99" s="40">
        <v>1631.7166666666665</v>
      </c>
      <c r="F99" s="40">
        <v>1620.6333333333332</v>
      </c>
      <c r="G99" s="40">
        <v>1603.9666666666665</v>
      </c>
      <c r="H99" s="40">
        <v>1659.4666666666665</v>
      </c>
      <c r="I99" s="40">
        <v>1676.1333333333334</v>
      </c>
      <c r="J99" s="40">
        <v>1687.2166666666665</v>
      </c>
      <c r="K99" s="31">
        <v>1665.05</v>
      </c>
      <c r="L99" s="31">
        <v>1637.3</v>
      </c>
      <c r="M99" s="31">
        <v>66.24821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693.85</v>
      </c>
      <c r="D100" s="40">
        <v>694.05000000000007</v>
      </c>
      <c r="E100" s="40">
        <v>688.15000000000009</v>
      </c>
      <c r="F100" s="40">
        <v>682.45</v>
      </c>
      <c r="G100" s="40">
        <v>676.55000000000007</v>
      </c>
      <c r="H100" s="40">
        <v>699.75000000000011</v>
      </c>
      <c r="I100" s="40">
        <v>705.65</v>
      </c>
      <c r="J100" s="40">
        <v>711.35000000000014</v>
      </c>
      <c r="K100" s="31">
        <v>699.95</v>
      </c>
      <c r="L100" s="31">
        <v>688.35</v>
      </c>
      <c r="M100" s="31">
        <v>21.03049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1276.7</v>
      </c>
      <c r="D101" s="40">
        <v>1286.2333333333333</v>
      </c>
      <c r="E101" s="40">
        <v>1265.4666666666667</v>
      </c>
      <c r="F101" s="40">
        <v>1254.2333333333333</v>
      </c>
      <c r="G101" s="40">
        <v>1233.4666666666667</v>
      </c>
      <c r="H101" s="40">
        <v>1297.4666666666667</v>
      </c>
      <c r="I101" s="40">
        <v>1318.2333333333336</v>
      </c>
      <c r="J101" s="40">
        <v>1329.4666666666667</v>
      </c>
      <c r="K101" s="31">
        <v>1307</v>
      </c>
      <c r="L101" s="31">
        <v>1275</v>
      </c>
      <c r="M101" s="31">
        <v>9.3786199999999997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2690.15</v>
      </c>
      <c r="D102" s="40">
        <v>2700.5</v>
      </c>
      <c r="E102" s="40">
        <v>2671.65</v>
      </c>
      <c r="F102" s="40">
        <v>2653.15</v>
      </c>
      <c r="G102" s="40">
        <v>2624.3</v>
      </c>
      <c r="H102" s="40">
        <v>2719</v>
      </c>
      <c r="I102" s="40">
        <v>2747.8500000000004</v>
      </c>
      <c r="J102" s="40">
        <v>2766.35</v>
      </c>
      <c r="K102" s="31">
        <v>2729.35</v>
      </c>
      <c r="L102" s="31">
        <v>2682</v>
      </c>
      <c r="M102" s="31">
        <v>4.4451200000000002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479.85</v>
      </c>
      <c r="D103" s="40">
        <v>481.06666666666661</v>
      </c>
      <c r="E103" s="40">
        <v>474.43333333333322</v>
      </c>
      <c r="F103" s="40">
        <v>469.01666666666659</v>
      </c>
      <c r="G103" s="40">
        <v>462.38333333333321</v>
      </c>
      <c r="H103" s="40">
        <v>486.48333333333323</v>
      </c>
      <c r="I103" s="40">
        <v>493.11666666666667</v>
      </c>
      <c r="J103" s="40">
        <v>498.53333333333325</v>
      </c>
      <c r="K103" s="31">
        <v>487.7</v>
      </c>
      <c r="L103" s="31">
        <v>475.65</v>
      </c>
      <c r="M103" s="31">
        <v>89.728790000000004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1317.1</v>
      </c>
      <c r="D104" s="40">
        <v>1326.55</v>
      </c>
      <c r="E104" s="40">
        <v>1300.55</v>
      </c>
      <c r="F104" s="40">
        <v>1284</v>
      </c>
      <c r="G104" s="40">
        <v>1258</v>
      </c>
      <c r="H104" s="40">
        <v>1343.1</v>
      </c>
      <c r="I104" s="40">
        <v>1369.1</v>
      </c>
      <c r="J104" s="40">
        <v>1385.6499999999999</v>
      </c>
      <c r="K104" s="31">
        <v>1352.55</v>
      </c>
      <c r="L104" s="31">
        <v>1310</v>
      </c>
      <c r="M104" s="31">
        <v>5.0611100000000002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134.5</v>
      </c>
      <c r="D105" s="40">
        <v>135.31666666666669</v>
      </c>
      <c r="E105" s="40">
        <v>132.08333333333337</v>
      </c>
      <c r="F105" s="40">
        <v>129.66666666666669</v>
      </c>
      <c r="G105" s="40">
        <v>126.43333333333337</v>
      </c>
      <c r="H105" s="40">
        <v>137.73333333333338</v>
      </c>
      <c r="I105" s="40">
        <v>140.96666666666667</v>
      </c>
      <c r="J105" s="40">
        <v>143.38333333333338</v>
      </c>
      <c r="K105" s="31">
        <v>138.55000000000001</v>
      </c>
      <c r="L105" s="31">
        <v>132.9</v>
      </c>
      <c r="M105" s="31">
        <v>38.575099999999999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333.9</v>
      </c>
      <c r="D106" s="40">
        <v>334.98333333333335</v>
      </c>
      <c r="E106" s="40">
        <v>330.36666666666667</v>
      </c>
      <c r="F106" s="40">
        <v>326.83333333333331</v>
      </c>
      <c r="G106" s="40">
        <v>322.21666666666664</v>
      </c>
      <c r="H106" s="40">
        <v>338.51666666666671</v>
      </c>
      <c r="I106" s="40">
        <v>343.13333333333338</v>
      </c>
      <c r="J106" s="40">
        <v>346.66666666666674</v>
      </c>
      <c r="K106" s="31">
        <v>339.6</v>
      </c>
      <c r="L106" s="31">
        <v>331.45</v>
      </c>
      <c r="M106" s="31">
        <v>38.574959999999997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2396.6</v>
      </c>
      <c r="D107" s="40">
        <v>2414.3166666666662</v>
      </c>
      <c r="E107" s="40">
        <v>2373.4333333333325</v>
      </c>
      <c r="F107" s="40">
        <v>2350.2666666666664</v>
      </c>
      <c r="G107" s="40">
        <v>2309.3833333333328</v>
      </c>
      <c r="H107" s="40">
        <v>2437.4833333333322</v>
      </c>
      <c r="I107" s="40">
        <v>2478.3666666666663</v>
      </c>
      <c r="J107" s="40">
        <v>2501.5333333333319</v>
      </c>
      <c r="K107" s="31">
        <v>2455.1999999999998</v>
      </c>
      <c r="L107" s="31">
        <v>2391.15</v>
      </c>
      <c r="M107" s="31">
        <v>30.838789999999999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323.85000000000002</v>
      </c>
      <c r="D108" s="40">
        <v>325.26666666666665</v>
      </c>
      <c r="E108" s="40">
        <v>319.58333333333331</v>
      </c>
      <c r="F108" s="40">
        <v>315.31666666666666</v>
      </c>
      <c r="G108" s="40">
        <v>309.63333333333333</v>
      </c>
      <c r="H108" s="40">
        <v>329.5333333333333</v>
      </c>
      <c r="I108" s="40">
        <v>335.2166666666667</v>
      </c>
      <c r="J108" s="40">
        <v>339.48333333333329</v>
      </c>
      <c r="K108" s="31">
        <v>330.95</v>
      </c>
      <c r="L108" s="31">
        <v>321</v>
      </c>
      <c r="M108" s="31">
        <v>11.328060000000001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2915</v>
      </c>
      <c r="D109" s="40">
        <v>2921.4666666666667</v>
      </c>
      <c r="E109" s="40">
        <v>2894.9333333333334</v>
      </c>
      <c r="F109" s="40">
        <v>2874.8666666666668</v>
      </c>
      <c r="G109" s="40">
        <v>2848.3333333333335</v>
      </c>
      <c r="H109" s="40">
        <v>2941.5333333333333</v>
      </c>
      <c r="I109" s="40">
        <v>2968.0666666666671</v>
      </c>
      <c r="J109" s="40">
        <v>2988.1333333333332</v>
      </c>
      <c r="K109" s="31">
        <v>2948</v>
      </c>
      <c r="L109" s="31">
        <v>2901.4</v>
      </c>
      <c r="M109" s="31">
        <v>31.362130000000001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835</v>
      </c>
      <c r="D110" s="40">
        <v>836.06666666666661</v>
      </c>
      <c r="E110" s="40">
        <v>823.13333333333321</v>
      </c>
      <c r="F110" s="40">
        <v>811.26666666666665</v>
      </c>
      <c r="G110" s="40">
        <v>798.33333333333326</v>
      </c>
      <c r="H110" s="40">
        <v>847.93333333333317</v>
      </c>
      <c r="I110" s="40">
        <v>860.86666666666656</v>
      </c>
      <c r="J110" s="40">
        <v>872.73333333333312</v>
      </c>
      <c r="K110" s="31">
        <v>849</v>
      </c>
      <c r="L110" s="31">
        <v>824.2</v>
      </c>
      <c r="M110" s="31">
        <v>228.98400000000001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1500.4</v>
      </c>
      <c r="D111" s="40">
        <v>1507.1000000000001</v>
      </c>
      <c r="E111" s="40">
        <v>1488.2500000000002</v>
      </c>
      <c r="F111" s="40">
        <v>1476.1000000000001</v>
      </c>
      <c r="G111" s="40">
        <v>1457.2500000000002</v>
      </c>
      <c r="H111" s="40">
        <v>1519.2500000000002</v>
      </c>
      <c r="I111" s="40">
        <v>1538.1000000000001</v>
      </c>
      <c r="J111" s="40">
        <v>1550.2500000000002</v>
      </c>
      <c r="K111" s="31">
        <v>1525.95</v>
      </c>
      <c r="L111" s="31">
        <v>1494.95</v>
      </c>
      <c r="M111" s="31">
        <v>8.7460500000000003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631.95000000000005</v>
      </c>
      <c r="D112" s="40">
        <v>632.88333333333333</v>
      </c>
      <c r="E112" s="40">
        <v>623.76666666666665</v>
      </c>
      <c r="F112" s="40">
        <v>615.58333333333337</v>
      </c>
      <c r="G112" s="40">
        <v>606.4666666666667</v>
      </c>
      <c r="H112" s="40">
        <v>641.06666666666661</v>
      </c>
      <c r="I112" s="40">
        <v>650.18333333333317</v>
      </c>
      <c r="J112" s="40">
        <v>658.36666666666656</v>
      </c>
      <c r="K112" s="31">
        <v>642</v>
      </c>
      <c r="L112" s="31">
        <v>624.70000000000005</v>
      </c>
      <c r="M112" s="31">
        <v>21.137219999999999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745.1</v>
      </c>
      <c r="D113" s="40">
        <v>749.65</v>
      </c>
      <c r="E113" s="40">
        <v>736.4</v>
      </c>
      <c r="F113" s="40">
        <v>727.7</v>
      </c>
      <c r="G113" s="40">
        <v>714.45</v>
      </c>
      <c r="H113" s="40">
        <v>758.34999999999991</v>
      </c>
      <c r="I113" s="40">
        <v>771.59999999999991</v>
      </c>
      <c r="J113" s="40">
        <v>780.29999999999984</v>
      </c>
      <c r="K113" s="31">
        <v>762.9</v>
      </c>
      <c r="L113" s="31">
        <v>740.95</v>
      </c>
      <c r="M113" s="31">
        <v>4.5368399999999998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52.35</v>
      </c>
      <c r="D114" s="40">
        <v>52.566666666666663</v>
      </c>
      <c r="E114" s="40">
        <v>51.633333333333326</v>
      </c>
      <c r="F114" s="40">
        <v>50.916666666666664</v>
      </c>
      <c r="G114" s="40">
        <v>49.983333333333327</v>
      </c>
      <c r="H114" s="40">
        <v>53.283333333333324</v>
      </c>
      <c r="I114" s="40">
        <v>54.216666666666661</v>
      </c>
      <c r="J114" s="40">
        <v>54.933333333333323</v>
      </c>
      <c r="K114" s="31">
        <v>53.5</v>
      </c>
      <c r="L114" s="31">
        <v>51.85</v>
      </c>
      <c r="M114" s="31">
        <v>544.58199999999999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238.45</v>
      </c>
      <c r="D115" s="40">
        <v>238.65</v>
      </c>
      <c r="E115" s="40">
        <v>236</v>
      </c>
      <c r="F115" s="40">
        <v>233.54999999999998</v>
      </c>
      <c r="G115" s="40">
        <v>230.89999999999998</v>
      </c>
      <c r="H115" s="40">
        <v>241.10000000000002</v>
      </c>
      <c r="I115" s="40">
        <v>243.75000000000006</v>
      </c>
      <c r="J115" s="40">
        <v>246.20000000000005</v>
      </c>
      <c r="K115" s="31">
        <v>241.3</v>
      </c>
      <c r="L115" s="31">
        <v>236.2</v>
      </c>
      <c r="M115" s="31">
        <v>259.11498999999998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7356.7</v>
      </c>
      <c r="D116" s="40">
        <v>7380.5666666666666</v>
      </c>
      <c r="E116" s="40">
        <v>7221.1333333333332</v>
      </c>
      <c r="F116" s="40">
        <v>7085.5666666666666</v>
      </c>
      <c r="G116" s="40">
        <v>6926.1333333333332</v>
      </c>
      <c r="H116" s="40">
        <v>7516.1333333333332</v>
      </c>
      <c r="I116" s="40">
        <v>7675.5666666666657</v>
      </c>
      <c r="J116" s="40">
        <v>7811.1333333333332</v>
      </c>
      <c r="K116" s="31">
        <v>7540</v>
      </c>
      <c r="L116" s="31">
        <v>7245</v>
      </c>
      <c r="M116" s="31">
        <v>2.1592600000000002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189.45</v>
      </c>
      <c r="D117" s="40">
        <v>188.86666666666667</v>
      </c>
      <c r="E117" s="40">
        <v>184.93333333333334</v>
      </c>
      <c r="F117" s="40">
        <v>180.41666666666666</v>
      </c>
      <c r="G117" s="40">
        <v>176.48333333333332</v>
      </c>
      <c r="H117" s="40">
        <v>193.38333333333335</v>
      </c>
      <c r="I117" s="40">
        <v>197.31666666666669</v>
      </c>
      <c r="J117" s="40">
        <v>201.83333333333337</v>
      </c>
      <c r="K117" s="31">
        <v>192.8</v>
      </c>
      <c r="L117" s="31">
        <v>184.35</v>
      </c>
      <c r="M117" s="31">
        <v>67.468559999999997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203.85</v>
      </c>
      <c r="D118" s="40">
        <v>205.75</v>
      </c>
      <c r="E118" s="40">
        <v>201.2</v>
      </c>
      <c r="F118" s="40">
        <v>198.54999999999998</v>
      </c>
      <c r="G118" s="40">
        <v>193.99999999999997</v>
      </c>
      <c r="H118" s="40">
        <v>208.4</v>
      </c>
      <c r="I118" s="40">
        <v>212.95000000000002</v>
      </c>
      <c r="J118" s="40">
        <v>215.60000000000002</v>
      </c>
      <c r="K118" s="31">
        <v>210.3</v>
      </c>
      <c r="L118" s="31">
        <v>203.1</v>
      </c>
      <c r="M118" s="31">
        <v>44.638950000000001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130.80000000000001</v>
      </c>
      <c r="D119" s="40">
        <v>131.35</v>
      </c>
      <c r="E119" s="40">
        <v>129.69999999999999</v>
      </c>
      <c r="F119" s="40">
        <v>128.6</v>
      </c>
      <c r="G119" s="40">
        <v>126.94999999999999</v>
      </c>
      <c r="H119" s="40">
        <v>132.44999999999999</v>
      </c>
      <c r="I119" s="40">
        <v>134.10000000000002</v>
      </c>
      <c r="J119" s="40">
        <v>135.19999999999999</v>
      </c>
      <c r="K119" s="31">
        <v>133</v>
      </c>
      <c r="L119" s="31">
        <v>130.25</v>
      </c>
      <c r="M119" s="31">
        <v>89.414630000000002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4130.1499999999996</v>
      </c>
      <c r="D120" s="40">
        <v>4166.2333333333336</v>
      </c>
      <c r="E120" s="40">
        <v>3997.666666666667</v>
      </c>
      <c r="F120" s="40">
        <v>3865.1833333333334</v>
      </c>
      <c r="G120" s="40">
        <v>3696.6166666666668</v>
      </c>
      <c r="H120" s="40">
        <v>4298.7166666666672</v>
      </c>
      <c r="I120" s="40">
        <v>4467.2833333333328</v>
      </c>
      <c r="J120" s="40">
        <v>4599.7666666666673</v>
      </c>
      <c r="K120" s="31">
        <v>4334.8</v>
      </c>
      <c r="L120" s="31">
        <v>4033.75</v>
      </c>
      <c r="M120" s="31">
        <v>53.58793</v>
      </c>
      <c r="N120" s="1"/>
      <c r="O120" s="1"/>
    </row>
    <row r="121" spans="1:15" ht="12.75" customHeight="1">
      <c r="A121" s="56">
        <v>112</v>
      </c>
      <c r="B121" s="31" t="s">
        <v>1045</v>
      </c>
      <c r="C121" s="31">
        <v>24.85</v>
      </c>
      <c r="D121" s="40">
        <v>24.983333333333334</v>
      </c>
      <c r="E121" s="40">
        <v>24.666666666666668</v>
      </c>
      <c r="F121" s="40">
        <v>24.483333333333334</v>
      </c>
      <c r="G121" s="40">
        <v>24.166666666666668</v>
      </c>
      <c r="H121" s="40">
        <v>25.166666666666668</v>
      </c>
      <c r="I121" s="40">
        <v>25.483333333333331</v>
      </c>
      <c r="J121" s="40">
        <v>25.666666666666668</v>
      </c>
      <c r="K121" s="31">
        <v>25.3</v>
      </c>
      <c r="L121" s="31">
        <v>24.8</v>
      </c>
      <c r="M121" s="31">
        <v>181.62921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472.3</v>
      </c>
      <c r="D122" s="40">
        <v>472.4666666666667</v>
      </c>
      <c r="E122" s="40">
        <v>469.23333333333341</v>
      </c>
      <c r="F122" s="40">
        <v>466.16666666666669</v>
      </c>
      <c r="G122" s="40">
        <v>462.93333333333339</v>
      </c>
      <c r="H122" s="40">
        <v>475.53333333333342</v>
      </c>
      <c r="I122" s="40">
        <v>478.76666666666677</v>
      </c>
      <c r="J122" s="40">
        <v>481.83333333333343</v>
      </c>
      <c r="K122" s="31">
        <v>475.7</v>
      </c>
      <c r="L122" s="31">
        <v>469.4</v>
      </c>
      <c r="M122" s="31">
        <v>14.201750000000001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274.95</v>
      </c>
      <c r="D123" s="40">
        <v>276.61666666666667</v>
      </c>
      <c r="E123" s="40">
        <v>268.73333333333335</v>
      </c>
      <c r="F123" s="40">
        <v>262.51666666666665</v>
      </c>
      <c r="G123" s="40">
        <v>254.63333333333333</v>
      </c>
      <c r="H123" s="40">
        <v>282.83333333333337</v>
      </c>
      <c r="I123" s="40">
        <v>290.7166666666667</v>
      </c>
      <c r="J123" s="40">
        <v>296.93333333333339</v>
      </c>
      <c r="K123" s="31">
        <v>284.5</v>
      </c>
      <c r="L123" s="31">
        <v>270.39999999999998</v>
      </c>
      <c r="M123" s="31">
        <v>82.875529999999998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1142.55</v>
      </c>
      <c r="D124" s="40">
        <v>1142.8</v>
      </c>
      <c r="E124" s="40">
        <v>1121.75</v>
      </c>
      <c r="F124" s="40">
        <v>1100.95</v>
      </c>
      <c r="G124" s="40">
        <v>1079.9000000000001</v>
      </c>
      <c r="H124" s="40">
        <v>1163.5999999999999</v>
      </c>
      <c r="I124" s="40">
        <v>1184.6499999999996</v>
      </c>
      <c r="J124" s="40">
        <v>1205.4499999999998</v>
      </c>
      <c r="K124" s="31">
        <v>1163.8499999999999</v>
      </c>
      <c r="L124" s="31">
        <v>1122</v>
      </c>
      <c r="M124" s="31">
        <v>43.292319999999997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6216.45</v>
      </c>
      <c r="D125" s="40">
        <v>6185.3833333333341</v>
      </c>
      <c r="E125" s="40">
        <v>6112.8166666666684</v>
      </c>
      <c r="F125" s="40">
        <v>6009.1833333333343</v>
      </c>
      <c r="G125" s="40">
        <v>5936.6166666666686</v>
      </c>
      <c r="H125" s="40">
        <v>6289.0166666666682</v>
      </c>
      <c r="I125" s="40">
        <v>6361.5833333333339</v>
      </c>
      <c r="J125" s="40">
        <v>6465.2166666666681</v>
      </c>
      <c r="K125" s="31">
        <v>6257.95</v>
      </c>
      <c r="L125" s="31">
        <v>6081.75</v>
      </c>
      <c r="M125" s="31">
        <v>3.1003699999999998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1728.95</v>
      </c>
      <c r="D126" s="40">
        <v>1721.4166666666667</v>
      </c>
      <c r="E126" s="40">
        <v>1708.6833333333334</v>
      </c>
      <c r="F126" s="40">
        <v>1688.4166666666667</v>
      </c>
      <c r="G126" s="40">
        <v>1675.6833333333334</v>
      </c>
      <c r="H126" s="40">
        <v>1741.6833333333334</v>
      </c>
      <c r="I126" s="40">
        <v>1754.4166666666665</v>
      </c>
      <c r="J126" s="40">
        <v>1774.6833333333334</v>
      </c>
      <c r="K126" s="31">
        <v>1734.15</v>
      </c>
      <c r="L126" s="31">
        <v>1701.15</v>
      </c>
      <c r="M126" s="31">
        <v>50.902589999999996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2010.25</v>
      </c>
      <c r="D127" s="40">
        <v>2030.4166666666667</v>
      </c>
      <c r="E127" s="40">
        <v>1981.8333333333335</v>
      </c>
      <c r="F127" s="40">
        <v>1953.4166666666667</v>
      </c>
      <c r="G127" s="40">
        <v>1904.8333333333335</v>
      </c>
      <c r="H127" s="40">
        <v>2058.8333333333335</v>
      </c>
      <c r="I127" s="40">
        <v>2107.416666666667</v>
      </c>
      <c r="J127" s="40">
        <v>2135.8333333333335</v>
      </c>
      <c r="K127" s="31">
        <v>2079</v>
      </c>
      <c r="L127" s="31">
        <v>2002</v>
      </c>
      <c r="M127" s="31">
        <v>7.5925700000000003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2172.35</v>
      </c>
      <c r="D128" s="40">
        <v>2200.1166666666668</v>
      </c>
      <c r="E128" s="40">
        <v>2136.2333333333336</v>
      </c>
      <c r="F128" s="40">
        <v>2100.1166666666668</v>
      </c>
      <c r="G128" s="40">
        <v>2036.2333333333336</v>
      </c>
      <c r="H128" s="40">
        <v>2236.2333333333336</v>
      </c>
      <c r="I128" s="40">
        <v>2300.1166666666668</v>
      </c>
      <c r="J128" s="40">
        <v>2336.2333333333336</v>
      </c>
      <c r="K128" s="31">
        <v>2264</v>
      </c>
      <c r="L128" s="31">
        <v>2164</v>
      </c>
      <c r="M128" s="31">
        <v>3.1093500000000001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366.55</v>
      </c>
      <c r="D129" s="40">
        <v>369.51666666666665</v>
      </c>
      <c r="E129" s="40">
        <v>361.0333333333333</v>
      </c>
      <c r="F129" s="40">
        <v>355.51666666666665</v>
      </c>
      <c r="G129" s="40">
        <v>347.0333333333333</v>
      </c>
      <c r="H129" s="40">
        <v>375.0333333333333</v>
      </c>
      <c r="I129" s="40">
        <v>383.51666666666665</v>
      </c>
      <c r="J129" s="40">
        <v>389.0333333333333</v>
      </c>
      <c r="K129" s="31">
        <v>378</v>
      </c>
      <c r="L129" s="31">
        <v>364</v>
      </c>
      <c r="M129" s="31">
        <v>20.747679999999999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684.9</v>
      </c>
      <c r="D130" s="40">
        <v>688.83333333333337</v>
      </c>
      <c r="E130" s="40">
        <v>678.16666666666674</v>
      </c>
      <c r="F130" s="40">
        <v>671.43333333333339</v>
      </c>
      <c r="G130" s="40">
        <v>660.76666666666677</v>
      </c>
      <c r="H130" s="40">
        <v>695.56666666666672</v>
      </c>
      <c r="I130" s="40">
        <v>706.23333333333346</v>
      </c>
      <c r="J130" s="40">
        <v>712.9666666666667</v>
      </c>
      <c r="K130" s="31">
        <v>699.5</v>
      </c>
      <c r="L130" s="31">
        <v>682.1</v>
      </c>
      <c r="M130" s="31">
        <v>33.309339999999999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430.4</v>
      </c>
      <c r="D131" s="40">
        <v>435.9666666666667</v>
      </c>
      <c r="E131" s="40">
        <v>423.28333333333342</v>
      </c>
      <c r="F131" s="40">
        <v>416.16666666666674</v>
      </c>
      <c r="G131" s="40">
        <v>403.48333333333346</v>
      </c>
      <c r="H131" s="40">
        <v>443.08333333333337</v>
      </c>
      <c r="I131" s="40">
        <v>455.76666666666665</v>
      </c>
      <c r="J131" s="40">
        <v>462.88333333333333</v>
      </c>
      <c r="K131" s="31">
        <v>448.65</v>
      </c>
      <c r="L131" s="31">
        <v>428.85</v>
      </c>
      <c r="M131" s="31">
        <v>49.664360000000002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3782.1</v>
      </c>
      <c r="D132" s="40">
        <v>3784.1166666666668</v>
      </c>
      <c r="E132" s="40">
        <v>3715.1333333333337</v>
      </c>
      <c r="F132" s="40">
        <v>3648.166666666667</v>
      </c>
      <c r="G132" s="40">
        <v>3579.1833333333338</v>
      </c>
      <c r="H132" s="40">
        <v>3851.0833333333335</v>
      </c>
      <c r="I132" s="40">
        <v>3920.0666666666671</v>
      </c>
      <c r="J132" s="40">
        <v>3987.0333333333333</v>
      </c>
      <c r="K132" s="31">
        <v>3853.1</v>
      </c>
      <c r="L132" s="31">
        <v>3717.15</v>
      </c>
      <c r="M132" s="31">
        <v>9.0302100000000003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2188.25</v>
      </c>
      <c r="D133" s="40">
        <v>2205.9500000000003</v>
      </c>
      <c r="E133" s="40">
        <v>2158.9000000000005</v>
      </c>
      <c r="F133" s="40">
        <v>2129.5500000000002</v>
      </c>
      <c r="G133" s="40">
        <v>2082.5000000000005</v>
      </c>
      <c r="H133" s="40">
        <v>2235.3000000000006</v>
      </c>
      <c r="I133" s="40">
        <v>2282.3500000000008</v>
      </c>
      <c r="J133" s="40">
        <v>2311.7000000000007</v>
      </c>
      <c r="K133" s="31">
        <v>2253</v>
      </c>
      <c r="L133" s="31">
        <v>2176.6</v>
      </c>
      <c r="M133" s="31">
        <v>45.505679999999998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83.85</v>
      </c>
      <c r="D134" s="40">
        <v>84.149999999999991</v>
      </c>
      <c r="E134" s="40">
        <v>82.999999999999986</v>
      </c>
      <c r="F134" s="40">
        <v>82.149999999999991</v>
      </c>
      <c r="G134" s="40">
        <v>80.999999999999986</v>
      </c>
      <c r="H134" s="40">
        <v>84.999999999999986</v>
      </c>
      <c r="I134" s="40">
        <v>86.149999999999991</v>
      </c>
      <c r="J134" s="40">
        <v>86.999999999999986</v>
      </c>
      <c r="K134" s="31">
        <v>85.3</v>
      </c>
      <c r="L134" s="31">
        <v>83.3</v>
      </c>
      <c r="M134" s="31">
        <v>86.968720000000005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4695</v>
      </c>
      <c r="D135" s="40">
        <v>4664.3</v>
      </c>
      <c r="E135" s="40">
        <v>4600.75</v>
      </c>
      <c r="F135" s="40">
        <v>4506.5</v>
      </c>
      <c r="G135" s="40">
        <v>4442.95</v>
      </c>
      <c r="H135" s="40">
        <v>4758.55</v>
      </c>
      <c r="I135" s="40">
        <v>4822.1000000000013</v>
      </c>
      <c r="J135" s="40">
        <v>4916.3500000000004</v>
      </c>
      <c r="K135" s="31">
        <v>4727.8500000000004</v>
      </c>
      <c r="L135" s="31">
        <v>4570.05</v>
      </c>
      <c r="M135" s="31">
        <v>2.6322800000000002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411.95</v>
      </c>
      <c r="D136" s="40">
        <v>410.96666666666664</v>
      </c>
      <c r="E136" s="40">
        <v>408.0333333333333</v>
      </c>
      <c r="F136" s="40">
        <v>404.11666666666667</v>
      </c>
      <c r="G136" s="40">
        <v>401.18333333333334</v>
      </c>
      <c r="H136" s="40">
        <v>414.88333333333327</v>
      </c>
      <c r="I136" s="40">
        <v>417.81666666666655</v>
      </c>
      <c r="J136" s="40">
        <v>421.73333333333323</v>
      </c>
      <c r="K136" s="31">
        <v>413.9</v>
      </c>
      <c r="L136" s="31">
        <v>407.05</v>
      </c>
      <c r="M136" s="31">
        <v>25.99738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6658.55</v>
      </c>
      <c r="D137" s="40">
        <v>6631.3666666666659</v>
      </c>
      <c r="E137" s="40">
        <v>6573.7333333333318</v>
      </c>
      <c r="F137" s="40">
        <v>6488.9166666666661</v>
      </c>
      <c r="G137" s="40">
        <v>6431.2833333333319</v>
      </c>
      <c r="H137" s="40">
        <v>6716.1833333333316</v>
      </c>
      <c r="I137" s="40">
        <v>6773.8166666666648</v>
      </c>
      <c r="J137" s="40">
        <v>6858.6333333333314</v>
      </c>
      <c r="K137" s="31">
        <v>6689</v>
      </c>
      <c r="L137" s="31">
        <v>6546.55</v>
      </c>
      <c r="M137" s="31">
        <v>3.1394299999999999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1784.55</v>
      </c>
      <c r="D138" s="40">
        <v>1791.2166666666665</v>
      </c>
      <c r="E138" s="40">
        <v>1768.4333333333329</v>
      </c>
      <c r="F138" s="40">
        <v>1752.3166666666664</v>
      </c>
      <c r="G138" s="40">
        <v>1729.5333333333328</v>
      </c>
      <c r="H138" s="40">
        <v>1807.333333333333</v>
      </c>
      <c r="I138" s="40">
        <v>1830.1166666666663</v>
      </c>
      <c r="J138" s="40">
        <v>1846.2333333333331</v>
      </c>
      <c r="K138" s="31">
        <v>1814</v>
      </c>
      <c r="L138" s="31">
        <v>1775.1</v>
      </c>
      <c r="M138" s="31">
        <v>14.088789999999999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574.9</v>
      </c>
      <c r="D139" s="40">
        <v>570.66666666666663</v>
      </c>
      <c r="E139" s="40">
        <v>563.38333333333321</v>
      </c>
      <c r="F139" s="40">
        <v>551.86666666666656</v>
      </c>
      <c r="G139" s="40">
        <v>544.58333333333314</v>
      </c>
      <c r="H139" s="40">
        <v>582.18333333333328</v>
      </c>
      <c r="I139" s="40">
        <v>589.46666666666681</v>
      </c>
      <c r="J139" s="40">
        <v>600.98333333333335</v>
      </c>
      <c r="K139" s="31">
        <v>577.95000000000005</v>
      </c>
      <c r="L139" s="31">
        <v>559.15</v>
      </c>
      <c r="M139" s="31">
        <v>18.534980000000001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936.85</v>
      </c>
      <c r="D140" s="40">
        <v>937.6</v>
      </c>
      <c r="E140" s="40">
        <v>929.85</v>
      </c>
      <c r="F140" s="40">
        <v>922.85</v>
      </c>
      <c r="G140" s="40">
        <v>915.1</v>
      </c>
      <c r="H140" s="40">
        <v>944.6</v>
      </c>
      <c r="I140" s="40">
        <v>952.35</v>
      </c>
      <c r="J140" s="40">
        <v>959.35</v>
      </c>
      <c r="K140" s="31">
        <v>945.35</v>
      </c>
      <c r="L140" s="31">
        <v>930.6</v>
      </c>
      <c r="M140" s="31">
        <v>8.3391699999999993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79372.800000000003</v>
      </c>
      <c r="D141" s="40">
        <v>79715.933333333334</v>
      </c>
      <c r="E141" s="40">
        <v>78856.866666666669</v>
      </c>
      <c r="F141" s="40">
        <v>78340.933333333334</v>
      </c>
      <c r="G141" s="40">
        <v>77481.866666666669</v>
      </c>
      <c r="H141" s="40">
        <v>80231.866666666669</v>
      </c>
      <c r="I141" s="40">
        <v>81090.933333333349</v>
      </c>
      <c r="J141" s="40">
        <v>81606.866666666669</v>
      </c>
      <c r="K141" s="31">
        <v>80575</v>
      </c>
      <c r="L141" s="31">
        <v>79200</v>
      </c>
      <c r="M141" s="31">
        <v>6.7229999999999998E-2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996.9</v>
      </c>
      <c r="D142" s="40">
        <v>999</v>
      </c>
      <c r="E142" s="40">
        <v>985.4</v>
      </c>
      <c r="F142" s="40">
        <v>973.9</v>
      </c>
      <c r="G142" s="40">
        <v>960.3</v>
      </c>
      <c r="H142" s="40">
        <v>1010.5</v>
      </c>
      <c r="I142" s="40">
        <v>1024.0999999999999</v>
      </c>
      <c r="J142" s="40">
        <v>1035.5999999999999</v>
      </c>
      <c r="K142" s="31">
        <v>1012.6</v>
      </c>
      <c r="L142" s="31">
        <v>987.5</v>
      </c>
      <c r="M142" s="31">
        <v>5.5691300000000004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192</v>
      </c>
      <c r="D143" s="40">
        <v>190.79999999999998</v>
      </c>
      <c r="E143" s="40">
        <v>187.19999999999996</v>
      </c>
      <c r="F143" s="40">
        <v>182.39999999999998</v>
      </c>
      <c r="G143" s="40">
        <v>178.79999999999995</v>
      </c>
      <c r="H143" s="40">
        <v>195.59999999999997</v>
      </c>
      <c r="I143" s="40">
        <v>199.2</v>
      </c>
      <c r="J143" s="40">
        <v>203.99999999999997</v>
      </c>
      <c r="K143" s="31">
        <v>194.4</v>
      </c>
      <c r="L143" s="31">
        <v>186</v>
      </c>
      <c r="M143" s="31">
        <v>80.968720000000005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886.8</v>
      </c>
      <c r="D144" s="40">
        <v>891.36666666666667</v>
      </c>
      <c r="E144" s="40">
        <v>878.93333333333339</v>
      </c>
      <c r="F144" s="40">
        <v>871.06666666666672</v>
      </c>
      <c r="G144" s="40">
        <v>858.63333333333344</v>
      </c>
      <c r="H144" s="40">
        <v>899.23333333333335</v>
      </c>
      <c r="I144" s="40">
        <v>911.66666666666652</v>
      </c>
      <c r="J144" s="40">
        <v>919.5333333333333</v>
      </c>
      <c r="K144" s="31">
        <v>903.8</v>
      </c>
      <c r="L144" s="31">
        <v>883.5</v>
      </c>
      <c r="M144" s="31">
        <v>33.620190000000001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203.85</v>
      </c>
      <c r="D145" s="40">
        <v>205.98333333333335</v>
      </c>
      <c r="E145" s="40">
        <v>201.06666666666669</v>
      </c>
      <c r="F145" s="40">
        <v>198.28333333333333</v>
      </c>
      <c r="G145" s="40">
        <v>193.36666666666667</v>
      </c>
      <c r="H145" s="40">
        <v>208.76666666666671</v>
      </c>
      <c r="I145" s="40">
        <v>213.68333333333334</v>
      </c>
      <c r="J145" s="40">
        <v>216.46666666666673</v>
      </c>
      <c r="K145" s="31">
        <v>210.9</v>
      </c>
      <c r="L145" s="31">
        <v>203.2</v>
      </c>
      <c r="M145" s="31">
        <v>66.681619999999995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575.45000000000005</v>
      </c>
      <c r="D146" s="40">
        <v>574.2833333333333</v>
      </c>
      <c r="E146" s="40">
        <v>566.66666666666663</v>
      </c>
      <c r="F146" s="40">
        <v>557.88333333333333</v>
      </c>
      <c r="G146" s="40">
        <v>550.26666666666665</v>
      </c>
      <c r="H146" s="40">
        <v>583.06666666666661</v>
      </c>
      <c r="I146" s="40">
        <v>590.68333333333339</v>
      </c>
      <c r="J146" s="40">
        <v>599.46666666666658</v>
      </c>
      <c r="K146" s="31">
        <v>581.9</v>
      </c>
      <c r="L146" s="31">
        <v>565.5</v>
      </c>
      <c r="M146" s="31">
        <v>21.89903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7356.25</v>
      </c>
      <c r="D147" s="40">
        <v>7353.833333333333</v>
      </c>
      <c r="E147" s="40">
        <v>7246.4166666666661</v>
      </c>
      <c r="F147" s="40">
        <v>7136.583333333333</v>
      </c>
      <c r="G147" s="40">
        <v>7029.1666666666661</v>
      </c>
      <c r="H147" s="40">
        <v>7463.6666666666661</v>
      </c>
      <c r="I147" s="40">
        <v>7571.0833333333321</v>
      </c>
      <c r="J147" s="40">
        <v>7680.9166666666661</v>
      </c>
      <c r="K147" s="31">
        <v>7461.25</v>
      </c>
      <c r="L147" s="31">
        <v>7244</v>
      </c>
      <c r="M147" s="31">
        <v>12.18064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980.75</v>
      </c>
      <c r="D148" s="40">
        <v>982.68333333333339</v>
      </c>
      <c r="E148" s="40">
        <v>973.11666666666679</v>
      </c>
      <c r="F148" s="40">
        <v>965.48333333333335</v>
      </c>
      <c r="G148" s="40">
        <v>955.91666666666674</v>
      </c>
      <c r="H148" s="40">
        <v>990.31666666666683</v>
      </c>
      <c r="I148" s="40">
        <v>999.88333333333344</v>
      </c>
      <c r="J148" s="40">
        <v>1007.5166666666669</v>
      </c>
      <c r="K148" s="31">
        <v>992.25</v>
      </c>
      <c r="L148" s="31">
        <v>975.05</v>
      </c>
      <c r="M148" s="31">
        <v>14.510759999999999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4581.6000000000004</v>
      </c>
      <c r="D149" s="40">
        <v>4581.4000000000005</v>
      </c>
      <c r="E149" s="40">
        <v>4527.8000000000011</v>
      </c>
      <c r="F149" s="40">
        <v>4474.0000000000009</v>
      </c>
      <c r="G149" s="40">
        <v>4420.4000000000015</v>
      </c>
      <c r="H149" s="40">
        <v>4635.2000000000007</v>
      </c>
      <c r="I149" s="40">
        <v>4688.8000000000011</v>
      </c>
      <c r="J149" s="40">
        <v>4742.6000000000004</v>
      </c>
      <c r="K149" s="31">
        <v>4635</v>
      </c>
      <c r="L149" s="31">
        <v>4527.6000000000004</v>
      </c>
      <c r="M149" s="31">
        <v>8.0438299999999998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3351.6</v>
      </c>
      <c r="D150" s="40">
        <v>3319.2000000000003</v>
      </c>
      <c r="E150" s="40">
        <v>3272.4000000000005</v>
      </c>
      <c r="F150" s="40">
        <v>3193.2000000000003</v>
      </c>
      <c r="G150" s="40">
        <v>3146.4000000000005</v>
      </c>
      <c r="H150" s="40">
        <v>3398.4000000000005</v>
      </c>
      <c r="I150" s="40">
        <v>3445.2000000000007</v>
      </c>
      <c r="J150" s="40">
        <v>3524.4000000000005</v>
      </c>
      <c r="K150" s="31">
        <v>3366</v>
      </c>
      <c r="L150" s="31">
        <v>3240</v>
      </c>
      <c r="M150" s="31">
        <v>7.51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1520.3</v>
      </c>
      <c r="D151" s="40">
        <v>1528.4666666666665</v>
      </c>
      <c r="E151" s="40">
        <v>1509.833333333333</v>
      </c>
      <c r="F151" s="40">
        <v>1499.3666666666666</v>
      </c>
      <c r="G151" s="40">
        <v>1480.7333333333331</v>
      </c>
      <c r="H151" s="40">
        <v>1538.9333333333329</v>
      </c>
      <c r="I151" s="40">
        <v>1557.5666666666666</v>
      </c>
      <c r="J151" s="40">
        <v>1568.0333333333328</v>
      </c>
      <c r="K151" s="31">
        <v>1547.1</v>
      </c>
      <c r="L151" s="31">
        <v>1518</v>
      </c>
      <c r="M151" s="31">
        <v>4.4141899999999996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830.2</v>
      </c>
      <c r="D152" s="40">
        <v>834.83333333333337</v>
      </c>
      <c r="E152" s="40">
        <v>822.36666666666679</v>
      </c>
      <c r="F152" s="40">
        <v>814.53333333333342</v>
      </c>
      <c r="G152" s="40">
        <v>802.06666666666683</v>
      </c>
      <c r="H152" s="40">
        <v>842.66666666666674</v>
      </c>
      <c r="I152" s="40">
        <v>855.13333333333321</v>
      </c>
      <c r="J152" s="40">
        <v>862.9666666666667</v>
      </c>
      <c r="K152" s="31">
        <v>847.3</v>
      </c>
      <c r="L152" s="31">
        <v>827</v>
      </c>
      <c r="M152" s="31">
        <v>1.0692200000000001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140.30000000000001</v>
      </c>
      <c r="D153" s="40">
        <v>141.41666666666666</v>
      </c>
      <c r="E153" s="40">
        <v>138.88333333333333</v>
      </c>
      <c r="F153" s="40">
        <v>137.46666666666667</v>
      </c>
      <c r="G153" s="40">
        <v>134.93333333333334</v>
      </c>
      <c r="H153" s="40">
        <v>142.83333333333331</v>
      </c>
      <c r="I153" s="40">
        <v>145.36666666666667</v>
      </c>
      <c r="J153" s="40">
        <v>146.7833333333333</v>
      </c>
      <c r="K153" s="31">
        <v>143.94999999999999</v>
      </c>
      <c r="L153" s="31">
        <v>140</v>
      </c>
      <c r="M153" s="31">
        <v>93.98554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141.30000000000001</v>
      </c>
      <c r="D154" s="40">
        <v>142.23333333333335</v>
      </c>
      <c r="E154" s="40">
        <v>139.91666666666669</v>
      </c>
      <c r="F154" s="40">
        <v>138.53333333333333</v>
      </c>
      <c r="G154" s="40">
        <v>136.21666666666667</v>
      </c>
      <c r="H154" s="40">
        <v>143.6166666666667</v>
      </c>
      <c r="I154" s="40">
        <v>145.93333333333337</v>
      </c>
      <c r="J154" s="40">
        <v>147.31666666666672</v>
      </c>
      <c r="K154" s="31">
        <v>144.55000000000001</v>
      </c>
      <c r="L154" s="31">
        <v>140.85</v>
      </c>
      <c r="M154" s="31">
        <v>150.72448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101.9</v>
      </c>
      <c r="D155" s="40">
        <v>103.45</v>
      </c>
      <c r="E155" s="40">
        <v>99.45</v>
      </c>
      <c r="F155" s="40">
        <v>97</v>
      </c>
      <c r="G155" s="40">
        <v>93</v>
      </c>
      <c r="H155" s="40">
        <v>105.9</v>
      </c>
      <c r="I155" s="40">
        <v>109.9</v>
      </c>
      <c r="J155" s="40">
        <v>112.35000000000001</v>
      </c>
      <c r="K155" s="31">
        <v>107.45</v>
      </c>
      <c r="L155" s="31">
        <v>101</v>
      </c>
      <c r="M155" s="31">
        <v>333.53336999999999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3397.7</v>
      </c>
      <c r="D156" s="40">
        <v>3422.7666666666664</v>
      </c>
      <c r="E156" s="40">
        <v>3350.5333333333328</v>
      </c>
      <c r="F156" s="40">
        <v>3303.3666666666663</v>
      </c>
      <c r="G156" s="40">
        <v>3231.1333333333328</v>
      </c>
      <c r="H156" s="40">
        <v>3469.9333333333329</v>
      </c>
      <c r="I156" s="40">
        <v>3542.1666666666665</v>
      </c>
      <c r="J156" s="40">
        <v>3589.333333333333</v>
      </c>
      <c r="K156" s="31">
        <v>3495</v>
      </c>
      <c r="L156" s="31">
        <v>3375.6</v>
      </c>
      <c r="M156" s="31">
        <v>1.1160099999999999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19004.599999999999</v>
      </c>
      <c r="D157" s="40">
        <v>19112.05</v>
      </c>
      <c r="E157" s="40">
        <v>18804.099999999999</v>
      </c>
      <c r="F157" s="40">
        <v>18603.599999999999</v>
      </c>
      <c r="G157" s="40">
        <v>18295.649999999998</v>
      </c>
      <c r="H157" s="40">
        <v>19312.55</v>
      </c>
      <c r="I157" s="40">
        <v>19620.500000000004</v>
      </c>
      <c r="J157" s="40">
        <v>19821</v>
      </c>
      <c r="K157" s="31">
        <v>19420</v>
      </c>
      <c r="L157" s="31">
        <v>18911.55</v>
      </c>
      <c r="M157" s="31">
        <v>0.52881999999999996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435.1</v>
      </c>
      <c r="D158" s="40">
        <v>434.66666666666669</v>
      </c>
      <c r="E158" s="40">
        <v>427.03333333333336</v>
      </c>
      <c r="F158" s="40">
        <v>418.9666666666667</v>
      </c>
      <c r="G158" s="40">
        <v>411.33333333333337</v>
      </c>
      <c r="H158" s="40">
        <v>442.73333333333335</v>
      </c>
      <c r="I158" s="40">
        <v>450.36666666666667</v>
      </c>
      <c r="J158" s="40">
        <v>458.43333333333334</v>
      </c>
      <c r="K158" s="31">
        <v>442.3</v>
      </c>
      <c r="L158" s="31">
        <v>426.6</v>
      </c>
      <c r="M158" s="31">
        <v>13.856159999999999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931.05</v>
      </c>
      <c r="D159" s="40">
        <v>934.2833333333333</v>
      </c>
      <c r="E159" s="40">
        <v>918.91666666666663</v>
      </c>
      <c r="F159" s="40">
        <v>906.7833333333333</v>
      </c>
      <c r="G159" s="40">
        <v>891.41666666666663</v>
      </c>
      <c r="H159" s="40">
        <v>946.41666666666663</v>
      </c>
      <c r="I159" s="40">
        <v>961.78333333333342</v>
      </c>
      <c r="J159" s="40">
        <v>973.91666666666663</v>
      </c>
      <c r="K159" s="31">
        <v>949.65</v>
      </c>
      <c r="L159" s="31">
        <v>922.15</v>
      </c>
      <c r="M159" s="31">
        <v>6.8019800000000004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157.9</v>
      </c>
      <c r="D160" s="40">
        <v>159.5</v>
      </c>
      <c r="E160" s="40">
        <v>155.4</v>
      </c>
      <c r="F160" s="40">
        <v>152.9</v>
      </c>
      <c r="G160" s="40">
        <v>148.80000000000001</v>
      </c>
      <c r="H160" s="40">
        <v>162</v>
      </c>
      <c r="I160" s="40">
        <v>166.10000000000002</v>
      </c>
      <c r="J160" s="40">
        <v>168.6</v>
      </c>
      <c r="K160" s="31">
        <v>163.6</v>
      </c>
      <c r="L160" s="31">
        <v>157</v>
      </c>
      <c r="M160" s="31">
        <v>216.52521999999999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222.15</v>
      </c>
      <c r="D161" s="40">
        <v>221.31666666666669</v>
      </c>
      <c r="E161" s="40">
        <v>217.98333333333338</v>
      </c>
      <c r="F161" s="40">
        <v>213.81666666666669</v>
      </c>
      <c r="G161" s="40">
        <v>210.48333333333338</v>
      </c>
      <c r="H161" s="40">
        <v>225.48333333333338</v>
      </c>
      <c r="I161" s="40">
        <v>228.81666666666669</v>
      </c>
      <c r="J161" s="40">
        <v>232.98333333333338</v>
      </c>
      <c r="K161" s="31">
        <v>224.65</v>
      </c>
      <c r="L161" s="31">
        <v>217.15</v>
      </c>
      <c r="M161" s="31">
        <v>13.402419999999999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2967.2</v>
      </c>
      <c r="D162" s="40">
        <v>2996.7333333333336</v>
      </c>
      <c r="E162" s="40">
        <v>2927.8166666666671</v>
      </c>
      <c r="F162" s="40">
        <v>2888.4333333333334</v>
      </c>
      <c r="G162" s="40">
        <v>2819.5166666666669</v>
      </c>
      <c r="H162" s="40">
        <v>3036.1166666666672</v>
      </c>
      <c r="I162" s="40">
        <v>3105.0333333333333</v>
      </c>
      <c r="J162" s="40">
        <v>3144.4166666666674</v>
      </c>
      <c r="K162" s="31">
        <v>3065.65</v>
      </c>
      <c r="L162" s="31">
        <v>2957.35</v>
      </c>
      <c r="M162" s="31">
        <v>2.7690100000000002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37621.9</v>
      </c>
      <c r="D163" s="40">
        <v>37787.316666666666</v>
      </c>
      <c r="E163" s="40">
        <v>37299.633333333331</v>
      </c>
      <c r="F163" s="40">
        <v>36977.366666666669</v>
      </c>
      <c r="G163" s="40">
        <v>36489.683333333334</v>
      </c>
      <c r="H163" s="40">
        <v>38109.583333333328</v>
      </c>
      <c r="I163" s="40">
        <v>38597.266666666663</v>
      </c>
      <c r="J163" s="40">
        <v>38919.533333333326</v>
      </c>
      <c r="K163" s="31">
        <v>38275</v>
      </c>
      <c r="L163" s="31">
        <v>37465.050000000003</v>
      </c>
      <c r="M163" s="31">
        <v>0.25702000000000003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232</v>
      </c>
      <c r="D164" s="40">
        <v>232.65</v>
      </c>
      <c r="E164" s="40">
        <v>230.9</v>
      </c>
      <c r="F164" s="40">
        <v>229.8</v>
      </c>
      <c r="G164" s="40">
        <v>228.05</v>
      </c>
      <c r="H164" s="40">
        <v>233.75</v>
      </c>
      <c r="I164" s="40">
        <v>235.5</v>
      </c>
      <c r="J164" s="40">
        <v>236.6</v>
      </c>
      <c r="K164" s="31">
        <v>234.4</v>
      </c>
      <c r="L164" s="31">
        <v>231.55</v>
      </c>
      <c r="M164" s="31">
        <v>17.84721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5096.95</v>
      </c>
      <c r="D165" s="40">
        <v>5061.4666666666662</v>
      </c>
      <c r="E165" s="40">
        <v>5008.4833333333327</v>
      </c>
      <c r="F165" s="40">
        <v>4920.0166666666664</v>
      </c>
      <c r="G165" s="40">
        <v>4867.0333333333328</v>
      </c>
      <c r="H165" s="40">
        <v>5149.9333333333325</v>
      </c>
      <c r="I165" s="40">
        <v>5202.9166666666661</v>
      </c>
      <c r="J165" s="40">
        <v>5291.3833333333323</v>
      </c>
      <c r="K165" s="31">
        <v>5114.45</v>
      </c>
      <c r="L165" s="31">
        <v>4973</v>
      </c>
      <c r="M165" s="31">
        <v>0.53549000000000002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2368.4499999999998</v>
      </c>
      <c r="D166" s="40">
        <v>2364.1333333333332</v>
      </c>
      <c r="E166" s="40">
        <v>2314.3166666666666</v>
      </c>
      <c r="F166" s="40">
        <v>2260.1833333333334</v>
      </c>
      <c r="G166" s="40">
        <v>2210.3666666666668</v>
      </c>
      <c r="H166" s="40">
        <v>2418.2666666666664</v>
      </c>
      <c r="I166" s="40">
        <v>2468.083333333333</v>
      </c>
      <c r="J166" s="40">
        <v>2522.2166666666662</v>
      </c>
      <c r="K166" s="31">
        <v>2413.9499999999998</v>
      </c>
      <c r="L166" s="31">
        <v>2310</v>
      </c>
      <c r="M166" s="31">
        <v>7.6034800000000002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2676.35</v>
      </c>
      <c r="D167" s="40">
        <v>2687.5833333333335</v>
      </c>
      <c r="E167" s="40">
        <v>2656.166666666667</v>
      </c>
      <c r="F167" s="40">
        <v>2635.9833333333336</v>
      </c>
      <c r="G167" s="40">
        <v>2604.5666666666671</v>
      </c>
      <c r="H167" s="40">
        <v>2707.7666666666669</v>
      </c>
      <c r="I167" s="40">
        <v>2739.1833333333338</v>
      </c>
      <c r="J167" s="40">
        <v>2759.3666666666668</v>
      </c>
      <c r="K167" s="31">
        <v>2719</v>
      </c>
      <c r="L167" s="31">
        <v>2667.4</v>
      </c>
      <c r="M167" s="31">
        <v>3.8410299999999999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2288.1</v>
      </c>
      <c r="D168" s="40">
        <v>2293.7000000000003</v>
      </c>
      <c r="E168" s="40">
        <v>2267.4000000000005</v>
      </c>
      <c r="F168" s="40">
        <v>2246.7000000000003</v>
      </c>
      <c r="G168" s="40">
        <v>2220.4000000000005</v>
      </c>
      <c r="H168" s="40">
        <v>2314.4000000000005</v>
      </c>
      <c r="I168" s="40">
        <v>2340.7000000000007</v>
      </c>
      <c r="J168" s="40">
        <v>2361.4000000000005</v>
      </c>
      <c r="K168" s="31">
        <v>2320</v>
      </c>
      <c r="L168" s="31">
        <v>2273</v>
      </c>
      <c r="M168" s="31">
        <v>3.0355099999999999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139.94999999999999</v>
      </c>
      <c r="D169" s="40">
        <v>139.9</v>
      </c>
      <c r="E169" s="40">
        <v>138.10000000000002</v>
      </c>
      <c r="F169" s="40">
        <v>136.25000000000003</v>
      </c>
      <c r="G169" s="40">
        <v>134.45000000000005</v>
      </c>
      <c r="H169" s="40">
        <v>141.75</v>
      </c>
      <c r="I169" s="40">
        <v>143.55000000000001</v>
      </c>
      <c r="J169" s="40">
        <v>145.39999999999998</v>
      </c>
      <c r="K169" s="31">
        <v>141.69999999999999</v>
      </c>
      <c r="L169" s="31">
        <v>138.05000000000001</v>
      </c>
      <c r="M169" s="31">
        <v>63.444890000000001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190.25</v>
      </c>
      <c r="D170" s="40">
        <v>190.2166666666667</v>
      </c>
      <c r="E170" s="40">
        <v>188.5833333333334</v>
      </c>
      <c r="F170" s="40">
        <v>186.91666666666671</v>
      </c>
      <c r="G170" s="40">
        <v>185.28333333333342</v>
      </c>
      <c r="H170" s="40">
        <v>191.88333333333338</v>
      </c>
      <c r="I170" s="40">
        <v>193.51666666666671</v>
      </c>
      <c r="J170" s="40">
        <v>195.18333333333337</v>
      </c>
      <c r="K170" s="31">
        <v>191.85</v>
      </c>
      <c r="L170" s="31">
        <v>188.55</v>
      </c>
      <c r="M170" s="31">
        <v>73.970100000000002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432.9</v>
      </c>
      <c r="D171" s="40">
        <v>437.3</v>
      </c>
      <c r="E171" s="40">
        <v>426.20000000000005</v>
      </c>
      <c r="F171" s="40">
        <v>419.50000000000006</v>
      </c>
      <c r="G171" s="40">
        <v>408.40000000000009</v>
      </c>
      <c r="H171" s="40">
        <v>444</v>
      </c>
      <c r="I171" s="40">
        <v>455.1</v>
      </c>
      <c r="J171" s="40">
        <v>461.79999999999995</v>
      </c>
      <c r="K171" s="31">
        <v>448.4</v>
      </c>
      <c r="L171" s="31">
        <v>430.6</v>
      </c>
      <c r="M171" s="31">
        <v>10.2059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14054.75</v>
      </c>
      <c r="D172" s="40">
        <v>14172.6</v>
      </c>
      <c r="E172" s="40">
        <v>13862.2</v>
      </c>
      <c r="F172" s="40">
        <v>13669.65</v>
      </c>
      <c r="G172" s="40">
        <v>13359.25</v>
      </c>
      <c r="H172" s="40">
        <v>14365.150000000001</v>
      </c>
      <c r="I172" s="40">
        <v>14675.55</v>
      </c>
      <c r="J172" s="40">
        <v>14868.100000000002</v>
      </c>
      <c r="K172" s="31">
        <v>14483</v>
      </c>
      <c r="L172" s="31">
        <v>13980.05</v>
      </c>
      <c r="M172" s="31">
        <v>7.1349999999999997E-2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46.3</v>
      </c>
      <c r="D173" s="40">
        <v>46.383333333333333</v>
      </c>
      <c r="E173" s="40">
        <v>45.666666666666664</v>
      </c>
      <c r="F173" s="40">
        <v>45.033333333333331</v>
      </c>
      <c r="G173" s="40">
        <v>44.316666666666663</v>
      </c>
      <c r="H173" s="40">
        <v>47.016666666666666</v>
      </c>
      <c r="I173" s="40">
        <v>47.733333333333334</v>
      </c>
      <c r="J173" s="40">
        <v>48.366666666666667</v>
      </c>
      <c r="K173" s="31">
        <v>47.1</v>
      </c>
      <c r="L173" s="31">
        <v>45.75</v>
      </c>
      <c r="M173" s="31">
        <v>1116.81059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208.25</v>
      </c>
      <c r="D174" s="40">
        <v>208.41666666666666</v>
      </c>
      <c r="E174" s="40">
        <v>203.98333333333332</v>
      </c>
      <c r="F174" s="40">
        <v>199.71666666666667</v>
      </c>
      <c r="G174" s="40">
        <v>195.28333333333333</v>
      </c>
      <c r="H174" s="40">
        <v>212.68333333333331</v>
      </c>
      <c r="I174" s="40">
        <v>217.11666666666665</v>
      </c>
      <c r="J174" s="40">
        <v>221.3833333333333</v>
      </c>
      <c r="K174" s="31">
        <v>212.85</v>
      </c>
      <c r="L174" s="31">
        <v>204.15</v>
      </c>
      <c r="M174" s="31">
        <v>75.733279999999993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156.15</v>
      </c>
      <c r="D175" s="40">
        <v>155.5</v>
      </c>
      <c r="E175" s="40">
        <v>152.5</v>
      </c>
      <c r="F175" s="40">
        <v>148.85</v>
      </c>
      <c r="G175" s="40">
        <v>145.85</v>
      </c>
      <c r="H175" s="40">
        <v>159.15</v>
      </c>
      <c r="I175" s="40">
        <v>162.15</v>
      </c>
      <c r="J175" s="40">
        <v>165.8</v>
      </c>
      <c r="K175" s="31">
        <v>158.5</v>
      </c>
      <c r="L175" s="31">
        <v>151.85</v>
      </c>
      <c r="M175" s="31">
        <v>65.464479999999995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2627.4</v>
      </c>
      <c r="D176" s="40">
        <v>2641.3833333333337</v>
      </c>
      <c r="E176" s="40">
        <v>2605.9666666666672</v>
      </c>
      <c r="F176" s="40">
        <v>2584.5333333333333</v>
      </c>
      <c r="G176" s="40">
        <v>2549.1166666666668</v>
      </c>
      <c r="H176" s="40">
        <v>2662.8166666666675</v>
      </c>
      <c r="I176" s="40">
        <v>2698.2333333333345</v>
      </c>
      <c r="J176" s="40">
        <v>2719.6666666666679</v>
      </c>
      <c r="K176" s="31">
        <v>2676.8</v>
      </c>
      <c r="L176" s="31">
        <v>2619.9499999999998</v>
      </c>
      <c r="M176" s="31">
        <v>45.671399999999998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1137.05</v>
      </c>
      <c r="D177" s="40">
        <v>1138.3833333333334</v>
      </c>
      <c r="E177" s="40">
        <v>1123.7666666666669</v>
      </c>
      <c r="F177" s="40">
        <v>1110.4833333333333</v>
      </c>
      <c r="G177" s="40">
        <v>1095.8666666666668</v>
      </c>
      <c r="H177" s="40">
        <v>1151.666666666667</v>
      </c>
      <c r="I177" s="40">
        <v>1166.2833333333333</v>
      </c>
      <c r="J177" s="40">
        <v>1179.5666666666671</v>
      </c>
      <c r="K177" s="31">
        <v>1153</v>
      </c>
      <c r="L177" s="31">
        <v>1125.0999999999999</v>
      </c>
      <c r="M177" s="31">
        <v>11.95271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1186</v>
      </c>
      <c r="D178" s="40">
        <v>1187.7833333333335</v>
      </c>
      <c r="E178" s="40">
        <v>1173.5166666666671</v>
      </c>
      <c r="F178" s="40">
        <v>1161.0333333333335</v>
      </c>
      <c r="G178" s="40">
        <v>1146.7666666666671</v>
      </c>
      <c r="H178" s="40">
        <v>1200.2666666666671</v>
      </c>
      <c r="I178" s="40">
        <v>1214.5333333333335</v>
      </c>
      <c r="J178" s="40">
        <v>1227.0166666666671</v>
      </c>
      <c r="K178" s="31">
        <v>1202.05</v>
      </c>
      <c r="L178" s="31">
        <v>1175.3</v>
      </c>
      <c r="M178" s="31">
        <v>19.167660000000001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2144.8000000000002</v>
      </c>
      <c r="D179" s="40">
        <v>2135.65</v>
      </c>
      <c r="E179" s="40">
        <v>2111.3000000000002</v>
      </c>
      <c r="F179" s="40">
        <v>2077.8000000000002</v>
      </c>
      <c r="G179" s="40">
        <v>2053.4500000000003</v>
      </c>
      <c r="H179" s="40">
        <v>2169.15</v>
      </c>
      <c r="I179" s="40">
        <v>2193.4999999999995</v>
      </c>
      <c r="J179" s="40">
        <v>2227</v>
      </c>
      <c r="K179" s="31">
        <v>2160</v>
      </c>
      <c r="L179" s="31">
        <v>2102.15</v>
      </c>
      <c r="M179" s="31">
        <v>16.908989999999999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8269.2000000000007</v>
      </c>
      <c r="D180" s="40">
        <v>8209.0833333333339</v>
      </c>
      <c r="E180" s="40">
        <v>8130.4166666666679</v>
      </c>
      <c r="F180" s="40">
        <v>7991.6333333333341</v>
      </c>
      <c r="G180" s="40">
        <v>7912.9666666666681</v>
      </c>
      <c r="H180" s="40">
        <v>8347.8666666666686</v>
      </c>
      <c r="I180" s="40">
        <v>8426.5333333333365</v>
      </c>
      <c r="J180" s="40">
        <v>8565.3166666666675</v>
      </c>
      <c r="K180" s="31">
        <v>8287.75</v>
      </c>
      <c r="L180" s="31">
        <v>8070.3</v>
      </c>
      <c r="M180" s="31">
        <v>0.25819999999999999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28107.75</v>
      </c>
      <c r="D181" s="40">
        <v>28080.916666666668</v>
      </c>
      <c r="E181" s="40">
        <v>27681.733333333337</v>
      </c>
      <c r="F181" s="40">
        <v>27255.716666666671</v>
      </c>
      <c r="G181" s="40">
        <v>26856.53333333334</v>
      </c>
      <c r="H181" s="40">
        <v>28506.933333333334</v>
      </c>
      <c r="I181" s="40">
        <v>28906.116666666661</v>
      </c>
      <c r="J181" s="40">
        <v>29332.133333333331</v>
      </c>
      <c r="K181" s="31">
        <v>28480.1</v>
      </c>
      <c r="L181" s="31">
        <v>27654.9</v>
      </c>
      <c r="M181" s="31">
        <v>0.50424000000000002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1528.35</v>
      </c>
      <c r="D182" s="40">
        <v>1534.45</v>
      </c>
      <c r="E182" s="40">
        <v>1510.9</v>
      </c>
      <c r="F182" s="40">
        <v>1493.45</v>
      </c>
      <c r="G182" s="40">
        <v>1469.9</v>
      </c>
      <c r="H182" s="40">
        <v>1551.9</v>
      </c>
      <c r="I182" s="40">
        <v>1575.4499999999998</v>
      </c>
      <c r="J182" s="40">
        <v>1592.9</v>
      </c>
      <c r="K182" s="31">
        <v>1558</v>
      </c>
      <c r="L182" s="31">
        <v>1517</v>
      </c>
      <c r="M182" s="31">
        <v>9.3579399999999993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2171.15</v>
      </c>
      <c r="D183" s="40">
        <v>2180.7666666666669</v>
      </c>
      <c r="E183" s="40">
        <v>2142.4333333333338</v>
      </c>
      <c r="F183" s="40">
        <v>2113.7166666666672</v>
      </c>
      <c r="G183" s="40">
        <v>2075.3833333333341</v>
      </c>
      <c r="H183" s="40">
        <v>2209.4833333333336</v>
      </c>
      <c r="I183" s="40">
        <v>2247.8166666666666</v>
      </c>
      <c r="J183" s="40">
        <v>2276.5333333333333</v>
      </c>
      <c r="K183" s="31">
        <v>2219.1</v>
      </c>
      <c r="L183" s="31">
        <v>2152.0500000000002</v>
      </c>
      <c r="M183" s="31">
        <v>1.6138999999999999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519.15</v>
      </c>
      <c r="D184" s="40">
        <v>519.58333333333337</v>
      </c>
      <c r="E184" s="40">
        <v>512.31666666666672</v>
      </c>
      <c r="F184" s="40">
        <v>505.48333333333335</v>
      </c>
      <c r="G184" s="40">
        <v>498.2166666666667</v>
      </c>
      <c r="H184" s="40">
        <v>526.41666666666674</v>
      </c>
      <c r="I184" s="40">
        <v>533.68333333333339</v>
      </c>
      <c r="J184" s="40">
        <v>540.51666666666677</v>
      </c>
      <c r="K184" s="31">
        <v>526.85</v>
      </c>
      <c r="L184" s="31">
        <v>512.75</v>
      </c>
      <c r="M184" s="31">
        <v>294.63031999999998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117</v>
      </c>
      <c r="D185" s="40">
        <v>118.33333333333333</v>
      </c>
      <c r="E185" s="40">
        <v>115.06666666666666</v>
      </c>
      <c r="F185" s="40">
        <v>113.13333333333334</v>
      </c>
      <c r="G185" s="40">
        <v>109.86666666666667</v>
      </c>
      <c r="H185" s="40">
        <v>120.26666666666665</v>
      </c>
      <c r="I185" s="40">
        <v>123.53333333333333</v>
      </c>
      <c r="J185" s="40">
        <v>125.46666666666664</v>
      </c>
      <c r="K185" s="31">
        <v>121.6</v>
      </c>
      <c r="L185" s="31">
        <v>116.4</v>
      </c>
      <c r="M185" s="31">
        <v>343.83060999999998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825.1</v>
      </c>
      <c r="D186" s="40">
        <v>826.45000000000016</v>
      </c>
      <c r="E186" s="40">
        <v>814.45000000000027</v>
      </c>
      <c r="F186" s="40">
        <v>803.80000000000007</v>
      </c>
      <c r="G186" s="40">
        <v>791.80000000000018</v>
      </c>
      <c r="H186" s="40">
        <v>837.10000000000036</v>
      </c>
      <c r="I186" s="40">
        <v>849.10000000000014</v>
      </c>
      <c r="J186" s="40">
        <v>859.75000000000045</v>
      </c>
      <c r="K186" s="31">
        <v>838.45</v>
      </c>
      <c r="L186" s="31">
        <v>815.8</v>
      </c>
      <c r="M186" s="31">
        <v>35.698689999999999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564.85</v>
      </c>
      <c r="D187" s="40">
        <v>566.48333333333323</v>
      </c>
      <c r="E187" s="40">
        <v>556.46666666666647</v>
      </c>
      <c r="F187" s="40">
        <v>548.08333333333326</v>
      </c>
      <c r="G187" s="40">
        <v>538.06666666666649</v>
      </c>
      <c r="H187" s="40">
        <v>574.86666666666645</v>
      </c>
      <c r="I187" s="40">
        <v>584.8833333333331</v>
      </c>
      <c r="J187" s="40">
        <v>593.26666666666642</v>
      </c>
      <c r="K187" s="31">
        <v>576.5</v>
      </c>
      <c r="L187" s="31">
        <v>558.1</v>
      </c>
      <c r="M187" s="31">
        <v>16.198599999999999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549.29999999999995</v>
      </c>
      <c r="D188" s="40">
        <v>553.23333333333335</v>
      </c>
      <c r="E188" s="40">
        <v>542.51666666666665</v>
      </c>
      <c r="F188" s="40">
        <v>535.73333333333335</v>
      </c>
      <c r="G188" s="40">
        <v>525.01666666666665</v>
      </c>
      <c r="H188" s="40">
        <v>560.01666666666665</v>
      </c>
      <c r="I188" s="40">
        <v>570.73333333333335</v>
      </c>
      <c r="J188" s="40">
        <v>577.51666666666665</v>
      </c>
      <c r="K188" s="31">
        <v>563.95000000000005</v>
      </c>
      <c r="L188" s="31">
        <v>546.45000000000005</v>
      </c>
      <c r="M188" s="31">
        <v>9.1083700000000007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625.85</v>
      </c>
      <c r="D189" s="40">
        <v>625.11666666666667</v>
      </c>
      <c r="E189" s="40">
        <v>621.43333333333339</v>
      </c>
      <c r="F189" s="40">
        <v>617.01666666666677</v>
      </c>
      <c r="G189" s="40">
        <v>613.33333333333348</v>
      </c>
      <c r="H189" s="40">
        <v>629.5333333333333</v>
      </c>
      <c r="I189" s="40">
        <v>633.21666666666647</v>
      </c>
      <c r="J189" s="40">
        <v>637.63333333333321</v>
      </c>
      <c r="K189" s="31">
        <v>628.79999999999995</v>
      </c>
      <c r="L189" s="31">
        <v>620.70000000000005</v>
      </c>
      <c r="M189" s="31">
        <v>13.80261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997.4</v>
      </c>
      <c r="D190" s="40">
        <v>1003.3166666666666</v>
      </c>
      <c r="E190" s="40">
        <v>988.13333333333321</v>
      </c>
      <c r="F190" s="40">
        <v>978.86666666666656</v>
      </c>
      <c r="G190" s="40">
        <v>963.68333333333317</v>
      </c>
      <c r="H190" s="40">
        <v>1012.5833333333333</v>
      </c>
      <c r="I190" s="40">
        <v>1027.7666666666667</v>
      </c>
      <c r="J190" s="40">
        <v>1037.0333333333333</v>
      </c>
      <c r="K190" s="31">
        <v>1018.5</v>
      </c>
      <c r="L190" s="31">
        <v>994.05</v>
      </c>
      <c r="M190" s="31">
        <v>20.04692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1335.55</v>
      </c>
      <c r="D191" s="40">
        <v>1348.4666666666665</v>
      </c>
      <c r="E191" s="40">
        <v>1317.083333333333</v>
      </c>
      <c r="F191" s="40">
        <v>1298.6166666666666</v>
      </c>
      <c r="G191" s="40">
        <v>1267.2333333333331</v>
      </c>
      <c r="H191" s="40">
        <v>1366.9333333333329</v>
      </c>
      <c r="I191" s="40">
        <v>1398.3166666666666</v>
      </c>
      <c r="J191" s="40">
        <v>1416.7833333333328</v>
      </c>
      <c r="K191" s="31">
        <v>1379.85</v>
      </c>
      <c r="L191" s="31">
        <v>1330</v>
      </c>
      <c r="M191" s="31">
        <v>2.67266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3489.75</v>
      </c>
      <c r="D192" s="40">
        <v>3494.6666666666665</v>
      </c>
      <c r="E192" s="40">
        <v>3478.083333333333</v>
      </c>
      <c r="F192" s="40">
        <v>3466.4166666666665</v>
      </c>
      <c r="G192" s="40">
        <v>3449.833333333333</v>
      </c>
      <c r="H192" s="40">
        <v>3506.333333333333</v>
      </c>
      <c r="I192" s="40">
        <v>3522.9166666666661</v>
      </c>
      <c r="J192" s="40">
        <v>3534.583333333333</v>
      </c>
      <c r="K192" s="31">
        <v>3511.25</v>
      </c>
      <c r="L192" s="31">
        <v>3483</v>
      </c>
      <c r="M192" s="31">
        <v>25.108129999999999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818.75</v>
      </c>
      <c r="D193" s="40">
        <v>816.5333333333333</v>
      </c>
      <c r="E193" s="40">
        <v>811.86666666666656</v>
      </c>
      <c r="F193" s="40">
        <v>804.98333333333323</v>
      </c>
      <c r="G193" s="40">
        <v>800.31666666666649</v>
      </c>
      <c r="H193" s="40">
        <v>823.41666666666663</v>
      </c>
      <c r="I193" s="40">
        <v>828.08333333333337</v>
      </c>
      <c r="J193" s="40">
        <v>834.9666666666667</v>
      </c>
      <c r="K193" s="31">
        <v>821.2</v>
      </c>
      <c r="L193" s="31">
        <v>809.65</v>
      </c>
      <c r="M193" s="31">
        <v>19.306319999999999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5867.15</v>
      </c>
      <c r="D194" s="40">
        <v>5869.05</v>
      </c>
      <c r="E194" s="40">
        <v>5798.1</v>
      </c>
      <c r="F194" s="40">
        <v>5729.05</v>
      </c>
      <c r="G194" s="40">
        <v>5658.1</v>
      </c>
      <c r="H194" s="40">
        <v>5938.1</v>
      </c>
      <c r="I194" s="40">
        <v>6009.0499999999993</v>
      </c>
      <c r="J194" s="40">
        <v>6078.1</v>
      </c>
      <c r="K194" s="31">
        <v>5940</v>
      </c>
      <c r="L194" s="31">
        <v>5800</v>
      </c>
      <c r="M194" s="31">
        <v>1.4919100000000001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497.9</v>
      </c>
      <c r="D195" s="40">
        <v>500.15000000000003</v>
      </c>
      <c r="E195" s="40">
        <v>493.75000000000006</v>
      </c>
      <c r="F195" s="40">
        <v>489.6</v>
      </c>
      <c r="G195" s="40">
        <v>483.20000000000005</v>
      </c>
      <c r="H195" s="40">
        <v>504.30000000000007</v>
      </c>
      <c r="I195" s="40">
        <v>510.70000000000005</v>
      </c>
      <c r="J195" s="40">
        <v>514.85000000000014</v>
      </c>
      <c r="K195" s="31">
        <v>506.55</v>
      </c>
      <c r="L195" s="31">
        <v>496</v>
      </c>
      <c r="M195" s="31">
        <v>303.61263000000002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224.25</v>
      </c>
      <c r="D196" s="40">
        <v>226.54999999999998</v>
      </c>
      <c r="E196" s="40">
        <v>220.39999999999998</v>
      </c>
      <c r="F196" s="40">
        <v>216.54999999999998</v>
      </c>
      <c r="G196" s="40">
        <v>210.39999999999998</v>
      </c>
      <c r="H196" s="40">
        <v>230.39999999999998</v>
      </c>
      <c r="I196" s="40">
        <v>236.55</v>
      </c>
      <c r="J196" s="40">
        <v>240.39999999999998</v>
      </c>
      <c r="K196" s="31">
        <v>232.7</v>
      </c>
      <c r="L196" s="31">
        <v>222.7</v>
      </c>
      <c r="M196" s="31">
        <v>785.77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1326.15</v>
      </c>
      <c r="D197" s="40">
        <v>1333.0333333333335</v>
      </c>
      <c r="E197" s="40">
        <v>1314.366666666667</v>
      </c>
      <c r="F197" s="40">
        <v>1302.5833333333335</v>
      </c>
      <c r="G197" s="40">
        <v>1283.916666666667</v>
      </c>
      <c r="H197" s="40">
        <v>1344.8166666666671</v>
      </c>
      <c r="I197" s="40">
        <v>1363.4833333333336</v>
      </c>
      <c r="J197" s="40">
        <v>1375.2666666666671</v>
      </c>
      <c r="K197" s="31">
        <v>1351.7</v>
      </c>
      <c r="L197" s="31">
        <v>1321.25</v>
      </c>
      <c r="M197" s="31">
        <v>72.418040000000005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1567.85</v>
      </c>
      <c r="D198" s="40">
        <v>1560.8166666666666</v>
      </c>
      <c r="E198" s="40">
        <v>1534.5333333333333</v>
      </c>
      <c r="F198" s="40">
        <v>1501.2166666666667</v>
      </c>
      <c r="G198" s="40">
        <v>1474.9333333333334</v>
      </c>
      <c r="H198" s="40">
        <v>1594.1333333333332</v>
      </c>
      <c r="I198" s="40">
        <v>1620.4166666666665</v>
      </c>
      <c r="J198" s="40">
        <v>1653.7333333333331</v>
      </c>
      <c r="K198" s="31">
        <v>1587.1</v>
      </c>
      <c r="L198" s="31">
        <v>1527.5</v>
      </c>
      <c r="M198" s="31">
        <v>36.241309999999999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1032.05</v>
      </c>
      <c r="D199" s="40">
        <v>1028.2833333333335</v>
      </c>
      <c r="E199" s="40">
        <v>1008.5666666666671</v>
      </c>
      <c r="F199" s="40">
        <v>985.08333333333348</v>
      </c>
      <c r="G199" s="40">
        <v>965.36666666666702</v>
      </c>
      <c r="H199" s="40">
        <v>1051.7666666666671</v>
      </c>
      <c r="I199" s="40">
        <v>1071.4833333333338</v>
      </c>
      <c r="J199" s="40">
        <v>1094.9666666666672</v>
      </c>
      <c r="K199" s="31">
        <v>1048</v>
      </c>
      <c r="L199" s="31">
        <v>1004.8</v>
      </c>
      <c r="M199" s="31">
        <v>11.169879999999999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2460.1</v>
      </c>
      <c r="D200" s="40">
        <v>2464.8833333333332</v>
      </c>
      <c r="E200" s="40">
        <v>2447.4166666666665</v>
      </c>
      <c r="F200" s="40">
        <v>2434.7333333333331</v>
      </c>
      <c r="G200" s="40">
        <v>2417.2666666666664</v>
      </c>
      <c r="H200" s="40">
        <v>2477.5666666666666</v>
      </c>
      <c r="I200" s="40">
        <v>2495.0333333333338</v>
      </c>
      <c r="J200" s="40">
        <v>2507.7166666666667</v>
      </c>
      <c r="K200" s="31">
        <v>2482.35</v>
      </c>
      <c r="L200" s="31">
        <v>2452.1999999999998</v>
      </c>
      <c r="M200" s="31">
        <v>20.826899999999998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2821.45</v>
      </c>
      <c r="D201" s="40">
        <v>2863.4666666666667</v>
      </c>
      <c r="E201" s="40">
        <v>2767.9833333333336</v>
      </c>
      <c r="F201" s="40">
        <v>2714.5166666666669</v>
      </c>
      <c r="G201" s="40">
        <v>2619.0333333333338</v>
      </c>
      <c r="H201" s="40">
        <v>2916.9333333333334</v>
      </c>
      <c r="I201" s="40">
        <v>3012.4166666666661</v>
      </c>
      <c r="J201" s="40">
        <v>3065.8833333333332</v>
      </c>
      <c r="K201" s="31">
        <v>2958.95</v>
      </c>
      <c r="L201" s="31">
        <v>2810</v>
      </c>
      <c r="M201" s="31">
        <v>4.3864799999999997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499.7</v>
      </c>
      <c r="D202" s="40">
        <v>499.90000000000003</v>
      </c>
      <c r="E202" s="40">
        <v>495.10000000000008</v>
      </c>
      <c r="F202" s="40">
        <v>490.50000000000006</v>
      </c>
      <c r="G202" s="40">
        <v>485.7000000000001</v>
      </c>
      <c r="H202" s="40">
        <v>504.50000000000006</v>
      </c>
      <c r="I202" s="40">
        <v>509.3</v>
      </c>
      <c r="J202" s="40">
        <v>513.90000000000009</v>
      </c>
      <c r="K202" s="31">
        <v>504.7</v>
      </c>
      <c r="L202" s="31">
        <v>495.3</v>
      </c>
      <c r="M202" s="31">
        <v>8.6202699999999997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1033.8499999999999</v>
      </c>
      <c r="D203" s="40">
        <v>1044.1166666666666</v>
      </c>
      <c r="E203" s="40">
        <v>1015.9833333333331</v>
      </c>
      <c r="F203" s="40">
        <v>998.11666666666656</v>
      </c>
      <c r="G203" s="40">
        <v>969.98333333333312</v>
      </c>
      <c r="H203" s="40">
        <v>1061.9833333333331</v>
      </c>
      <c r="I203" s="40">
        <v>1090.1166666666668</v>
      </c>
      <c r="J203" s="40">
        <v>1107.9833333333331</v>
      </c>
      <c r="K203" s="31">
        <v>1072.25</v>
      </c>
      <c r="L203" s="31">
        <v>1026.25</v>
      </c>
      <c r="M203" s="31">
        <v>4.7691299999999996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741.5</v>
      </c>
      <c r="D204" s="40">
        <v>733.83333333333337</v>
      </c>
      <c r="E204" s="40">
        <v>719.66666666666674</v>
      </c>
      <c r="F204" s="40">
        <v>697.83333333333337</v>
      </c>
      <c r="G204" s="40">
        <v>683.66666666666674</v>
      </c>
      <c r="H204" s="40">
        <v>755.66666666666674</v>
      </c>
      <c r="I204" s="40">
        <v>769.83333333333348</v>
      </c>
      <c r="J204" s="40">
        <v>791.66666666666674</v>
      </c>
      <c r="K204" s="31">
        <v>748</v>
      </c>
      <c r="L204" s="31">
        <v>712</v>
      </c>
      <c r="M204" s="31">
        <v>46.776150000000001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7354.2</v>
      </c>
      <c r="D205" s="40">
        <v>7320.0666666666666</v>
      </c>
      <c r="E205" s="40">
        <v>7268.1333333333332</v>
      </c>
      <c r="F205" s="40">
        <v>7182.0666666666666</v>
      </c>
      <c r="G205" s="40">
        <v>7130.1333333333332</v>
      </c>
      <c r="H205" s="40">
        <v>7406.1333333333332</v>
      </c>
      <c r="I205" s="40">
        <v>7458.0666666666657</v>
      </c>
      <c r="J205" s="40">
        <v>7544.1333333333332</v>
      </c>
      <c r="K205" s="31">
        <v>7372</v>
      </c>
      <c r="L205" s="31">
        <v>7234</v>
      </c>
      <c r="M205" s="31">
        <v>3.6465700000000001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50.55</v>
      </c>
      <c r="D206" s="40">
        <v>49.916666666666664</v>
      </c>
      <c r="E206" s="40">
        <v>48.583333333333329</v>
      </c>
      <c r="F206" s="40">
        <v>46.616666666666667</v>
      </c>
      <c r="G206" s="40">
        <v>45.283333333333331</v>
      </c>
      <c r="H206" s="40">
        <v>51.883333333333326</v>
      </c>
      <c r="I206" s="40">
        <v>53.216666666666654</v>
      </c>
      <c r="J206" s="40">
        <v>55.183333333333323</v>
      </c>
      <c r="K206" s="31">
        <v>51.25</v>
      </c>
      <c r="L206" s="31">
        <v>47.95</v>
      </c>
      <c r="M206" s="31">
        <v>335.26546000000002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1693.3</v>
      </c>
      <c r="D207" s="40">
        <v>1682.1666666666667</v>
      </c>
      <c r="E207" s="40">
        <v>1659.9333333333334</v>
      </c>
      <c r="F207" s="40">
        <v>1626.5666666666666</v>
      </c>
      <c r="G207" s="40">
        <v>1604.3333333333333</v>
      </c>
      <c r="H207" s="40">
        <v>1715.5333333333335</v>
      </c>
      <c r="I207" s="40">
        <v>1737.7666666666667</v>
      </c>
      <c r="J207" s="40">
        <v>1771.1333333333337</v>
      </c>
      <c r="K207" s="31">
        <v>1704.4</v>
      </c>
      <c r="L207" s="31">
        <v>1648.8</v>
      </c>
      <c r="M207" s="31">
        <v>5.7142299999999997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882.9</v>
      </c>
      <c r="D208" s="40">
        <v>871.75</v>
      </c>
      <c r="E208" s="40">
        <v>845.85</v>
      </c>
      <c r="F208" s="40">
        <v>808.80000000000007</v>
      </c>
      <c r="G208" s="40">
        <v>782.90000000000009</v>
      </c>
      <c r="H208" s="40">
        <v>908.8</v>
      </c>
      <c r="I208" s="40">
        <v>934.7</v>
      </c>
      <c r="J208" s="40">
        <v>971.74999999999989</v>
      </c>
      <c r="K208" s="31">
        <v>897.65</v>
      </c>
      <c r="L208" s="31">
        <v>834.7</v>
      </c>
      <c r="M208" s="31">
        <v>40.33672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815.8</v>
      </c>
      <c r="D209" s="40">
        <v>818.6</v>
      </c>
      <c r="E209" s="40">
        <v>808.2</v>
      </c>
      <c r="F209" s="40">
        <v>800.6</v>
      </c>
      <c r="G209" s="40">
        <v>790.2</v>
      </c>
      <c r="H209" s="40">
        <v>826.2</v>
      </c>
      <c r="I209" s="40">
        <v>836.59999999999991</v>
      </c>
      <c r="J209" s="40">
        <v>844.2</v>
      </c>
      <c r="K209" s="31">
        <v>829</v>
      </c>
      <c r="L209" s="31">
        <v>811</v>
      </c>
      <c r="M209" s="31">
        <v>4.5775499999999996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315.35000000000002</v>
      </c>
      <c r="D210" s="40">
        <v>320.15000000000003</v>
      </c>
      <c r="E210" s="40">
        <v>309.50000000000006</v>
      </c>
      <c r="F210" s="40">
        <v>303.65000000000003</v>
      </c>
      <c r="G210" s="40">
        <v>293.00000000000006</v>
      </c>
      <c r="H210" s="40">
        <v>326.00000000000006</v>
      </c>
      <c r="I210" s="40">
        <v>336.65000000000003</v>
      </c>
      <c r="J210" s="40">
        <v>342.50000000000006</v>
      </c>
      <c r="K210" s="31">
        <v>330.8</v>
      </c>
      <c r="L210" s="31">
        <v>314.3</v>
      </c>
      <c r="M210" s="31">
        <v>169.87344999999999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10.25</v>
      </c>
      <c r="D211" s="40">
        <v>10.299999999999999</v>
      </c>
      <c r="E211" s="40">
        <v>10.099999999999998</v>
      </c>
      <c r="F211" s="40">
        <v>9.9499999999999993</v>
      </c>
      <c r="G211" s="40">
        <v>9.7499999999999982</v>
      </c>
      <c r="H211" s="40">
        <v>10.449999999999998</v>
      </c>
      <c r="I211" s="40">
        <v>10.649999999999997</v>
      </c>
      <c r="J211" s="40">
        <v>10.799999999999997</v>
      </c>
      <c r="K211" s="31">
        <v>10.5</v>
      </c>
      <c r="L211" s="31">
        <v>10.15</v>
      </c>
      <c r="M211" s="31">
        <v>1242.3043299999999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1180.75</v>
      </c>
      <c r="D212" s="40">
        <v>1186.8</v>
      </c>
      <c r="E212" s="40">
        <v>1170.9499999999998</v>
      </c>
      <c r="F212" s="40">
        <v>1161.1499999999999</v>
      </c>
      <c r="G212" s="40">
        <v>1145.2999999999997</v>
      </c>
      <c r="H212" s="40">
        <v>1196.5999999999999</v>
      </c>
      <c r="I212" s="40">
        <v>1212.4499999999998</v>
      </c>
      <c r="J212" s="40">
        <v>1222.25</v>
      </c>
      <c r="K212" s="31">
        <v>1202.6500000000001</v>
      </c>
      <c r="L212" s="31">
        <v>1177</v>
      </c>
      <c r="M212" s="31">
        <v>4.77583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2207.85</v>
      </c>
      <c r="D213" s="40">
        <v>2218.3333333333335</v>
      </c>
      <c r="E213" s="40">
        <v>2171.666666666667</v>
      </c>
      <c r="F213" s="40">
        <v>2135.4833333333336</v>
      </c>
      <c r="G213" s="40">
        <v>2088.8166666666671</v>
      </c>
      <c r="H213" s="40">
        <v>2254.5166666666669</v>
      </c>
      <c r="I213" s="40">
        <v>2301.1833333333338</v>
      </c>
      <c r="J213" s="40">
        <v>2337.3666666666668</v>
      </c>
      <c r="K213" s="31">
        <v>2265</v>
      </c>
      <c r="L213" s="31">
        <v>2182.15</v>
      </c>
      <c r="M213" s="31">
        <v>0.68483000000000005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671.1</v>
      </c>
      <c r="D214" s="40">
        <v>669.7</v>
      </c>
      <c r="E214" s="40">
        <v>664.85000000000014</v>
      </c>
      <c r="F214" s="40">
        <v>658.60000000000014</v>
      </c>
      <c r="G214" s="40">
        <v>653.75000000000023</v>
      </c>
      <c r="H214" s="40">
        <v>675.95</v>
      </c>
      <c r="I214" s="40">
        <v>680.8</v>
      </c>
      <c r="J214" s="40">
        <v>687.05</v>
      </c>
      <c r="K214" s="40">
        <v>674.55</v>
      </c>
      <c r="L214" s="40">
        <v>663.45</v>
      </c>
      <c r="M214" s="40">
        <v>63.155889999999999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13.05</v>
      </c>
      <c r="D215" s="40">
        <v>13.216666666666667</v>
      </c>
      <c r="E215" s="40">
        <v>12.833333333333334</v>
      </c>
      <c r="F215" s="40">
        <v>12.616666666666667</v>
      </c>
      <c r="G215" s="40">
        <v>12.233333333333334</v>
      </c>
      <c r="H215" s="40">
        <v>13.433333333333334</v>
      </c>
      <c r="I215" s="40">
        <v>13.816666666666666</v>
      </c>
      <c r="J215" s="40">
        <v>14.033333333333333</v>
      </c>
      <c r="K215" s="40">
        <v>13.6</v>
      </c>
      <c r="L215" s="40">
        <v>13</v>
      </c>
      <c r="M215" s="40">
        <v>1489.7032300000001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303.3</v>
      </c>
      <c r="D216" s="40">
        <v>307.41666666666669</v>
      </c>
      <c r="E216" s="40">
        <v>297.43333333333339</v>
      </c>
      <c r="F216" s="40">
        <v>291.56666666666672</v>
      </c>
      <c r="G216" s="40">
        <v>281.58333333333343</v>
      </c>
      <c r="H216" s="40">
        <v>313.28333333333336</v>
      </c>
      <c r="I216" s="40">
        <v>323.26666666666659</v>
      </c>
      <c r="J216" s="40">
        <v>329.13333333333333</v>
      </c>
      <c r="K216" s="40">
        <v>317.39999999999998</v>
      </c>
      <c r="L216" s="40">
        <v>301.55</v>
      </c>
      <c r="M216" s="40">
        <v>171.94767999999999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D505" sqref="D50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0"/>
      <c r="B1" s="51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3" t="s">
        <v>16</v>
      </c>
      <c r="B9" s="505" t="s">
        <v>18</v>
      </c>
      <c r="C9" s="509" t="s">
        <v>20</v>
      </c>
      <c r="D9" s="509" t="s">
        <v>21</v>
      </c>
      <c r="E9" s="500" t="s">
        <v>22</v>
      </c>
      <c r="F9" s="501"/>
      <c r="G9" s="502"/>
      <c r="H9" s="500" t="s">
        <v>23</v>
      </c>
      <c r="I9" s="501"/>
      <c r="J9" s="502"/>
      <c r="K9" s="26"/>
      <c r="L9" s="27"/>
      <c r="M9" s="53"/>
      <c r="N9" s="1"/>
      <c r="O9" s="1"/>
    </row>
    <row r="10" spans="1:15" ht="42.75" customHeight="1">
      <c r="A10" s="507"/>
      <c r="B10" s="508"/>
      <c r="C10" s="508"/>
      <c r="D10" s="5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25962.75</v>
      </c>
      <c r="D11" s="40">
        <v>25994.3</v>
      </c>
      <c r="E11" s="40">
        <v>25793.599999999999</v>
      </c>
      <c r="F11" s="40">
        <v>25624.45</v>
      </c>
      <c r="G11" s="40">
        <v>25423.75</v>
      </c>
      <c r="H11" s="40">
        <v>26163.449999999997</v>
      </c>
      <c r="I11" s="40">
        <v>26364.15</v>
      </c>
      <c r="J11" s="40">
        <v>26533.299999999996</v>
      </c>
      <c r="K11" s="31">
        <v>26195</v>
      </c>
      <c r="L11" s="31">
        <v>25825.15</v>
      </c>
      <c r="M11" s="31">
        <v>1.494E-2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622.75</v>
      </c>
      <c r="D12" s="40">
        <v>625.88333333333333</v>
      </c>
      <c r="E12" s="40">
        <v>615.81666666666661</v>
      </c>
      <c r="F12" s="40">
        <v>608.88333333333333</v>
      </c>
      <c r="G12" s="40">
        <v>598.81666666666661</v>
      </c>
      <c r="H12" s="40">
        <v>632.81666666666661</v>
      </c>
      <c r="I12" s="40">
        <v>642.88333333333344</v>
      </c>
      <c r="J12" s="40">
        <v>649.81666666666661</v>
      </c>
      <c r="K12" s="31">
        <v>635.95000000000005</v>
      </c>
      <c r="L12" s="31">
        <v>618.95000000000005</v>
      </c>
      <c r="M12" s="31">
        <v>1.3224800000000001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1013.4</v>
      </c>
      <c r="D13" s="40">
        <v>1015.25</v>
      </c>
      <c r="E13" s="40">
        <v>1001.6500000000001</v>
      </c>
      <c r="F13" s="40">
        <v>989.90000000000009</v>
      </c>
      <c r="G13" s="40">
        <v>976.30000000000018</v>
      </c>
      <c r="H13" s="40">
        <v>1027</v>
      </c>
      <c r="I13" s="40">
        <v>1040.5999999999999</v>
      </c>
      <c r="J13" s="40">
        <v>1052.3499999999999</v>
      </c>
      <c r="K13" s="31">
        <v>1028.8499999999999</v>
      </c>
      <c r="L13" s="31">
        <v>1003.5</v>
      </c>
      <c r="M13" s="31">
        <v>5.8853299999999997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2797.75</v>
      </c>
      <c r="D14" s="40">
        <v>2807.25</v>
      </c>
      <c r="E14" s="40">
        <v>2770.5</v>
      </c>
      <c r="F14" s="40">
        <v>2743.25</v>
      </c>
      <c r="G14" s="40">
        <v>2706.5</v>
      </c>
      <c r="H14" s="40">
        <v>2834.5</v>
      </c>
      <c r="I14" s="40">
        <v>2871.25</v>
      </c>
      <c r="J14" s="40">
        <v>2898.5</v>
      </c>
      <c r="K14" s="31">
        <v>2844</v>
      </c>
      <c r="L14" s="31">
        <v>2780</v>
      </c>
      <c r="M14" s="31">
        <v>0.24682000000000001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1879.7</v>
      </c>
      <c r="D15" s="40">
        <v>1892.8666666666668</v>
      </c>
      <c r="E15" s="40">
        <v>1852.8833333333337</v>
      </c>
      <c r="F15" s="40">
        <v>1826.0666666666668</v>
      </c>
      <c r="G15" s="40">
        <v>1786.0833333333337</v>
      </c>
      <c r="H15" s="40">
        <v>1919.6833333333336</v>
      </c>
      <c r="I15" s="40">
        <v>1959.6666666666667</v>
      </c>
      <c r="J15" s="40">
        <v>1986.4833333333336</v>
      </c>
      <c r="K15" s="31">
        <v>1932.85</v>
      </c>
      <c r="L15" s="31">
        <v>1866.05</v>
      </c>
      <c r="M15" s="31">
        <v>5.2923600000000004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20607.7</v>
      </c>
      <c r="D16" s="40">
        <v>20439.25</v>
      </c>
      <c r="E16" s="40">
        <v>20178.55</v>
      </c>
      <c r="F16" s="40">
        <v>19749.399999999998</v>
      </c>
      <c r="G16" s="40">
        <v>19488.699999999997</v>
      </c>
      <c r="H16" s="40">
        <v>20868.400000000001</v>
      </c>
      <c r="I16" s="40">
        <v>21129.1</v>
      </c>
      <c r="J16" s="40">
        <v>21558.250000000004</v>
      </c>
      <c r="K16" s="31">
        <v>20699.95</v>
      </c>
      <c r="L16" s="31">
        <v>20010.099999999999</v>
      </c>
      <c r="M16" s="31">
        <v>0.15321000000000001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98.6</v>
      </c>
      <c r="D17" s="40">
        <v>99.699999999999989</v>
      </c>
      <c r="E17" s="40">
        <v>97.09999999999998</v>
      </c>
      <c r="F17" s="40">
        <v>95.6</v>
      </c>
      <c r="G17" s="40">
        <v>92.999999999999986</v>
      </c>
      <c r="H17" s="40">
        <v>101.19999999999997</v>
      </c>
      <c r="I17" s="40">
        <v>103.8</v>
      </c>
      <c r="J17" s="40">
        <v>105.29999999999997</v>
      </c>
      <c r="K17" s="31">
        <v>102.3</v>
      </c>
      <c r="L17" s="31">
        <v>98.2</v>
      </c>
      <c r="M17" s="31">
        <v>23.992010000000001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254.6</v>
      </c>
      <c r="D18" s="40">
        <v>257.05</v>
      </c>
      <c r="E18" s="40">
        <v>249.60000000000002</v>
      </c>
      <c r="F18" s="40">
        <v>244.60000000000002</v>
      </c>
      <c r="G18" s="40">
        <v>237.15000000000003</v>
      </c>
      <c r="H18" s="40">
        <v>262.05</v>
      </c>
      <c r="I18" s="40">
        <v>269.49999999999994</v>
      </c>
      <c r="J18" s="40">
        <v>274.5</v>
      </c>
      <c r="K18" s="31">
        <v>264.5</v>
      </c>
      <c r="L18" s="31">
        <v>252.05</v>
      </c>
      <c r="M18" s="31">
        <v>34.84769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2249.4</v>
      </c>
      <c r="D19" s="40">
        <v>2252.6333333333332</v>
      </c>
      <c r="E19" s="40">
        <v>2230.2666666666664</v>
      </c>
      <c r="F19" s="40">
        <v>2211.1333333333332</v>
      </c>
      <c r="G19" s="40">
        <v>2188.7666666666664</v>
      </c>
      <c r="H19" s="40">
        <v>2271.7666666666664</v>
      </c>
      <c r="I19" s="40">
        <v>2294.1333333333332</v>
      </c>
      <c r="J19" s="40">
        <v>2313.2666666666664</v>
      </c>
      <c r="K19" s="31">
        <v>2275</v>
      </c>
      <c r="L19" s="31">
        <v>2233.5</v>
      </c>
      <c r="M19" s="31">
        <v>4.7151800000000001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1566.55</v>
      </c>
      <c r="D20" s="40">
        <v>1562.5666666666666</v>
      </c>
      <c r="E20" s="40">
        <v>1543.9833333333331</v>
      </c>
      <c r="F20" s="40">
        <v>1521.4166666666665</v>
      </c>
      <c r="G20" s="40">
        <v>1502.833333333333</v>
      </c>
      <c r="H20" s="40">
        <v>1585.1333333333332</v>
      </c>
      <c r="I20" s="40">
        <v>1603.7166666666667</v>
      </c>
      <c r="J20" s="40">
        <v>1626.2833333333333</v>
      </c>
      <c r="K20" s="31">
        <v>1581.15</v>
      </c>
      <c r="L20" s="31">
        <v>1540</v>
      </c>
      <c r="M20" s="31">
        <v>21.212820000000001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1206.0999999999999</v>
      </c>
      <c r="D21" s="40">
        <v>1199.0666666666666</v>
      </c>
      <c r="E21" s="40">
        <v>1187.1333333333332</v>
      </c>
      <c r="F21" s="40">
        <v>1168.1666666666665</v>
      </c>
      <c r="G21" s="40">
        <v>1156.2333333333331</v>
      </c>
      <c r="H21" s="40">
        <v>1218.0333333333333</v>
      </c>
      <c r="I21" s="40">
        <v>1229.9666666666667</v>
      </c>
      <c r="J21" s="40">
        <v>1248.9333333333334</v>
      </c>
      <c r="K21" s="31">
        <v>1211</v>
      </c>
      <c r="L21" s="31">
        <v>1180.0999999999999</v>
      </c>
      <c r="M21" s="31">
        <v>3.8113299999999999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745.85</v>
      </c>
      <c r="D22" s="40">
        <v>748.68333333333339</v>
      </c>
      <c r="E22" s="40">
        <v>740.81666666666683</v>
      </c>
      <c r="F22" s="40">
        <v>735.78333333333342</v>
      </c>
      <c r="G22" s="40">
        <v>727.91666666666686</v>
      </c>
      <c r="H22" s="40">
        <v>753.71666666666681</v>
      </c>
      <c r="I22" s="40">
        <v>761.58333333333337</v>
      </c>
      <c r="J22" s="40">
        <v>766.61666666666679</v>
      </c>
      <c r="K22" s="31">
        <v>756.55</v>
      </c>
      <c r="L22" s="31">
        <v>743.65</v>
      </c>
      <c r="M22" s="31">
        <v>32.468809999999998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1874.25</v>
      </c>
      <c r="D23" s="40">
        <v>1856.75</v>
      </c>
      <c r="E23" s="40">
        <v>1817.5</v>
      </c>
      <c r="F23" s="40">
        <v>1760.75</v>
      </c>
      <c r="G23" s="40">
        <v>1721.5</v>
      </c>
      <c r="H23" s="40">
        <v>1913.5</v>
      </c>
      <c r="I23" s="40">
        <v>1952.75</v>
      </c>
      <c r="J23" s="40">
        <v>2009.5</v>
      </c>
      <c r="K23" s="31">
        <v>1896</v>
      </c>
      <c r="L23" s="31">
        <v>1800</v>
      </c>
      <c r="M23" s="31">
        <v>0.65583000000000002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382.05</v>
      </c>
      <c r="D24" s="40">
        <v>382.5333333333333</v>
      </c>
      <c r="E24" s="40">
        <v>377.16666666666663</v>
      </c>
      <c r="F24" s="40">
        <v>372.2833333333333</v>
      </c>
      <c r="G24" s="40">
        <v>366.91666666666663</v>
      </c>
      <c r="H24" s="40">
        <v>387.41666666666663</v>
      </c>
      <c r="I24" s="40">
        <v>392.7833333333333</v>
      </c>
      <c r="J24" s="40">
        <v>397.66666666666663</v>
      </c>
      <c r="K24" s="31">
        <v>387.9</v>
      </c>
      <c r="L24" s="31">
        <v>377.65</v>
      </c>
      <c r="M24" s="31">
        <v>1.1308400000000001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214.75</v>
      </c>
      <c r="D25" s="40">
        <v>215.79999999999998</v>
      </c>
      <c r="E25" s="40">
        <v>212.34999999999997</v>
      </c>
      <c r="F25" s="40">
        <v>209.95</v>
      </c>
      <c r="G25" s="40">
        <v>206.49999999999997</v>
      </c>
      <c r="H25" s="40">
        <v>218.19999999999996</v>
      </c>
      <c r="I25" s="40">
        <v>221.64999999999995</v>
      </c>
      <c r="J25" s="40">
        <v>224.04999999999995</v>
      </c>
      <c r="K25" s="31">
        <v>219.25</v>
      </c>
      <c r="L25" s="31">
        <v>213.4</v>
      </c>
      <c r="M25" s="31">
        <v>3.06819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1065.7</v>
      </c>
      <c r="D26" s="40">
        <v>1076.3666666666668</v>
      </c>
      <c r="E26" s="40">
        <v>1053.3333333333335</v>
      </c>
      <c r="F26" s="40">
        <v>1040.9666666666667</v>
      </c>
      <c r="G26" s="40">
        <v>1017.9333333333334</v>
      </c>
      <c r="H26" s="40">
        <v>1088.7333333333336</v>
      </c>
      <c r="I26" s="40">
        <v>1111.7666666666669</v>
      </c>
      <c r="J26" s="40">
        <v>1124.1333333333337</v>
      </c>
      <c r="K26" s="31">
        <v>1099.4000000000001</v>
      </c>
      <c r="L26" s="31">
        <v>1064</v>
      </c>
      <c r="M26" s="31">
        <v>1.36233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1931.2</v>
      </c>
      <c r="D27" s="40">
        <v>1924.4000000000003</v>
      </c>
      <c r="E27" s="40">
        <v>1908.9000000000005</v>
      </c>
      <c r="F27" s="40">
        <v>1886.6000000000001</v>
      </c>
      <c r="G27" s="40">
        <v>1871.1000000000004</v>
      </c>
      <c r="H27" s="40">
        <v>1946.7000000000007</v>
      </c>
      <c r="I27" s="40">
        <v>1962.2000000000003</v>
      </c>
      <c r="J27" s="40">
        <v>1984.5000000000009</v>
      </c>
      <c r="K27" s="31">
        <v>1939.9</v>
      </c>
      <c r="L27" s="31">
        <v>1902.1</v>
      </c>
      <c r="M27" s="31">
        <v>0.39661999999999997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2094.65</v>
      </c>
      <c r="D28" s="40">
        <v>2100.65</v>
      </c>
      <c r="E28" s="40">
        <v>2074.3500000000004</v>
      </c>
      <c r="F28" s="40">
        <v>2054.0500000000002</v>
      </c>
      <c r="G28" s="40">
        <v>2027.7500000000005</v>
      </c>
      <c r="H28" s="40">
        <v>2120.9500000000003</v>
      </c>
      <c r="I28" s="40">
        <v>2147.2500000000005</v>
      </c>
      <c r="J28" s="40">
        <v>2167.5500000000002</v>
      </c>
      <c r="K28" s="31">
        <v>2126.9499999999998</v>
      </c>
      <c r="L28" s="31">
        <v>2080.35</v>
      </c>
      <c r="M28" s="31">
        <v>0.38092999999999999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106.25</v>
      </c>
      <c r="D29" s="40">
        <v>107.18333333333334</v>
      </c>
      <c r="E29" s="40">
        <v>104.56666666666668</v>
      </c>
      <c r="F29" s="40">
        <v>102.88333333333334</v>
      </c>
      <c r="G29" s="40">
        <v>100.26666666666668</v>
      </c>
      <c r="H29" s="40">
        <v>108.86666666666667</v>
      </c>
      <c r="I29" s="40">
        <v>111.48333333333335</v>
      </c>
      <c r="J29" s="40">
        <v>113.16666666666667</v>
      </c>
      <c r="K29" s="31">
        <v>109.8</v>
      </c>
      <c r="L29" s="31">
        <v>105.5</v>
      </c>
      <c r="M29" s="31">
        <v>2.3802599999999998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3730.8</v>
      </c>
      <c r="D30" s="40">
        <v>3722.2666666666664</v>
      </c>
      <c r="E30" s="40">
        <v>3683.583333333333</v>
      </c>
      <c r="F30" s="40">
        <v>3636.3666666666668</v>
      </c>
      <c r="G30" s="40">
        <v>3597.6833333333334</v>
      </c>
      <c r="H30" s="40">
        <v>3769.4833333333327</v>
      </c>
      <c r="I30" s="40">
        <v>3808.1666666666661</v>
      </c>
      <c r="J30" s="40">
        <v>3855.3833333333323</v>
      </c>
      <c r="K30" s="31">
        <v>3760.95</v>
      </c>
      <c r="L30" s="31">
        <v>3675.05</v>
      </c>
      <c r="M30" s="31">
        <v>0.94735999999999998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3750.45</v>
      </c>
      <c r="D31" s="40">
        <v>3766.4833333333336</v>
      </c>
      <c r="E31" s="40">
        <v>3683.9666666666672</v>
      </c>
      <c r="F31" s="40">
        <v>3617.4833333333336</v>
      </c>
      <c r="G31" s="40">
        <v>3534.9666666666672</v>
      </c>
      <c r="H31" s="40">
        <v>3832.9666666666672</v>
      </c>
      <c r="I31" s="40">
        <v>3915.4833333333336</v>
      </c>
      <c r="J31" s="40">
        <v>3981.9666666666672</v>
      </c>
      <c r="K31" s="31">
        <v>3849</v>
      </c>
      <c r="L31" s="31">
        <v>3700</v>
      </c>
      <c r="M31" s="31">
        <v>0.47815999999999997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22.7</v>
      </c>
      <c r="D32" s="40">
        <v>22.816666666666663</v>
      </c>
      <c r="E32" s="40">
        <v>22.533333333333324</v>
      </c>
      <c r="F32" s="40">
        <v>22.36666666666666</v>
      </c>
      <c r="G32" s="40">
        <v>22.083333333333321</v>
      </c>
      <c r="H32" s="40">
        <v>22.983333333333327</v>
      </c>
      <c r="I32" s="40">
        <v>23.266666666666666</v>
      </c>
      <c r="J32" s="40">
        <v>23.43333333333333</v>
      </c>
      <c r="K32" s="31">
        <v>23.1</v>
      </c>
      <c r="L32" s="31">
        <v>22.65</v>
      </c>
      <c r="M32" s="31">
        <v>45.095370000000003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699.35</v>
      </c>
      <c r="D33" s="40">
        <v>700.83333333333337</v>
      </c>
      <c r="E33" s="40">
        <v>695.56666666666672</v>
      </c>
      <c r="F33" s="40">
        <v>691.7833333333333</v>
      </c>
      <c r="G33" s="40">
        <v>686.51666666666665</v>
      </c>
      <c r="H33" s="40">
        <v>704.61666666666679</v>
      </c>
      <c r="I33" s="40">
        <v>709.88333333333344</v>
      </c>
      <c r="J33" s="40">
        <v>713.66666666666686</v>
      </c>
      <c r="K33" s="31">
        <v>706.1</v>
      </c>
      <c r="L33" s="31">
        <v>697.05</v>
      </c>
      <c r="M33" s="31">
        <v>6.9755399999999996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3345.2</v>
      </c>
      <c r="D34" s="40">
        <v>3380.0666666666671</v>
      </c>
      <c r="E34" s="40">
        <v>3275.1333333333341</v>
      </c>
      <c r="F34" s="40">
        <v>3205.0666666666671</v>
      </c>
      <c r="G34" s="40">
        <v>3100.1333333333341</v>
      </c>
      <c r="H34" s="40">
        <v>3450.1333333333341</v>
      </c>
      <c r="I34" s="40">
        <v>3555.0666666666675</v>
      </c>
      <c r="J34" s="40">
        <v>3625.1333333333341</v>
      </c>
      <c r="K34" s="31">
        <v>3485</v>
      </c>
      <c r="L34" s="31">
        <v>3310</v>
      </c>
      <c r="M34" s="31">
        <v>0.21678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381.85</v>
      </c>
      <c r="D35" s="40">
        <v>380.86666666666673</v>
      </c>
      <c r="E35" s="40">
        <v>374.68333333333345</v>
      </c>
      <c r="F35" s="40">
        <v>367.51666666666671</v>
      </c>
      <c r="G35" s="40">
        <v>361.33333333333343</v>
      </c>
      <c r="H35" s="40">
        <v>388.03333333333347</v>
      </c>
      <c r="I35" s="40">
        <v>394.21666666666675</v>
      </c>
      <c r="J35" s="40">
        <v>401.3833333333335</v>
      </c>
      <c r="K35" s="31">
        <v>387.05</v>
      </c>
      <c r="L35" s="31">
        <v>373.7</v>
      </c>
      <c r="M35" s="31">
        <v>53.573950000000004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1256</v>
      </c>
      <c r="D36" s="40">
        <v>1271.3333333333333</v>
      </c>
      <c r="E36" s="40">
        <v>1229.6666666666665</v>
      </c>
      <c r="F36" s="40">
        <v>1203.3333333333333</v>
      </c>
      <c r="G36" s="40">
        <v>1161.6666666666665</v>
      </c>
      <c r="H36" s="40">
        <v>1297.6666666666665</v>
      </c>
      <c r="I36" s="40">
        <v>1339.333333333333</v>
      </c>
      <c r="J36" s="40">
        <v>1365.6666666666665</v>
      </c>
      <c r="K36" s="31">
        <v>1313</v>
      </c>
      <c r="L36" s="31">
        <v>1245</v>
      </c>
      <c r="M36" s="31">
        <v>3.8043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814</v>
      </c>
      <c r="D37" s="40">
        <v>812.63333333333333</v>
      </c>
      <c r="E37" s="40">
        <v>806.31666666666661</v>
      </c>
      <c r="F37" s="40">
        <v>798.63333333333333</v>
      </c>
      <c r="G37" s="40">
        <v>792.31666666666661</v>
      </c>
      <c r="H37" s="40">
        <v>820.31666666666661</v>
      </c>
      <c r="I37" s="40">
        <v>826.63333333333344</v>
      </c>
      <c r="J37" s="40">
        <v>834.31666666666661</v>
      </c>
      <c r="K37" s="31">
        <v>818.95</v>
      </c>
      <c r="L37" s="31">
        <v>804.95</v>
      </c>
      <c r="M37" s="31">
        <v>0.37691999999999998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789.05</v>
      </c>
      <c r="D38" s="40">
        <v>795.94999999999993</v>
      </c>
      <c r="E38" s="40">
        <v>773.09999999999991</v>
      </c>
      <c r="F38" s="40">
        <v>757.15</v>
      </c>
      <c r="G38" s="40">
        <v>734.3</v>
      </c>
      <c r="H38" s="40">
        <v>811.89999999999986</v>
      </c>
      <c r="I38" s="40">
        <v>834.75</v>
      </c>
      <c r="J38" s="40">
        <v>850.69999999999982</v>
      </c>
      <c r="K38" s="31">
        <v>818.8</v>
      </c>
      <c r="L38" s="31">
        <v>780</v>
      </c>
      <c r="M38" s="31">
        <v>4.1170999999999998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756.8</v>
      </c>
      <c r="D39" s="40">
        <v>758.91666666666663</v>
      </c>
      <c r="E39" s="40">
        <v>752.88333333333321</v>
      </c>
      <c r="F39" s="40">
        <v>748.96666666666658</v>
      </c>
      <c r="G39" s="40">
        <v>742.93333333333317</v>
      </c>
      <c r="H39" s="40">
        <v>762.83333333333326</v>
      </c>
      <c r="I39" s="40">
        <v>768.86666666666679</v>
      </c>
      <c r="J39" s="40">
        <v>772.7833333333333</v>
      </c>
      <c r="K39" s="31">
        <v>764.95</v>
      </c>
      <c r="L39" s="31">
        <v>755</v>
      </c>
      <c r="M39" s="31">
        <v>1.69191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4276.55</v>
      </c>
      <c r="D40" s="40">
        <v>4272.2666666666673</v>
      </c>
      <c r="E40" s="40">
        <v>4219.4333333333343</v>
      </c>
      <c r="F40" s="40">
        <v>4162.3166666666666</v>
      </c>
      <c r="G40" s="40">
        <v>4109.4833333333336</v>
      </c>
      <c r="H40" s="40">
        <v>4329.383333333335</v>
      </c>
      <c r="I40" s="40">
        <v>4382.216666666669</v>
      </c>
      <c r="J40" s="40">
        <v>4439.3333333333358</v>
      </c>
      <c r="K40" s="31">
        <v>4325.1000000000004</v>
      </c>
      <c r="L40" s="31">
        <v>4215.1499999999996</v>
      </c>
      <c r="M40" s="31">
        <v>6.23848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217.15</v>
      </c>
      <c r="D41" s="40">
        <v>218.16666666666666</v>
      </c>
      <c r="E41" s="40">
        <v>215.58333333333331</v>
      </c>
      <c r="F41" s="40">
        <v>214.01666666666665</v>
      </c>
      <c r="G41" s="40">
        <v>211.43333333333331</v>
      </c>
      <c r="H41" s="40">
        <v>219.73333333333332</v>
      </c>
      <c r="I41" s="40">
        <v>222.31666666666663</v>
      </c>
      <c r="J41" s="40">
        <v>223.88333333333333</v>
      </c>
      <c r="K41" s="31">
        <v>220.75</v>
      </c>
      <c r="L41" s="31">
        <v>216.6</v>
      </c>
      <c r="M41" s="31">
        <v>23.633759999999999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388.45</v>
      </c>
      <c r="D42" s="40">
        <v>378.51666666666665</v>
      </c>
      <c r="E42" s="40">
        <v>362.13333333333333</v>
      </c>
      <c r="F42" s="40">
        <v>335.81666666666666</v>
      </c>
      <c r="G42" s="40">
        <v>319.43333333333334</v>
      </c>
      <c r="H42" s="40">
        <v>404.83333333333331</v>
      </c>
      <c r="I42" s="40">
        <v>421.21666666666664</v>
      </c>
      <c r="J42" s="40">
        <v>447.5333333333333</v>
      </c>
      <c r="K42" s="31">
        <v>394.9</v>
      </c>
      <c r="L42" s="31">
        <v>352.2</v>
      </c>
      <c r="M42" s="31">
        <v>19.68037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108.3</v>
      </c>
      <c r="D43" s="40">
        <v>109.56666666666666</v>
      </c>
      <c r="E43" s="40">
        <v>105.73333333333332</v>
      </c>
      <c r="F43" s="40">
        <v>103.16666666666666</v>
      </c>
      <c r="G43" s="40">
        <v>99.333333333333314</v>
      </c>
      <c r="H43" s="40">
        <v>112.13333333333333</v>
      </c>
      <c r="I43" s="40">
        <v>115.96666666666667</v>
      </c>
      <c r="J43" s="40">
        <v>118.53333333333333</v>
      </c>
      <c r="K43" s="31">
        <v>113.4</v>
      </c>
      <c r="L43" s="31">
        <v>107</v>
      </c>
      <c r="M43" s="31">
        <v>13.08878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141.85</v>
      </c>
      <c r="D44" s="40">
        <v>142.85</v>
      </c>
      <c r="E44" s="40">
        <v>140.25</v>
      </c>
      <c r="F44" s="40">
        <v>138.65</v>
      </c>
      <c r="G44" s="40">
        <v>136.05000000000001</v>
      </c>
      <c r="H44" s="40">
        <v>144.44999999999999</v>
      </c>
      <c r="I44" s="40">
        <v>147.04999999999995</v>
      </c>
      <c r="J44" s="40">
        <v>148.64999999999998</v>
      </c>
      <c r="K44" s="31">
        <v>145.44999999999999</v>
      </c>
      <c r="L44" s="31">
        <v>141.25</v>
      </c>
      <c r="M44" s="31">
        <v>121.45158000000001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3094.65</v>
      </c>
      <c r="D45" s="40">
        <v>3089.6166666666663</v>
      </c>
      <c r="E45" s="40">
        <v>3034.2333333333327</v>
      </c>
      <c r="F45" s="40">
        <v>2973.8166666666662</v>
      </c>
      <c r="G45" s="40">
        <v>2918.4333333333325</v>
      </c>
      <c r="H45" s="40">
        <v>3150.0333333333328</v>
      </c>
      <c r="I45" s="40">
        <v>3205.416666666667</v>
      </c>
      <c r="J45" s="40">
        <v>3265.833333333333</v>
      </c>
      <c r="K45" s="31">
        <v>3145</v>
      </c>
      <c r="L45" s="31">
        <v>3029.2</v>
      </c>
      <c r="M45" s="31">
        <v>46.099510000000002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188.65</v>
      </c>
      <c r="D46" s="40">
        <v>190.60000000000002</v>
      </c>
      <c r="E46" s="40">
        <v>185.40000000000003</v>
      </c>
      <c r="F46" s="40">
        <v>182.15</v>
      </c>
      <c r="G46" s="40">
        <v>176.95000000000002</v>
      </c>
      <c r="H46" s="40">
        <v>193.85000000000005</v>
      </c>
      <c r="I46" s="40">
        <v>199.05000000000004</v>
      </c>
      <c r="J46" s="40">
        <v>202.30000000000007</v>
      </c>
      <c r="K46" s="31">
        <v>195.8</v>
      </c>
      <c r="L46" s="31">
        <v>187.35</v>
      </c>
      <c r="M46" s="31">
        <v>4.1698199999999996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2158.35</v>
      </c>
      <c r="D47" s="40">
        <v>2156.5</v>
      </c>
      <c r="E47" s="40">
        <v>2136.85</v>
      </c>
      <c r="F47" s="40">
        <v>2115.35</v>
      </c>
      <c r="G47" s="40">
        <v>2095.6999999999998</v>
      </c>
      <c r="H47" s="40">
        <v>2178</v>
      </c>
      <c r="I47" s="40">
        <v>2197.6499999999996</v>
      </c>
      <c r="J47" s="40">
        <v>2219.15</v>
      </c>
      <c r="K47" s="31">
        <v>2176.15</v>
      </c>
      <c r="L47" s="31">
        <v>2135</v>
      </c>
      <c r="M47" s="31">
        <v>2.3349199999999999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3032.45</v>
      </c>
      <c r="D48" s="40">
        <v>3054.4833333333336</v>
      </c>
      <c r="E48" s="40">
        <v>2988.9666666666672</v>
      </c>
      <c r="F48" s="40">
        <v>2945.4833333333336</v>
      </c>
      <c r="G48" s="40">
        <v>2879.9666666666672</v>
      </c>
      <c r="H48" s="40">
        <v>3097.9666666666672</v>
      </c>
      <c r="I48" s="40">
        <v>3163.4833333333336</v>
      </c>
      <c r="J48" s="40">
        <v>3206.9666666666672</v>
      </c>
      <c r="K48" s="31">
        <v>3120</v>
      </c>
      <c r="L48" s="31">
        <v>3011</v>
      </c>
      <c r="M48" s="31">
        <v>0.15256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1475.1</v>
      </c>
      <c r="D49" s="40">
        <v>1464.6000000000001</v>
      </c>
      <c r="E49" s="40">
        <v>1445.5000000000002</v>
      </c>
      <c r="F49" s="40">
        <v>1415.9</v>
      </c>
      <c r="G49" s="40">
        <v>1396.8000000000002</v>
      </c>
      <c r="H49" s="40">
        <v>1494.2000000000003</v>
      </c>
      <c r="I49" s="40">
        <v>1513.3000000000002</v>
      </c>
      <c r="J49" s="40">
        <v>1542.9000000000003</v>
      </c>
      <c r="K49" s="31">
        <v>1483.7</v>
      </c>
      <c r="L49" s="31">
        <v>1435</v>
      </c>
      <c r="M49" s="31">
        <v>7.1167400000000001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9668.6</v>
      </c>
      <c r="D50" s="40">
        <v>9710.0499999999993</v>
      </c>
      <c r="E50" s="40">
        <v>9566.0999999999985</v>
      </c>
      <c r="F50" s="40">
        <v>9463.5999999999985</v>
      </c>
      <c r="G50" s="40">
        <v>9319.6499999999978</v>
      </c>
      <c r="H50" s="40">
        <v>9812.5499999999993</v>
      </c>
      <c r="I50" s="40">
        <v>9956.5</v>
      </c>
      <c r="J50" s="40">
        <v>10059</v>
      </c>
      <c r="K50" s="31">
        <v>9854</v>
      </c>
      <c r="L50" s="31">
        <v>9607.5499999999993</v>
      </c>
      <c r="M50" s="31">
        <v>9.4820000000000002E-2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1267.75</v>
      </c>
      <c r="D51" s="40">
        <v>1267.6666666666667</v>
      </c>
      <c r="E51" s="40">
        <v>1252.3333333333335</v>
      </c>
      <c r="F51" s="40">
        <v>1236.9166666666667</v>
      </c>
      <c r="G51" s="40">
        <v>1221.5833333333335</v>
      </c>
      <c r="H51" s="40">
        <v>1283.0833333333335</v>
      </c>
      <c r="I51" s="40">
        <v>1298.416666666667</v>
      </c>
      <c r="J51" s="40">
        <v>1313.8333333333335</v>
      </c>
      <c r="K51" s="31">
        <v>1283</v>
      </c>
      <c r="L51" s="31">
        <v>1252.25</v>
      </c>
      <c r="M51" s="31">
        <v>12.06005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706.6</v>
      </c>
      <c r="D52" s="40">
        <v>707.96666666666658</v>
      </c>
      <c r="E52" s="40">
        <v>701.18333333333317</v>
      </c>
      <c r="F52" s="40">
        <v>695.76666666666654</v>
      </c>
      <c r="G52" s="40">
        <v>688.98333333333312</v>
      </c>
      <c r="H52" s="40">
        <v>713.38333333333321</v>
      </c>
      <c r="I52" s="40">
        <v>720.16666666666674</v>
      </c>
      <c r="J52" s="40">
        <v>725.58333333333326</v>
      </c>
      <c r="K52" s="31">
        <v>714.75</v>
      </c>
      <c r="L52" s="31">
        <v>702.55</v>
      </c>
      <c r="M52" s="31">
        <v>16.374320000000001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552.15</v>
      </c>
      <c r="D53" s="40">
        <v>552.7166666666667</v>
      </c>
      <c r="E53" s="40">
        <v>547.43333333333339</v>
      </c>
      <c r="F53" s="40">
        <v>542.7166666666667</v>
      </c>
      <c r="G53" s="40">
        <v>537.43333333333339</v>
      </c>
      <c r="H53" s="40">
        <v>557.43333333333339</v>
      </c>
      <c r="I53" s="40">
        <v>562.7166666666667</v>
      </c>
      <c r="J53" s="40">
        <v>567.43333333333339</v>
      </c>
      <c r="K53" s="31">
        <v>558</v>
      </c>
      <c r="L53" s="31">
        <v>548</v>
      </c>
      <c r="M53" s="31">
        <v>0.78151999999999999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787.5</v>
      </c>
      <c r="D54" s="40">
        <v>804.65</v>
      </c>
      <c r="E54" s="40">
        <v>768.5</v>
      </c>
      <c r="F54" s="40">
        <v>749.5</v>
      </c>
      <c r="G54" s="40">
        <v>713.35</v>
      </c>
      <c r="H54" s="40">
        <v>823.65</v>
      </c>
      <c r="I54" s="40">
        <v>859.79999999999984</v>
      </c>
      <c r="J54" s="40">
        <v>878.8</v>
      </c>
      <c r="K54" s="31">
        <v>840.8</v>
      </c>
      <c r="L54" s="31">
        <v>785.65</v>
      </c>
      <c r="M54" s="31">
        <v>396.06414000000001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3776.5</v>
      </c>
      <c r="D55" s="40">
        <v>3783.8333333333335</v>
      </c>
      <c r="E55" s="40">
        <v>3752.666666666667</v>
      </c>
      <c r="F55" s="40">
        <v>3728.8333333333335</v>
      </c>
      <c r="G55" s="40">
        <v>3697.666666666667</v>
      </c>
      <c r="H55" s="40">
        <v>3807.666666666667</v>
      </c>
      <c r="I55" s="40">
        <v>3838.8333333333339</v>
      </c>
      <c r="J55" s="40">
        <v>3862.666666666667</v>
      </c>
      <c r="K55" s="31">
        <v>3815</v>
      </c>
      <c r="L55" s="31">
        <v>3760</v>
      </c>
      <c r="M55" s="31">
        <v>2.5122599999999999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235.3</v>
      </c>
      <c r="D56" s="40">
        <v>235.85</v>
      </c>
      <c r="E56" s="40">
        <v>234.14999999999998</v>
      </c>
      <c r="F56" s="40">
        <v>232.99999999999997</v>
      </c>
      <c r="G56" s="40">
        <v>231.29999999999995</v>
      </c>
      <c r="H56" s="40">
        <v>237</v>
      </c>
      <c r="I56" s="40">
        <v>238.7</v>
      </c>
      <c r="J56" s="40">
        <v>239.85000000000002</v>
      </c>
      <c r="K56" s="31">
        <v>237.55</v>
      </c>
      <c r="L56" s="31">
        <v>234.7</v>
      </c>
      <c r="M56" s="31">
        <v>2.8248700000000002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1129.7</v>
      </c>
      <c r="D57" s="40">
        <v>1145.1333333333334</v>
      </c>
      <c r="E57" s="40">
        <v>1109.5666666666668</v>
      </c>
      <c r="F57" s="40">
        <v>1089.4333333333334</v>
      </c>
      <c r="G57" s="40">
        <v>1053.8666666666668</v>
      </c>
      <c r="H57" s="40">
        <v>1165.2666666666669</v>
      </c>
      <c r="I57" s="40">
        <v>1200.8333333333335</v>
      </c>
      <c r="J57" s="40">
        <v>1220.9666666666669</v>
      </c>
      <c r="K57" s="31">
        <v>1180.7</v>
      </c>
      <c r="L57" s="31">
        <v>1125</v>
      </c>
      <c r="M57" s="31">
        <v>2.3871000000000002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18012</v>
      </c>
      <c r="D58" s="40">
        <v>18127</v>
      </c>
      <c r="E58" s="40">
        <v>17655</v>
      </c>
      <c r="F58" s="40">
        <v>17298</v>
      </c>
      <c r="G58" s="40">
        <v>16826</v>
      </c>
      <c r="H58" s="40">
        <v>18484</v>
      </c>
      <c r="I58" s="40">
        <v>18956</v>
      </c>
      <c r="J58" s="40">
        <v>19313</v>
      </c>
      <c r="K58" s="31">
        <v>18599</v>
      </c>
      <c r="L58" s="31">
        <v>17770</v>
      </c>
      <c r="M58" s="31">
        <v>3.2530100000000002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4783.3500000000004</v>
      </c>
      <c r="D59" s="40">
        <v>4819.6500000000005</v>
      </c>
      <c r="E59" s="40">
        <v>4689.3000000000011</v>
      </c>
      <c r="F59" s="40">
        <v>4595.2500000000009</v>
      </c>
      <c r="G59" s="40">
        <v>4464.9000000000015</v>
      </c>
      <c r="H59" s="40">
        <v>4913.7000000000007</v>
      </c>
      <c r="I59" s="40">
        <v>5044.0500000000011</v>
      </c>
      <c r="J59" s="40">
        <v>5138.1000000000004</v>
      </c>
      <c r="K59" s="31">
        <v>4950</v>
      </c>
      <c r="L59" s="31">
        <v>4725.6000000000004</v>
      </c>
      <c r="M59" s="31">
        <v>0.33423000000000003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7482.15</v>
      </c>
      <c r="D60" s="40">
        <v>7621.0333333333328</v>
      </c>
      <c r="E60" s="40">
        <v>7322.1166666666659</v>
      </c>
      <c r="F60" s="40">
        <v>7162.083333333333</v>
      </c>
      <c r="G60" s="40">
        <v>6863.1666666666661</v>
      </c>
      <c r="H60" s="40">
        <v>7781.0666666666657</v>
      </c>
      <c r="I60" s="40">
        <v>8079.9833333333336</v>
      </c>
      <c r="J60" s="40">
        <v>8240.0166666666664</v>
      </c>
      <c r="K60" s="31">
        <v>7919.95</v>
      </c>
      <c r="L60" s="31">
        <v>7461</v>
      </c>
      <c r="M60" s="31">
        <v>31.122330000000002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3836.15</v>
      </c>
      <c r="D61" s="40">
        <v>3903.3833333333337</v>
      </c>
      <c r="E61" s="40">
        <v>3757.8166666666675</v>
      </c>
      <c r="F61" s="40">
        <v>3679.483333333334</v>
      </c>
      <c r="G61" s="40">
        <v>3533.9166666666679</v>
      </c>
      <c r="H61" s="40">
        <v>3981.7166666666672</v>
      </c>
      <c r="I61" s="40">
        <v>4127.2833333333338</v>
      </c>
      <c r="J61" s="40">
        <v>4205.6166666666668</v>
      </c>
      <c r="K61" s="31">
        <v>4048.95</v>
      </c>
      <c r="L61" s="31">
        <v>3825.05</v>
      </c>
      <c r="M61" s="31">
        <v>0.63737999999999995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2485.65</v>
      </c>
      <c r="D62" s="40">
        <v>2493.1333333333337</v>
      </c>
      <c r="E62" s="40">
        <v>2472.5666666666675</v>
      </c>
      <c r="F62" s="40">
        <v>2459.483333333334</v>
      </c>
      <c r="G62" s="40">
        <v>2438.9166666666679</v>
      </c>
      <c r="H62" s="40">
        <v>2506.2166666666672</v>
      </c>
      <c r="I62" s="40">
        <v>2526.7833333333338</v>
      </c>
      <c r="J62" s="40">
        <v>2539.8666666666668</v>
      </c>
      <c r="K62" s="31">
        <v>2513.6999999999998</v>
      </c>
      <c r="L62" s="31">
        <v>2480.0500000000002</v>
      </c>
      <c r="M62" s="31">
        <v>1.9167000000000001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327</v>
      </c>
      <c r="D63" s="40">
        <v>328.51666666666671</v>
      </c>
      <c r="E63" s="40">
        <v>322.83333333333343</v>
      </c>
      <c r="F63" s="40">
        <v>318.66666666666674</v>
      </c>
      <c r="G63" s="40">
        <v>312.98333333333346</v>
      </c>
      <c r="H63" s="40">
        <v>332.68333333333339</v>
      </c>
      <c r="I63" s="40">
        <v>338.36666666666667</v>
      </c>
      <c r="J63" s="40">
        <v>342.53333333333336</v>
      </c>
      <c r="K63" s="31">
        <v>334.2</v>
      </c>
      <c r="L63" s="31">
        <v>324.35000000000002</v>
      </c>
      <c r="M63" s="31">
        <v>9.8263499999999997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296.14999999999998</v>
      </c>
      <c r="D64" s="40">
        <v>300.06666666666666</v>
      </c>
      <c r="E64" s="40">
        <v>291.13333333333333</v>
      </c>
      <c r="F64" s="40">
        <v>286.11666666666667</v>
      </c>
      <c r="G64" s="40">
        <v>277.18333333333334</v>
      </c>
      <c r="H64" s="40">
        <v>305.08333333333331</v>
      </c>
      <c r="I64" s="40">
        <v>314.01666666666659</v>
      </c>
      <c r="J64" s="40">
        <v>319.0333333333333</v>
      </c>
      <c r="K64" s="31">
        <v>309</v>
      </c>
      <c r="L64" s="31">
        <v>295.05</v>
      </c>
      <c r="M64" s="31">
        <v>93.665559999999999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102.6</v>
      </c>
      <c r="D65" s="40">
        <v>101.75</v>
      </c>
      <c r="E65" s="40">
        <v>99.75</v>
      </c>
      <c r="F65" s="40">
        <v>96.9</v>
      </c>
      <c r="G65" s="40">
        <v>94.9</v>
      </c>
      <c r="H65" s="40">
        <v>104.6</v>
      </c>
      <c r="I65" s="40">
        <v>106.6</v>
      </c>
      <c r="J65" s="40">
        <v>109.44999999999999</v>
      </c>
      <c r="K65" s="31">
        <v>103.75</v>
      </c>
      <c r="L65" s="31">
        <v>98.9</v>
      </c>
      <c r="M65" s="31">
        <v>707.19484999999997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62.8</v>
      </c>
      <c r="D66" s="40">
        <v>63.133333333333333</v>
      </c>
      <c r="E66" s="40">
        <v>61.566666666666663</v>
      </c>
      <c r="F66" s="40">
        <v>60.333333333333329</v>
      </c>
      <c r="G66" s="40">
        <v>58.766666666666659</v>
      </c>
      <c r="H66" s="40">
        <v>64.366666666666674</v>
      </c>
      <c r="I66" s="40">
        <v>65.933333333333337</v>
      </c>
      <c r="J66" s="40">
        <v>67.166666666666671</v>
      </c>
      <c r="K66" s="31">
        <v>64.7</v>
      </c>
      <c r="L66" s="31">
        <v>61.9</v>
      </c>
      <c r="M66" s="31">
        <v>217.45209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3300.35</v>
      </c>
      <c r="D67" s="40">
        <v>3313.4500000000003</v>
      </c>
      <c r="E67" s="40">
        <v>3236.9000000000005</v>
      </c>
      <c r="F67" s="40">
        <v>3173.4500000000003</v>
      </c>
      <c r="G67" s="40">
        <v>3096.9000000000005</v>
      </c>
      <c r="H67" s="40">
        <v>3376.9000000000005</v>
      </c>
      <c r="I67" s="40">
        <v>3453.4500000000007</v>
      </c>
      <c r="J67" s="40">
        <v>3516.9000000000005</v>
      </c>
      <c r="K67" s="31">
        <v>3390</v>
      </c>
      <c r="L67" s="31">
        <v>3250</v>
      </c>
      <c r="M67" s="31">
        <v>0.36076999999999998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1992.95</v>
      </c>
      <c r="D68" s="40">
        <v>1998.5166666666664</v>
      </c>
      <c r="E68" s="40">
        <v>1972.0333333333328</v>
      </c>
      <c r="F68" s="40">
        <v>1951.1166666666663</v>
      </c>
      <c r="G68" s="40">
        <v>1924.6333333333328</v>
      </c>
      <c r="H68" s="40">
        <v>2019.4333333333329</v>
      </c>
      <c r="I68" s="40">
        <v>2045.9166666666665</v>
      </c>
      <c r="J68" s="40">
        <v>2066.833333333333</v>
      </c>
      <c r="K68" s="31">
        <v>2025</v>
      </c>
      <c r="L68" s="31">
        <v>1977.6</v>
      </c>
      <c r="M68" s="31">
        <v>3.11511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5028.8</v>
      </c>
      <c r="D69" s="40">
        <v>5040</v>
      </c>
      <c r="E69" s="40">
        <v>4986</v>
      </c>
      <c r="F69" s="40">
        <v>4943.2</v>
      </c>
      <c r="G69" s="40">
        <v>4889.2</v>
      </c>
      <c r="H69" s="40">
        <v>5082.8</v>
      </c>
      <c r="I69" s="40">
        <v>5136.8</v>
      </c>
      <c r="J69" s="40">
        <v>5179.6000000000004</v>
      </c>
      <c r="K69" s="31">
        <v>5094</v>
      </c>
      <c r="L69" s="31">
        <v>4997.2</v>
      </c>
      <c r="M69" s="31">
        <v>8.7889999999999996E-2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1108.95</v>
      </c>
      <c r="D70" s="40">
        <v>1108.5666666666666</v>
      </c>
      <c r="E70" s="40">
        <v>1092.3833333333332</v>
      </c>
      <c r="F70" s="40">
        <v>1075.8166666666666</v>
      </c>
      <c r="G70" s="40">
        <v>1059.6333333333332</v>
      </c>
      <c r="H70" s="40">
        <v>1125.1333333333332</v>
      </c>
      <c r="I70" s="40">
        <v>1141.3166666666666</v>
      </c>
      <c r="J70" s="40">
        <v>1157.8833333333332</v>
      </c>
      <c r="K70" s="31">
        <v>1124.75</v>
      </c>
      <c r="L70" s="31">
        <v>1092</v>
      </c>
      <c r="M70" s="31">
        <v>0.43445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424.15</v>
      </c>
      <c r="D71" s="40">
        <v>424.7</v>
      </c>
      <c r="E71" s="40">
        <v>417.45</v>
      </c>
      <c r="F71" s="40">
        <v>410.75</v>
      </c>
      <c r="G71" s="40">
        <v>403.5</v>
      </c>
      <c r="H71" s="40">
        <v>431.4</v>
      </c>
      <c r="I71" s="40">
        <v>438.65</v>
      </c>
      <c r="J71" s="40">
        <v>445.34999999999997</v>
      </c>
      <c r="K71" s="31">
        <v>431.95</v>
      </c>
      <c r="L71" s="31">
        <v>418</v>
      </c>
      <c r="M71" s="31">
        <v>2.4322599999999999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207.05</v>
      </c>
      <c r="D72" s="40">
        <v>207.61666666666667</v>
      </c>
      <c r="E72" s="40">
        <v>205.48333333333335</v>
      </c>
      <c r="F72" s="40">
        <v>203.91666666666669</v>
      </c>
      <c r="G72" s="40">
        <v>201.78333333333336</v>
      </c>
      <c r="H72" s="40">
        <v>209.18333333333334</v>
      </c>
      <c r="I72" s="40">
        <v>211.31666666666666</v>
      </c>
      <c r="J72" s="40">
        <v>212.88333333333333</v>
      </c>
      <c r="K72" s="31">
        <v>209.75</v>
      </c>
      <c r="L72" s="31">
        <v>206.05</v>
      </c>
      <c r="M72" s="31">
        <v>31.643329999999999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1621.85</v>
      </c>
      <c r="D73" s="40">
        <v>1620.1166666666668</v>
      </c>
      <c r="E73" s="40">
        <v>1602.2333333333336</v>
      </c>
      <c r="F73" s="40">
        <v>1582.6166666666668</v>
      </c>
      <c r="G73" s="40">
        <v>1564.7333333333336</v>
      </c>
      <c r="H73" s="40">
        <v>1639.7333333333336</v>
      </c>
      <c r="I73" s="40">
        <v>1657.6166666666668</v>
      </c>
      <c r="J73" s="40">
        <v>1677.2333333333336</v>
      </c>
      <c r="K73" s="31">
        <v>1638</v>
      </c>
      <c r="L73" s="31">
        <v>1600.5</v>
      </c>
      <c r="M73" s="31">
        <v>1.3826799999999999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736.2</v>
      </c>
      <c r="D74" s="40">
        <v>745.55000000000007</v>
      </c>
      <c r="E74" s="40">
        <v>723.30000000000018</v>
      </c>
      <c r="F74" s="40">
        <v>710.40000000000009</v>
      </c>
      <c r="G74" s="40">
        <v>688.1500000000002</v>
      </c>
      <c r="H74" s="40">
        <v>758.45000000000016</v>
      </c>
      <c r="I74" s="40">
        <v>780.69999999999993</v>
      </c>
      <c r="J74" s="40">
        <v>793.60000000000014</v>
      </c>
      <c r="K74" s="31">
        <v>767.8</v>
      </c>
      <c r="L74" s="31">
        <v>732.65</v>
      </c>
      <c r="M74" s="31">
        <v>41.252519999999997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781.25</v>
      </c>
      <c r="D75" s="40">
        <v>786.2833333333333</v>
      </c>
      <c r="E75" s="40">
        <v>772.71666666666658</v>
      </c>
      <c r="F75" s="40">
        <v>764.18333333333328</v>
      </c>
      <c r="G75" s="40">
        <v>750.61666666666656</v>
      </c>
      <c r="H75" s="40">
        <v>794.81666666666661</v>
      </c>
      <c r="I75" s="40">
        <v>808.38333333333321</v>
      </c>
      <c r="J75" s="40">
        <v>816.91666666666663</v>
      </c>
      <c r="K75" s="31">
        <v>799.85</v>
      </c>
      <c r="L75" s="31">
        <v>777.75</v>
      </c>
      <c r="M75" s="31">
        <v>7.3885699999999996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11095.8</v>
      </c>
      <c r="D76" s="40">
        <v>11037.483333333332</v>
      </c>
      <c r="E76" s="40">
        <v>10558.316666666664</v>
      </c>
      <c r="F76" s="40">
        <v>10020.833333333332</v>
      </c>
      <c r="G76" s="40">
        <v>9541.6666666666642</v>
      </c>
      <c r="H76" s="40">
        <v>11574.966666666664</v>
      </c>
      <c r="I76" s="40">
        <v>12054.133333333331</v>
      </c>
      <c r="J76" s="40">
        <v>12591.616666666663</v>
      </c>
      <c r="K76" s="31">
        <v>11516.65</v>
      </c>
      <c r="L76" s="31">
        <v>10500</v>
      </c>
      <c r="M76" s="31">
        <v>0.13289999999999999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702.35</v>
      </c>
      <c r="D77" s="40">
        <v>703.66666666666663</v>
      </c>
      <c r="E77" s="40">
        <v>692.68333333333328</v>
      </c>
      <c r="F77" s="40">
        <v>683.01666666666665</v>
      </c>
      <c r="G77" s="40">
        <v>672.0333333333333</v>
      </c>
      <c r="H77" s="40">
        <v>713.33333333333326</v>
      </c>
      <c r="I77" s="40">
        <v>724.31666666666661</v>
      </c>
      <c r="J77" s="40">
        <v>733.98333333333323</v>
      </c>
      <c r="K77" s="31">
        <v>714.65</v>
      </c>
      <c r="L77" s="31">
        <v>694</v>
      </c>
      <c r="M77" s="31">
        <v>118.78570999999999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70.900000000000006</v>
      </c>
      <c r="D78" s="40">
        <v>71.416666666666671</v>
      </c>
      <c r="E78" s="40">
        <v>69.733333333333348</v>
      </c>
      <c r="F78" s="40">
        <v>68.566666666666677</v>
      </c>
      <c r="G78" s="40">
        <v>66.883333333333354</v>
      </c>
      <c r="H78" s="40">
        <v>72.583333333333343</v>
      </c>
      <c r="I78" s="40">
        <v>74.266666666666652</v>
      </c>
      <c r="J78" s="40">
        <v>75.433333333333337</v>
      </c>
      <c r="K78" s="31">
        <v>73.099999999999994</v>
      </c>
      <c r="L78" s="31">
        <v>70.25</v>
      </c>
      <c r="M78" s="31">
        <v>490.01065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337.7</v>
      </c>
      <c r="D79" s="40">
        <v>337.38333333333333</v>
      </c>
      <c r="E79" s="40">
        <v>333.31666666666666</v>
      </c>
      <c r="F79" s="40">
        <v>328.93333333333334</v>
      </c>
      <c r="G79" s="40">
        <v>324.86666666666667</v>
      </c>
      <c r="H79" s="40">
        <v>341.76666666666665</v>
      </c>
      <c r="I79" s="40">
        <v>345.83333333333326</v>
      </c>
      <c r="J79" s="40">
        <v>350.21666666666664</v>
      </c>
      <c r="K79" s="31">
        <v>341.45</v>
      </c>
      <c r="L79" s="31">
        <v>333</v>
      </c>
      <c r="M79" s="31">
        <v>28.134869999999999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1416.9</v>
      </c>
      <c r="D80" s="40">
        <v>1407.8</v>
      </c>
      <c r="E80" s="40">
        <v>1371.1</v>
      </c>
      <c r="F80" s="40">
        <v>1325.3</v>
      </c>
      <c r="G80" s="40">
        <v>1288.5999999999999</v>
      </c>
      <c r="H80" s="40">
        <v>1453.6</v>
      </c>
      <c r="I80" s="40">
        <v>1490.3000000000002</v>
      </c>
      <c r="J80" s="40">
        <v>1536.1</v>
      </c>
      <c r="K80" s="31">
        <v>1444.5</v>
      </c>
      <c r="L80" s="31">
        <v>1362</v>
      </c>
      <c r="M80" s="31">
        <v>1.19276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6639.7</v>
      </c>
      <c r="D81" s="40">
        <v>6540.1500000000005</v>
      </c>
      <c r="E81" s="40">
        <v>6300.5000000000009</v>
      </c>
      <c r="F81" s="40">
        <v>5961.3</v>
      </c>
      <c r="G81" s="40">
        <v>5721.6500000000005</v>
      </c>
      <c r="H81" s="40">
        <v>6879.3500000000013</v>
      </c>
      <c r="I81" s="40">
        <v>7119.0000000000009</v>
      </c>
      <c r="J81" s="40">
        <v>7458.2000000000016</v>
      </c>
      <c r="K81" s="31">
        <v>6779.8</v>
      </c>
      <c r="L81" s="31">
        <v>6200.95</v>
      </c>
      <c r="M81" s="31">
        <v>0.72870999999999997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943</v>
      </c>
      <c r="D82" s="40">
        <v>939.06666666666661</v>
      </c>
      <c r="E82" s="40">
        <v>924.78333333333319</v>
      </c>
      <c r="F82" s="40">
        <v>906.56666666666661</v>
      </c>
      <c r="G82" s="40">
        <v>892.28333333333319</v>
      </c>
      <c r="H82" s="40">
        <v>957.28333333333319</v>
      </c>
      <c r="I82" s="40">
        <v>971.56666666666649</v>
      </c>
      <c r="J82" s="40">
        <v>989.78333333333319</v>
      </c>
      <c r="K82" s="31">
        <v>953.35</v>
      </c>
      <c r="L82" s="31">
        <v>920.85</v>
      </c>
      <c r="M82" s="31">
        <v>2.38293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16939.400000000001</v>
      </c>
      <c r="D83" s="40">
        <v>16978.399999999998</v>
      </c>
      <c r="E83" s="40">
        <v>16811.449999999997</v>
      </c>
      <c r="F83" s="40">
        <v>16683.5</v>
      </c>
      <c r="G83" s="40">
        <v>16516.55</v>
      </c>
      <c r="H83" s="40">
        <v>17106.349999999995</v>
      </c>
      <c r="I83" s="40">
        <v>17273.3</v>
      </c>
      <c r="J83" s="40">
        <v>17401.249999999993</v>
      </c>
      <c r="K83" s="31">
        <v>17145.349999999999</v>
      </c>
      <c r="L83" s="31">
        <v>16850.45</v>
      </c>
      <c r="M83" s="31">
        <v>0.16028999999999999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427.7</v>
      </c>
      <c r="D84" s="40">
        <v>429.73333333333335</v>
      </c>
      <c r="E84" s="40">
        <v>424.9666666666667</v>
      </c>
      <c r="F84" s="40">
        <v>422.23333333333335</v>
      </c>
      <c r="G84" s="40">
        <v>417.4666666666667</v>
      </c>
      <c r="H84" s="40">
        <v>432.4666666666667</v>
      </c>
      <c r="I84" s="40">
        <v>437.23333333333335</v>
      </c>
      <c r="J84" s="40">
        <v>439.9666666666667</v>
      </c>
      <c r="K84" s="31">
        <v>434.5</v>
      </c>
      <c r="L84" s="31">
        <v>427</v>
      </c>
      <c r="M84" s="31">
        <v>33.688980000000001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463.05</v>
      </c>
      <c r="D85" s="40">
        <v>462.98333333333335</v>
      </c>
      <c r="E85" s="40">
        <v>456.06666666666672</v>
      </c>
      <c r="F85" s="40">
        <v>449.08333333333337</v>
      </c>
      <c r="G85" s="40">
        <v>442.16666666666674</v>
      </c>
      <c r="H85" s="40">
        <v>469.9666666666667</v>
      </c>
      <c r="I85" s="40">
        <v>476.88333333333333</v>
      </c>
      <c r="J85" s="40">
        <v>483.86666666666667</v>
      </c>
      <c r="K85" s="31">
        <v>469.9</v>
      </c>
      <c r="L85" s="31">
        <v>456</v>
      </c>
      <c r="M85" s="31">
        <v>3.86463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3697.85</v>
      </c>
      <c r="D86" s="40">
        <v>3703.5</v>
      </c>
      <c r="E86" s="40">
        <v>3675.8</v>
      </c>
      <c r="F86" s="40">
        <v>3653.75</v>
      </c>
      <c r="G86" s="40">
        <v>3626.05</v>
      </c>
      <c r="H86" s="40">
        <v>3725.55</v>
      </c>
      <c r="I86" s="40">
        <v>3753.25</v>
      </c>
      <c r="J86" s="40">
        <v>3775.3</v>
      </c>
      <c r="K86" s="31">
        <v>3731.2</v>
      </c>
      <c r="L86" s="31">
        <v>3681.45</v>
      </c>
      <c r="M86" s="31">
        <v>4.4101600000000003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1363.35</v>
      </c>
      <c r="D87" s="40">
        <v>1357.9666666666665</v>
      </c>
      <c r="E87" s="40">
        <v>1335.883333333333</v>
      </c>
      <c r="F87" s="40">
        <v>1308.4166666666665</v>
      </c>
      <c r="G87" s="40">
        <v>1286.333333333333</v>
      </c>
      <c r="H87" s="40">
        <v>1385.4333333333329</v>
      </c>
      <c r="I87" s="40">
        <v>1407.5166666666664</v>
      </c>
      <c r="J87" s="40">
        <v>1434.9833333333329</v>
      </c>
      <c r="K87" s="31">
        <v>1380.05</v>
      </c>
      <c r="L87" s="31">
        <v>1330.5</v>
      </c>
      <c r="M87" s="31">
        <v>5.3415299999999997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406.25</v>
      </c>
      <c r="D88" s="40">
        <v>406.98333333333335</v>
      </c>
      <c r="E88" s="40">
        <v>400.26666666666671</v>
      </c>
      <c r="F88" s="40">
        <v>394.28333333333336</v>
      </c>
      <c r="G88" s="40">
        <v>387.56666666666672</v>
      </c>
      <c r="H88" s="40">
        <v>412.9666666666667</v>
      </c>
      <c r="I88" s="40">
        <v>419.68333333333339</v>
      </c>
      <c r="J88" s="40">
        <v>425.66666666666669</v>
      </c>
      <c r="K88" s="31">
        <v>413.7</v>
      </c>
      <c r="L88" s="31">
        <v>401</v>
      </c>
      <c r="M88" s="31">
        <v>24.237839999999998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157.1</v>
      </c>
      <c r="D89" s="40">
        <v>157.78333333333333</v>
      </c>
      <c r="E89" s="40">
        <v>156.06666666666666</v>
      </c>
      <c r="F89" s="40">
        <v>155.03333333333333</v>
      </c>
      <c r="G89" s="40">
        <v>153.31666666666666</v>
      </c>
      <c r="H89" s="40">
        <v>158.81666666666666</v>
      </c>
      <c r="I89" s="40">
        <v>160.5333333333333</v>
      </c>
      <c r="J89" s="40">
        <v>161.56666666666666</v>
      </c>
      <c r="K89" s="31">
        <v>159.5</v>
      </c>
      <c r="L89" s="31">
        <v>156.75</v>
      </c>
      <c r="M89" s="31">
        <v>8.0915999999999997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509.2</v>
      </c>
      <c r="D90" s="40">
        <v>510.5333333333333</v>
      </c>
      <c r="E90" s="40">
        <v>506.26666666666665</v>
      </c>
      <c r="F90" s="40">
        <v>503.33333333333337</v>
      </c>
      <c r="G90" s="40">
        <v>499.06666666666672</v>
      </c>
      <c r="H90" s="40">
        <v>513.46666666666658</v>
      </c>
      <c r="I90" s="40">
        <v>517.73333333333323</v>
      </c>
      <c r="J90" s="40">
        <v>520.66666666666652</v>
      </c>
      <c r="K90" s="31">
        <v>514.79999999999995</v>
      </c>
      <c r="L90" s="31">
        <v>507.6</v>
      </c>
      <c r="M90" s="31">
        <v>15.06321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3013.75</v>
      </c>
      <c r="D91" s="40">
        <v>3027.9166666666665</v>
      </c>
      <c r="E91" s="40">
        <v>2990.833333333333</v>
      </c>
      <c r="F91" s="40">
        <v>2967.9166666666665</v>
      </c>
      <c r="G91" s="40">
        <v>2930.833333333333</v>
      </c>
      <c r="H91" s="40">
        <v>3050.833333333333</v>
      </c>
      <c r="I91" s="40">
        <v>3087.9166666666661</v>
      </c>
      <c r="J91" s="40">
        <v>3110.833333333333</v>
      </c>
      <c r="K91" s="31">
        <v>3065</v>
      </c>
      <c r="L91" s="31">
        <v>3005</v>
      </c>
      <c r="M91" s="31">
        <v>1.6466499999999999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200.8</v>
      </c>
      <c r="D92" s="40">
        <v>200.61666666666667</v>
      </c>
      <c r="E92" s="40">
        <v>197.43333333333334</v>
      </c>
      <c r="F92" s="40">
        <v>194.06666666666666</v>
      </c>
      <c r="G92" s="40">
        <v>190.88333333333333</v>
      </c>
      <c r="H92" s="40">
        <v>203.98333333333335</v>
      </c>
      <c r="I92" s="40">
        <v>207.16666666666669</v>
      </c>
      <c r="J92" s="40">
        <v>210.53333333333336</v>
      </c>
      <c r="K92" s="31">
        <v>203.8</v>
      </c>
      <c r="L92" s="31">
        <v>197.25</v>
      </c>
      <c r="M92" s="31">
        <v>419.64958999999999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644.35</v>
      </c>
      <c r="D93" s="40">
        <v>647.9666666666667</v>
      </c>
      <c r="E93" s="40">
        <v>632.48333333333335</v>
      </c>
      <c r="F93" s="40">
        <v>620.61666666666667</v>
      </c>
      <c r="G93" s="40">
        <v>605.13333333333333</v>
      </c>
      <c r="H93" s="40">
        <v>659.83333333333337</v>
      </c>
      <c r="I93" s="40">
        <v>675.31666666666672</v>
      </c>
      <c r="J93" s="40">
        <v>687.18333333333339</v>
      </c>
      <c r="K93" s="31">
        <v>663.45</v>
      </c>
      <c r="L93" s="31">
        <v>636.1</v>
      </c>
      <c r="M93" s="31">
        <v>8.2347400000000004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854.35</v>
      </c>
      <c r="D94" s="40">
        <v>860.11666666666667</v>
      </c>
      <c r="E94" s="40">
        <v>844.23333333333335</v>
      </c>
      <c r="F94" s="40">
        <v>834.11666666666667</v>
      </c>
      <c r="G94" s="40">
        <v>818.23333333333335</v>
      </c>
      <c r="H94" s="40">
        <v>870.23333333333335</v>
      </c>
      <c r="I94" s="40">
        <v>886.11666666666679</v>
      </c>
      <c r="J94" s="40">
        <v>896.23333333333335</v>
      </c>
      <c r="K94" s="31">
        <v>876</v>
      </c>
      <c r="L94" s="31">
        <v>850</v>
      </c>
      <c r="M94" s="31">
        <v>0.99067000000000005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860.7</v>
      </c>
      <c r="D95" s="40">
        <v>862.46666666666658</v>
      </c>
      <c r="E95" s="40">
        <v>849.28333333333319</v>
      </c>
      <c r="F95" s="40">
        <v>837.86666666666656</v>
      </c>
      <c r="G95" s="40">
        <v>824.68333333333317</v>
      </c>
      <c r="H95" s="40">
        <v>873.88333333333321</v>
      </c>
      <c r="I95" s="40">
        <v>887.06666666666661</v>
      </c>
      <c r="J95" s="40">
        <v>898.48333333333323</v>
      </c>
      <c r="K95" s="31">
        <v>875.65</v>
      </c>
      <c r="L95" s="31">
        <v>851.05</v>
      </c>
      <c r="M95" s="31">
        <v>1.0292399999999999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140.85</v>
      </c>
      <c r="D96" s="40">
        <v>141.11666666666667</v>
      </c>
      <c r="E96" s="40">
        <v>139.88333333333335</v>
      </c>
      <c r="F96" s="40">
        <v>138.91666666666669</v>
      </c>
      <c r="G96" s="40">
        <v>137.68333333333337</v>
      </c>
      <c r="H96" s="40">
        <v>142.08333333333334</v>
      </c>
      <c r="I96" s="40">
        <v>143.31666666666669</v>
      </c>
      <c r="J96" s="40">
        <v>144.28333333333333</v>
      </c>
      <c r="K96" s="31">
        <v>142.35</v>
      </c>
      <c r="L96" s="31">
        <v>140.15</v>
      </c>
      <c r="M96" s="31">
        <v>4.3568600000000002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367.8</v>
      </c>
      <c r="D97" s="40">
        <v>367.75</v>
      </c>
      <c r="E97" s="40">
        <v>361.05</v>
      </c>
      <c r="F97" s="40">
        <v>354.3</v>
      </c>
      <c r="G97" s="40">
        <v>347.6</v>
      </c>
      <c r="H97" s="40">
        <v>374.5</v>
      </c>
      <c r="I97" s="40">
        <v>381.20000000000005</v>
      </c>
      <c r="J97" s="40">
        <v>387.95</v>
      </c>
      <c r="K97" s="31">
        <v>374.45</v>
      </c>
      <c r="L97" s="31">
        <v>361</v>
      </c>
      <c r="M97" s="31">
        <v>2.1515599999999999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1380.35</v>
      </c>
      <c r="D98" s="40">
        <v>1391.45</v>
      </c>
      <c r="E98" s="40">
        <v>1363.9</v>
      </c>
      <c r="F98" s="40">
        <v>1347.45</v>
      </c>
      <c r="G98" s="40">
        <v>1319.9</v>
      </c>
      <c r="H98" s="40">
        <v>1407.9</v>
      </c>
      <c r="I98" s="40">
        <v>1435.4499999999998</v>
      </c>
      <c r="J98" s="40">
        <v>1451.9</v>
      </c>
      <c r="K98" s="31">
        <v>1419</v>
      </c>
      <c r="L98" s="31">
        <v>1375</v>
      </c>
      <c r="M98" s="31">
        <v>3.8110400000000002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1281.05</v>
      </c>
      <c r="D99" s="40">
        <v>1284.0166666666667</v>
      </c>
      <c r="E99" s="40">
        <v>1268.0333333333333</v>
      </c>
      <c r="F99" s="40">
        <v>1255.0166666666667</v>
      </c>
      <c r="G99" s="40">
        <v>1239.0333333333333</v>
      </c>
      <c r="H99" s="40">
        <v>1297.0333333333333</v>
      </c>
      <c r="I99" s="40">
        <v>1313.0166666666664</v>
      </c>
      <c r="J99" s="40">
        <v>1326.0333333333333</v>
      </c>
      <c r="K99" s="31">
        <v>1300</v>
      </c>
      <c r="L99" s="31">
        <v>1271</v>
      </c>
      <c r="M99" s="31">
        <v>1.05406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22.85</v>
      </c>
      <c r="D100" s="40">
        <v>23.133333333333336</v>
      </c>
      <c r="E100" s="40">
        <v>22.516666666666673</v>
      </c>
      <c r="F100" s="40">
        <v>22.183333333333337</v>
      </c>
      <c r="G100" s="40">
        <v>21.566666666666674</v>
      </c>
      <c r="H100" s="40">
        <v>23.466666666666672</v>
      </c>
      <c r="I100" s="40">
        <v>24.083333333333339</v>
      </c>
      <c r="J100" s="40">
        <v>24.416666666666671</v>
      </c>
      <c r="K100" s="31">
        <v>23.75</v>
      </c>
      <c r="L100" s="31">
        <v>22.8</v>
      </c>
      <c r="M100" s="31">
        <v>110.71205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550.1</v>
      </c>
      <c r="D101" s="40">
        <v>552.71666666666658</v>
      </c>
      <c r="E101" s="40">
        <v>535.43333333333317</v>
      </c>
      <c r="F101" s="40">
        <v>520.76666666666654</v>
      </c>
      <c r="G101" s="40">
        <v>503.48333333333312</v>
      </c>
      <c r="H101" s="40">
        <v>567.38333333333321</v>
      </c>
      <c r="I101" s="40">
        <v>584.66666666666674</v>
      </c>
      <c r="J101" s="40">
        <v>599.33333333333326</v>
      </c>
      <c r="K101" s="31">
        <v>570</v>
      </c>
      <c r="L101" s="31">
        <v>538.04999999999995</v>
      </c>
      <c r="M101" s="31">
        <v>5.1771799999999999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803.15</v>
      </c>
      <c r="D102" s="40">
        <v>807.51666666666677</v>
      </c>
      <c r="E102" s="40">
        <v>791.03333333333353</v>
      </c>
      <c r="F102" s="40">
        <v>778.91666666666674</v>
      </c>
      <c r="G102" s="40">
        <v>762.43333333333351</v>
      </c>
      <c r="H102" s="40">
        <v>819.63333333333355</v>
      </c>
      <c r="I102" s="40">
        <v>836.1166666666669</v>
      </c>
      <c r="J102" s="40">
        <v>848.23333333333358</v>
      </c>
      <c r="K102" s="31">
        <v>824</v>
      </c>
      <c r="L102" s="31">
        <v>795.4</v>
      </c>
      <c r="M102" s="31">
        <v>2.2219799999999998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5471.9</v>
      </c>
      <c r="D103" s="40">
        <v>5416.9666666666662</v>
      </c>
      <c r="E103" s="40">
        <v>5322.9333333333325</v>
      </c>
      <c r="F103" s="40">
        <v>5173.9666666666662</v>
      </c>
      <c r="G103" s="40">
        <v>5079.9333333333325</v>
      </c>
      <c r="H103" s="40">
        <v>5565.9333333333325</v>
      </c>
      <c r="I103" s="40">
        <v>5659.9666666666672</v>
      </c>
      <c r="J103" s="40">
        <v>5808.9333333333325</v>
      </c>
      <c r="K103" s="31">
        <v>5511</v>
      </c>
      <c r="L103" s="31">
        <v>5268</v>
      </c>
      <c r="M103" s="31">
        <v>0.20874000000000001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90.15</v>
      </c>
      <c r="D104" s="40">
        <v>91.100000000000009</v>
      </c>
      <c r="E104" s="40">
        <v>88.950000000000017</v>
      </c>
      <c r="F104" s="40">
        <v>87.750000000000014</v>
      </c>
      <c r="G104" s="40">
        <v>85.600000000000023</v>
      </c>
      <c r="H104" s="40">
        <v>92.300000000000011</v>
      </c>
      <c r="I104" s="40">
        <v>94.450000000000017</v>
      </c>
      <c r="J104" s="40">
        <v>95.65</v>
      </c>
      <c r="K104" s="31">
        <v>93.25</v>
      </c>
      <c r="L104" s="31">
        <v>89.9</v>
      </c>
      <c r="M104" s="31">
        <v>30.114940000000001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529.54999999999995</v>
      </c>
      <c r="D105" s="40">
        <v>529.11666666666667</v>
      </c>
      <c r="E105" s="40">
        <v>520.5333333333333</v>
      </c>
      <c r="F105" s="40">
        <v>511.51666666666665</v>
      </c>
      <c r="G105" s="40">
        <v>502.93333333333328</v>
      </c>
      <c r="H105" s="40">
        <v>538.13333333333333</v>
      </c>
      <c r="I105" s="40">
        <v>546.71666666666658</v>
      </c>
      <c r="J105" s="40">
        <v>555.73333333333335</v>
      </c>
      <c r="K105" s="31">
        <v>537.70000000000005</v>
      </c>
      <c r="L105" s="31">
        <v>520.1</v>
      </c>
      <c r="M105" s="31">
        <v>0.28544000000000003</v>
      </c>
      <c r="N105" s="1"/>
      <c r="O105" s="1"/>
    </row>
    <row r="106" spans="1:15" ht="12.75" customHeight="1">
      <c r="A106" s="31">
        <v>96</v>
      </c>
      <c r="B106" s="31" t="s">
        <v>1046</v>
      </c>
      <c r="C106" s="31">
        <v>158.25</v>
      </c>
      <c r="D106" s="40">
        <v>156.26666666666668</v>
      </c>
      <c r="E106" s="40">
        <v>154.23333333333335</v>
      </c>
      <c r="F106" s="40">
        <v>150.21666666666667</v>
      </c>
      <c r="G106" s="40">
        <v>148.18333333333334</v>
      </c>
      <c r="H106" s="40">
        <v>160.28333333333336</v>
      </c>
      <c r="I106" s="40">
        <v>162.31666666666672</v>
      </c>
      <c r="J106" s="40">
        <v>166.33333333333337</v>
      </c>
      <c r="K106" s="31">
        <v>158.30000000000001</v>
      </c>
      <c r="L106" s="31">
        <v>152.25</v>
      </c>
      <c r="M106" s="31">
        <v>26.661560000000001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242.35</v>
      </c>
      <c r="D107" s="40">
        <v>241.83333333333334</v>
      </c>
      <c r="E107" s="40">
        <v>238.76666666666668</v>
      </c>
      <c r="F107" s="40">
        <v>235.18333333333334</v>
      </c>
      <c r="G107" s="40">
        <v>232.11666666666667</v>
      </c>
      <c r="H107" s="40">
        <v>245.41666666666669</v>
      </c>
      <c r="I107" s="40">
        <v>248.48333333333335</v>
      </c>
      <c r="J107" s="40">
        <v>252.06666666666669</v>
      </c>
      <c r="K107" s="31">
        <v>244.9</v>
      </c>
      <c r="L107" s="31">
        <v>238.25</v>
      </c>
      <c r="M107" s="31">
        <v>1.24868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342.55</v>
      </c>
      <c r="D108" s="40">
        <v>342.45</v>
      </c>
      <c r="E108" s="40">
        <v>336.09999999999997</v>
      </c>
      <c r="F108" s="40">
        <v>329.65</v>
      </c>
      <c r="G108" s="40">
        <v>323.29999999999995</v>
      </c>
      <c r="H108" s="40">
        <v>348.9</v>
      </c>
      <c r="I108" s="40">
        <v>355.25</v>
      </c>
      <c r="J108" s="40">
        <v>361.7</v>
      </c>
      <c r="K108" s="31">
        <v>348.8</v>
      </c>
      <c r="L108" s="31">
        <v>336</v>
      </c>
      <c r="M108" s="31">
        <v>11.11655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623.5</v>
      </c>
      <c r="D109" s="40">
        <v>619.35</v>
      </c>
      <c r="E109" s="40">
        <v>607.45000000000005</v>
      </c>
      <c r="F109" s="40">
        <v>591.4</v>
      </c>
      <c r="G109" s="40">
        <v>579.5</v>
      </c>
      <c r="H109" s="40">
        <v>635.40000000000009</v>
      </c>
      <c r="I109" s="40">
        <v>647.29999999999995</v>
      </c>
      <c r="J109" s="40">
        <v>663.35000000000014</v>
      </c>
      <c r="K109" s="31">
        <v>631.25</v>
      </c>
      <c r="L109" s="31">
        <v>603.29999999999995</v>
      </c>
      <c r="M109" s="31">
        <v>38.1661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699.2</v>
      </c>
      <c r="D110" s="40">
        <v>698.98333333333323</v>
      </c>
      <c r="E110" s="40">
        <v>690.96666666666647</v>
      </c>
      <c r="F110" s="40">
        <v>682.73333333333323</v>
      </c>
      <c r="G110" s="40">
        <v>674.71666666666647</v>
      </c>
      <c r="H110" s="40">
        <v>707.21666666666647</v>
      </c>
      <c r="I110" s="40">
        <v>715.23333333333312</v>
      </c>
      <c r="J110" s="40">
        <v>723.46666666666647</v>
      </c>
      <c r="K110" s="31">
        <v>707</v>
      </c>
      <c r="L110" s="31">
        <v>690.75</v>
      </c>
      <c r="M110" s="31">
        <v>1.5225500000000001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922.5</v>
      </c>
      <c r="D111" s="40">
        <v>917.28333333333342</v>
      </c>
      <c r="E111" s="40">
        <v>907.66666666666686</v>
      </c>
      <c r="F111" s="40">
        <v>892.83333333333348</v>
      </c>
      <c r="G111" s="40">
        <v>883.21666666666692</v>
      </c>
      <c r="H111" s="40">
        <v>932.11666666666679</v>
      </c>
      <c r="I111" s="40">
        <v>941.73333333333335</v>
      </c>
      <c r="J111" s="40">
        <v>956.56666666666672</v>
      </c>
      <c r="K111" s="31">
        <v>926.9</v>
      </c>
      <c r="L111" s="31">
        <v>902.45</v>
      </c>
      <c r="M111" s="31">
        <v>51.111609999999999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173.6</v>
      </c>
      <c r="D112" s="40">
        <v>174.35</v>
      </c>
      <c r="E112" s="40">
        <v>172.04999999999998</v>
      </c>
      <c r="F112" s="40">
        <v>170.5</v>
      </c>
      <c r="G112" s="40">
        <v>168.2</v>
      </c>
      <c r="H112" s="40">
        <v>175.89999999999998</v>
      </c>
      <c r="I112" s="40">
        <v>178.2</v>
      </c>
      <c r="J112" s="40">
        <v>179.74999999999997</v>
      </c>
      <c r="K112" s="31">
        <v>176.65</v>
      </c>
      <c r="L112" s="31">
        <v>172.8</v>
      </c>
      <c r="M112" s="31">
        <v>95.358810000000005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352.65</v>
      </c>
      <c r="D113" s="40">
        <v>354.33333333333331</v>
      </c>
      <c r="E113" s="40">
        <v>349.96666666666664</v>
      </c>
      <c r="F113" s="40">
        <v>347.2833333333333</v>
      </c>
      <c r="G113" s="40">
        <v>342.91666666666663</v>
      </c>
      <c r="H113" s="40">
        <v>357.01666666666665</v>
      </c>
      <c r="I113" s="40">
        <v>361.38333333333333</v>
      </c>
      <c r="J113" s="40">
        <v>364.06666666666666</v>
      </c>
      <c r="K113" s="31">
        <v>358.7</v>
      </c>
      <c r="L113" s="31">
        <v>351.65</v>
      </c>
      <c r="M113" s="31">
        <v>1.3476999999999999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5042.8500000000004</v>
      </c>
      <c r="D114" s="40">
        <v>5056.8</v>
      </c>
      <c r="E114" s="40">
        <v>4969.2000000000007</v>
      </c>
      <c r="F114" s="40">
        <v>4895.55</v>
      </c>
      <c r="G114" s="40">
        <v>4807.9500000000007</v>
      </c>
      <c r="H114" s="40">
        <v>5130.4500000000007</v>
      </c>
      <c r="I114" s="40">
        <v>5218.0500000000011</v>
      </c>
      <c r="J114" s="40">
        <v>5291.7000000000007</v>
      </c>
      <c r="K114" s="31">
        <v>5144.3999999999996</v>
      </c>
      <c r="L114" s="31">
        <v>4983.1499999999996</v>
      </c>
      <c r="M114" s="31">
        <v>4.26492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1533.4</v>
      </c>
      <c r="D115" s="40">
        <v>1544.8333333333333</v>
      </c>
      <c r="E115" s="40">
        <v>1517.6666666666665</v>
      </c>
      <c r="F115" s="40">
        <v>1501.9333333333332</v>
      </c>
      <c r="G115" s="40">
        <v>1474.7666666666664</v>
      </c>
      <c r="H115" s="40">
        <v>1560.5666666666666</v>
      </c>
      <c r="I115" s="40">
        <v>1587.7333333333331</v>
      </c>
      <c r="J115" s="40">
        <v>1603.4666666666667</v>
      </c>
      <c r="K115" s="31">
        <v>1572</v>
      </c>
      <c r="L115" s="31">
        <v>1529.1</v>
      </c>
      <c r="M115" s="31">
        <v>11.08929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678.85</v>
      </c>
      <c r="D116" s="40">
        <v>681.16666666666663</v>
      </c>
      <c r="E116" s="40">
        <v>674.33333333333326</v>
      </c>
      <c r="F116" s="40">
        <v>669.81666666666661</v>
      </c>
      <c r="G116" s="40">
        <v>662.98333333333323</v>
      </c>
      <c r="H116" s="40">
        <v>685.68333333333328</v>
      </c>
      <c r="I116" s="40">
        <v>692.51666666666654</v>
      </c>
      <c r="J116" s="40">
        <v>697.0333333333333</v>
      </c>
      <c r="K116" s="31">
        <v>688</v>
      </c>
      <c r="L116" s="31">
        <v>676.65</v>
      </c>
      <c r="M116" s="31">
        <v>13.56035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803.3</v>
      </c>
      <c r="D117" s="40">
        <v>807.18333333333339</v>
      </c>
      <c r="E117" s="40">
        <v>797.36666666666679</v>
      </c>
      <c r="F117" s="40">
        <v>791.43333333333339</v>
      </c>
      <c r="G117" s="40">
        <v>781.61666666666679</v>
      </c>
      <c r="H117" s="40">
        <v>813.11666666666679</v>
      </c>
      <c r="I117" s="40">
        <v>822.93333333333339</v>
      </c>
      <c r="J117" s="40">
        <v>828.86666666666679</v>
      </c>
      <c r="K117" s="31">
        <v>817</v>
      </c>
      <c r="L117" s="31">
        <v>801.25</v>
      </c>
      <c r="M117" s="31">
        <v>2.7958799999999999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628.45000000000005</v>
      </c>
      <c r="D118" s="40">
        <v>630.35</v>
      </c>
      <c r="E118" s="40">
        <v>621.20000000000005</v>
      </c>
      <c r="F118" s="40">
        <v>613.95000000000005</v>
      </c>
      <c r="G118" s="40">
        <v>604.80000000000007</v>
      </c>
      <c r="H118" s="40">
        <v>637.6</v>
      </c>
      <c r="I118" s="40">
        <v>646.74999999999989</v>
      </c>
      <c r="J118" s="40">
        <v>654</v>
      </c>
      <c r="K118" s="31">
        <v>639.5</v>
      </c>
      <c r="L118" s="31">
        <v>623.1</v>
      </c>
      <c r="M118" s="31">
        <v>0.77027000000000001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2819.2</v>
      </c>
      <c r="D119" s="40">
        <v>2841.0666666666671</v>
      </c>
      <c r="E119" s="40">
        <v>2777.1333333333341</v>
      </c>
      <c r="F119" s="40">
        <v>2735.0666666666671</v>
      </c>
      <c r="G119" s="40">
        <v>2671.1333333333341</v>
      </c>
      <c r="H119" s="40">
        <v>2883.1333333333341</v>
      </c>
      <c r="I119" s="40">
        <v>2947.0666666666675</v>
      </c>
      <c r="J119" s="40">
        <v>2989.1333333333341</v>
      </c>
      <c r="K119" s="31">
        <v>2905</v>
      </c>
      <c r="L119" s="31">
        <v>2799</v>
      </c>
      <c r="M119" s="31">
        <v>0.14008999999999999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472.9</v>
      </c>
      <c r="D120" s="40">
        <v>472.11666666666662</v>
      </c>
      <c r="E120" s="40">
        <v>466.73333333333323</v>
      </c>
      <c r="F120" s="40">
        <v>460.56666666666661</v>
      </c>
      <c r="G120" s="40">
        <v>455.18333333333322</v>
      </c>
      <c r="H120" s="40">
        <v>478.28333333333325</v>
      </c>
      <c r="I120" s="40">
        <v>483.66666666666657</v>
      </c>
      <c r="J120" s="40">
        <v>489.83333333333326</v>
      </c>
      <c r="K120" s="31">
        <v>477.5</v>
      </c>
      <c r="L120" s="31">
        <v>465.95</v>
      </c>
      <c r="M120" s="31">
        <v>19.381019999999999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300.3</v>
      </c>
      <c r="D121" s="40">
        <v>301.88333333333333</v>
      </c>
      <c r="E121" s="40">
        <v>295.76666666666665</v>
      </c>
      <c r="F121" s="40">
        <v>291.23333333333335</v>
      </c>
      <c r="G121" s="40">
        <v>285.11666666666667</v>
      </c>
      <c r="H121" s="40">
        <v>306.41666666666663</v>
      </c>
      <c r="I121" s="40">
        <v>312.5333333333333</v>
      </c>
      <c r="J121" s="40">
        <v>317.06666666666661</v>
      </c>
      <c r="K121" s="31">
        <v>308</v>
      </c>
      <c r="L121" s="31">
        <v>297.35000000000002</v>
      </c>
      <c r="M121" s="31">
        <v>3.17042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175.05</v>
      </c>
      <c r="D122" s="40">
        <v>177.25</v>
      </c>
      <c r="E122" s="40">
        <v>172</v>
      </c>
      <c r="F122" s="40">
        <v>168.95</v>
      </c>
      <c r="G122" s="40">
        <v>163.69999999999999</v>
      </c>
      <c r="H122" s="40">
        <v>180.3</v>
      </c>
      <c r="I122" s="40">
        <v>185.55</v>
      </c>
      <c r="J122" s="40">
        <v>188.60000000000002</v>
      </c>
      <c r="K122" s="31">
        <v>182.5</v>
      </c>
      <c r="L122" s="31">
        <v>174.2</v>
      </c>
      <c r="M122" s="31">
        <v>25.59104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894.6</v>
      </c>
      <c r="D123" s="40">
        <v>891.44999999999993</v>
      </c>
      <c r="E123" s="40">
        <v>878.14999999999986</v>
      </c>
      <c r="F123" s="40">
        <v>861.69999999999993</v>
      </c>
      <c r="G123" s="40">
        <v>848.39999999999986</v>
      </c>
      <c r="H123" s="40">
        <v>907.89999999999986</v>
      </c>
      <c r="I123" s="40">
        <v>921.19999999999982</v>
      </c>
      <c r="J123" s="40">
        <v>937.64999999999986</v>
      </c>
      <c r="K123" s="31">
        <v>904.75</v>
      </c>
      <c r="L123" s="31">
        <v>875</v>
      </c>
      <c r="M123" s="31">
        <v>13.747019999999999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1085.5</v>
      </c>
      <c r="D124" s="40">
        <v>1084.6333333333334</v>
      </c>
      <c r="E124" s="40">
        <v>1064.7166666666669</v>
      </c>
      <c r="F124" s="40">
        <v>1043.9333333333334</v>
      </c>
      <c r="G124" s="40">
        <v>1024.0166666666669</v>
      </c>
      <c r="H124" s="40">
        <v>1105.416666666667</v>
      </c>
      <c r="I124" s="40">
        <v>1125.3333333333335</v>
      </c>
      <c r="J124" s="40">
        <v>1146.116666666667</v>
      </c>
      <c r="K124" s="31">
        <v>1104.55</v>
      </c>
      <c r="L124" s="31">
        <v>1063.8499999999999</v>
      </c>
      <c r="M124" s="31">
        <v>5.2595799999999997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591.65</v>
      </c>
      <c r="D125" s="40">
        <v>590.98333333333323</v>
      </c>
      <c r="E125" s="40">
        <v>584.01666666666642</v>
      </c>
      <c r="F125" s="40">
        <v>576.38333333333321</v>
      </c>
      <c r="G125" s="40">
        <v>569.4166666666664</v>
      </c>
      <c r="H125" s="40">
        <v>598.61666666666645</v>
      </c>
      <c r="I125" s="40">
        <v>605.58333333333337</v>
      </c>
      <c r="J125" s="40">
        <v>613.21666666666647</v>
      </c>
      <c r="K125" s="31">
        <v>597.95000000000005</v>
      </c>
      <c r="L125" s="31">
        <v>583.35</v>
      </c>
      <c r="M125" s="31">
        <v>32.523710000000001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1959.75</v>
      </c>
      <c r="D126" s="40">
        <v>1964.9833333333333</v>
      </c>
      <c r="E126" s="40">
        <v>1929.9666666666667</v>
      </c>
      <c r="F126" s="40">
        <v>1900.1833333333334</v>
      </c>
      <c r="G126" s="40">
        <v>1865.1666666666667</v>
      </c>
      <c r="H126" s="40">
        <v>1994.7666666666667</v>
      </c>
      <c r="I126" s="40">
        <v>2029.7833333333335</v>
      </c>
      <c r="J126" s="40">
        <v>2059.5666666666666</v>
      </c>
      <c r="K126" s="31">
        <v>2000</v>
      </c>
      <c r="L126" s="31">
        <v>1935.2</v>
      </c>
      <c r="M126" s="31">
        <v>2.2128199999999998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624.79999999999995</v>
      </c>
      <c r="D127" s="40">
        <v>629.01666666666665</v>
      </c>
      <c r="E127" s="40">
        <v>617.0333333333333</v>
      </c>
      <c r="F127" s="40">
        <v>609.26666666666665</v>
      </c>
      <c r="G127" s="40">
        <v>597.2833333333333</v>
      </c>
      <c r="H127" s="40">
        <v>636.7833333333333</v>
      </c>
      <c r="I127" s="40">
        <v>648.76666666666665</v>
      </c>
      <c r="J127" s="40">
        <v>656.5333333333333</v>
      </c>
      <c r="K127" s="31">
        <v>641</v>
      </c>
      <c r="L127" s="31">
        <v>621.25</v>
      </c>
      <c r="M127" s="31">
        <v>1.77569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94.85</v>
      </c>
      <c r="D128" s="40">
        <v>95.533333333333346</v>
      </c>
      <c r="E128" s="40">
        <v>93.916666666666686</v>
      </c>
      <c r="F128" s="40">
        <v>92.983333333333334</v>
      </c>
      <c r="G128" s="40">
        <v>91.366666666666674</v>
      </c>
      <c r="H128" s="40">
        <v>96.466666666666697</v>
      </c>
      <c r="I128" s="40">
        <v>98.083333333333343</v>
      </c>
      <c r="J128" s="40">
        <v>99.016666666666708</v>
      </c>
      <c r="K128" s="31">
        <v>97.15</v>
      </c>
      <c r="L128" s="31">
        <v>94.6</v>
      </c>
      <c r="M128" s="31">
        <v>11.10929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980.3</v>
      </c>
      <c r="D129" s="40">
        <v>980.81666666666661</v>
      </c>
      <c r="E129" s="40">
        <v>970.23333333333323</v>
      </c>
      <c r="F129" s="40">
        <v>960.16666666666663</v>
      </c>
      <c r="G129" s="40">
        <v>949.58333333333326</v>
      </c>
      <c r="H129" s="40">
        <v>990.88333333333321</v>
      </c>
      <c r="I129" s="40">
        <v>1001.4666666666667</v>
      </c>
      <c r="J129" s="40">
        <v>1011.5333333333332</v>
      </c>
      <c r="K129" s="31">
        <v>991.4</v>
      </c>
      <c r="L129" s="31">
        <v>970.75</v>
      </c>
      <c r="M129" s="31">
        <v>0.39881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2426.1999999999998</v>
      </c>
      <c r="D130" s="40">
        <v>2441.4</v>
      </c>
      <c r="E130" s="40">
        <v>2384.8000000000002</v>
      </c>
      <c r="F130" s="40">
        <v>2343.4</v>
      </c>
      <c r="G130" s="40">
        <v>2286.8000000000002</v>
      </c>
      <c r="H130" s="40">
        <v>2482.8000000000002</v>
      </c>
      <c r="I130" s="40">
        <v>2539.3999999999996</v>
      </c>
      <c r="J130" s="40">
        <v>2580.8000000000002</v>
      </c>
      <c r="K130" s="31">
        <v>2498</v>
      </c>
      <c r="L130" s="31">
        <v>2400</v>
      </c>
      <c r="M130" s="31">
        <v>10.127470000000001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265.7</v>
      </c>
      <c r="D131" s="40">
        <v>265.81666666666666</v>
      </c>
      <c r="E131" s="40">
        <v>261.38333333333333</v>
      </c>
      <c r="F131" s="40">
        <v>257.06666666666666</v>
      </c>
      <c r="G131" s="40">
        <v>252.63333333333333</v>
      </c>
      <c r="H131" s="40">
        <v>270.13333333333333</v>
      </c>
      <c r="I131" s="40">
        <v>274.56666666666661</v>
      </c>
      <c r="J131" s="40">
        <v>278.88333333333333</v>
      </c>
      <c r="K131" s="31">
        <v>270.25</v>
      </c>
      <c r="L131" s="31">
        <v>261.5</v>
      </c>
      <c r="M131" s="31">
        <v>33.783119999999997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190</v>
      </c>
      <c r="D132" s="40">
        <v>192.5</v>
      </c>
      <c r="E132" s="40">
        <v>184</v>
      </c>
      <c r="F132" s="40">
        <v>178</v>
      </c>
      <c r="G132" s="40">
        <v>169.5</v>
      </c>
      <c r="H132" s="40">
        <v>198.5</v>
      </c>
      <c r="I132" s="40">
        <v>207</v>
      </c>
      <c r="J132" s="40">
        <v>213</v>
      </c>
      <c r="K132" s="31">
        <v>201</v>
      </c>
      <c r="L132" s="31">
        <v>186.5</v>
      </c>
      <c r="M132" s="31">
        <v>14.65719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754.25</v>
      </c>
      <c r="D133" s="40">
        <v>752.08333333333337</v>
      </c>
      <c r="E133" s="40">
        <v>743.26666666666677</v>
      </c>
      <c r="F133" s="40">
        <v>732.28333333333342</v>
      </c>
      <c r="G133" s="40">
        <v>723.46666666666681</v>
      </c>
      <c r="H133" s="40">
        <v>763.06666666666672</v>
      </c>
      <c r="I133" s="40">
        <v>771.88333333333333</v>
      </c>
      <c r="J133" s="40">
        <v>782.86666666666667</v>
      </c>
      <c r="K133" s="31">
        <v>760.9</v>
      </c>
      <c r="L133" s="31">
        <v>741.1</v>
      </c>
      <c r="M133" s="31">
        <v>0.60272999999999999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5149.3500000000004</v>
      </c>
      <c r="D134" s="40">
        <v>5125.5166666666664</v>
      </c>
      <c r="E134" s="40">
        <v>5024.0333333333328</v>
      </c>
      <c r="F134" s="40">
        <v>4898.7166666666662</v>
      </c>
      <c r="G134" s="40">
        <v>4797.2333333333327</v>
      </c>
      <c r="H134" s="40">
        <v>5250.833333333333</v>
      </c>
      <c r="I134" s="40">
        <v>5352.3166666666666</v>
      </c>
      <c r="J134" s="40">
        <v>5477.6333333333332</v>
      </c>
      <c r="K134" s="31">
        <v>5227</v>
      </c>
      <c r="L134" s="31">
        <v>5000.2</v>
      </c>
      <c r="M134" s="31">
        <v>6.2428100000000004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5146.25</v>
      </c>
      <c r="D135" s="40">
        <v>5172.0999999999995</v>
      </c>
      <c r="E135" s="40">
        <v>5085.3999999999987</v>
      </c>
      <c r="F135" s="40">
        <v>5024.5499999999993</v>
      </c>
      <c r="G135" s="40">
        <v>4937.8499999999985</v>
      </c>
      <c r="H135" s="40">
        <v>5232.9499999999989</v>
      </c>
      <c r="I135" s="40">
        <v>5319.65</v>
      </c>
      <c r="J135" s="40">
        <v>5380.4999999999991</v>
      </c>
      <c r="K135" s="31">
        <v>5258.8</v>
      </c>
      <c r="L135" s="31">
        <v>5111.25</v>
      </c>
      <c r="M135" s="31">
        <v>3.3835799999999998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414.4</v>
      </c>
      <c r="D136" s="40">
        <v>416.36666666666662</v>
      </c>
      <c r="E136" s="40">
        <v>410.03333333333325</v>
      </c>
      <c r="F136" s="40">
        <v>405.66666666666663</v>
      </c>
      <c r="G136" s="40">
        <v>399.33333333333326</v>
      </c>
      <c r="H136" s="40">
        <v>420.73333333333323</v>
      </c>
      <c r="I136" s="40">
        <v>427.06666666666661</v>
      </c>
      <c r="J136" s="40">
        <v>431.43333333333322</v>
      </c>
      <c r="K136" s="31">
        <v>422.7</v>
      </c>
      <c r="L136" s="31">
        <v>412</v>
      </c>
      <c r="M136" s="31">
        <v>65.858549999999994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4733</v>
      </c>
      <c r="D137" s="40">
        <v>4698.1833333333334</v>
      </c>
      <c r="E137" s="40">
        <v>4626.3666666666668</v>
      </c>
      <c r="F137" s="40">
        <v>4519.7333333333336</v>
      </c>
      <c r="G137" s="40">
        <v>4447.916666666667</v>
      </c>
      <c r="H137" s="40">
        <v>4804.8166666666666</v>
      </c>
      <c r="I137" s="40">
        <v>4876.6333333333341</v>
      </c>
      <c r="J137" s="40">
        <v>4983.2666666666664</v>
      </c>
      <c r="K137" s="31">
        <v>4770</v>
      </c>
      <c r="L137" s="31">
        <v>4591.55</v>
      </c>
      <c r="M137" s="31">
        <v>7.6260500000000002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4662.7</v>
      </c>
      <c r="D138" s="40">
        <v>4679.25</v>
      </c>
      <c r="E138" s="40">
        <v>4630.5</v>
      </c>
      <c r="F138" s="40">
        <v>4598.3</v>
      </c>
      <c r="G138" s="40">
        <v>4549.55</v>
      </c>
      <c r="H138" s="40">
        <v>4711.45</v>
      </c>
      <c r="I138" s="40">
        <v>4760.2</v>
      </c>
      <c r="J138" s="40">
        <v>4792.3999999999996</v>
      </c>
      <c r="K138" s="31">
        <v>4728</v>
      </c>
      <c r="L138" s="31">
        <v>4647.05</v>
      </c>
      <c r="M138" s="31">
        <v>3.8580800000000002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2213.1</v>
      </c>
      <c r="D139" s="40">
        <v>2189.7666666666664</v>
      </c>
      <c r="E139" s="40">
        <v>2058.833333333333</v>
      </c>
      <c r="F139" s="40">
        <v>1904.5666666666666</v>
      </c>
      <c r="G139" s="40">
        <v>1773.6333333333332</v>
      </c>
      <c r="H139" s="40">
        <v>2344.0333333333328</v>
      </c>
      <c r="I139" s="40">
        <v>2474.9666666666662</v>
      </c>
      <c r="J139" s="40">
        <v>2629.2333333333327</v>
      </c>
      <c r="K139" s="31">
        <v>2320.6999999999998</v>
      </c>
      <c r="L139" s="31">
        <v>2035.5</v>
      </c>
      <c r="M139" s="31">
        <v>1.2634700000000001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78.05</v>
      </c>
      <c r="D140" s="40">
        <v>78.233333333333334</v>
      </c>
      <c r="E140" s="40">
        <v>77.566666666666663</v>
      </c>
      <c r="F140" s="40">
        <v>77.083333333333329</v>
      </c>
      <c r="G140" s="40">
        <v>76.416666666666657</v>
      </c>
      <c r="H140" s="40">
        <v>78.716666666666669</v>
      </c>
      <c r="I140" s="40">
        <v>79.383333333333326</v>
      </c>
      <c r="J140" s="40">
        <v>79.866666666666674</v>
      </c>
      <c r="K140" s="31">
        <v>78.900000000000006</v>
      </c>
      <c r="L140" s="31">
        <v>77.75</v>
      </c>
      <c r="M140" s="31">
        <v>7.2678900000000004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2583.9</v>
      </c>
      <c r="D141" s="40">
        <v>2589.1833333333329</v>
      </c>
      <c r="E141" s="40">
        <v>2566.8666666666659</v>
      </c>
      <c r="F141" s="40">
        <v>2549.833333333333</v>
      </c>
      <c r="G141" s="40">
        <v>2527.516666666666</v>
      </c>
      <c r="H141" s="40">
        <v>2606.2166666666658</v>
      </c>
      <c r="I141" s="40">
        <v>2628.5333333333324</v>
      </c>
      <c r="J141" s="40">
        <v>2645.5666666666657</v>
      </c>
      <c r="K141" s="31">
        <v>2611.5</v>
      </c>
      <c r="L141" s="31">
        <v>2572.15</v>
      </c>
      <c r="M141" s="31">
        <v>4.3037000000000001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455.35</v>
      </c>
      <c r="D142" s="40">
        <v>458.95</v>
      </c>
      <c r="E142" s="40">
        <v>450</v>
      </c>
      <c r="F142" s="40">
        <v>444.65000000000003</v>
      </c>
      <c r="G142" s="40">
        <v>435.70000000000005</v>
      </c>
      <c r="H142" s="40">
        <v>464.29999999999995</v>
      </c>
      <c r="I142" s="40">
        <v>473.24999999999989</v>
      </c>
      <c r="J142" s="40">
        <v>478.59999999999991</v>
      </c>
      <c r="K142" s="31">
        <v>467.9</v>
      </c>
      <c r="L142" s="31">
        <v>453.6</v>
      </c>
      <c r="M142" s="31">
        <v>0.99126999999999998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141.44999999999999</v>
      </c>
      <c r="D143" s="40">
        <v>141.73333333333332</v>
      </c>
      <c r="E143" s="40">
        <v>139.96666666666664</v>
      </c>
      <c r="F143" s="40">
        <v>138.48333333333332</v>
      </c>
      <c r="G143" s="40">
        <v>136.71666666666664</v>
      </c>
      <c r="H143" s="40">
        <v>143.21666666666664</v>
      </c>
      <c r="I143" s="40">
        <v>144.98333333333335</v>
      </c>
      <c r="J143" s="40">
        <v>146.46666666666664</v>
      </c>
      <c r="K143" s="31">
        <v>143.5</v>
      </c>
      <c r="L143" s="31">
        <v>140.25</v>
      </c>
      <c r="M143" s="31">
        <v>5.0521500000000001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200.65</v>
      </c>
      <c r="D144" s="40">
        <v>199.58333333333334</v>
      </c>
      <c r="E144" s="40">
        <v>197.16666666666669</v>
      </c>
      <c r="F144" s="40">
        <v>193.68333333333334</v>
      </c>
      <c r="G144" s="40">
        <v>191.26666666666668</v>
      </c>
      <c r="H144" s="40">
        <v>203.06666666666669</v>
      </c>
      <c r="I144" s="40">
        <v>205.48333333333338</v>
      </c>
      <c r="J144" s="40">
        <v>208.9666666666667</v>
      </c>
      <c r="K144" s="31">
        <v>202</v>
      </c>
      <c r="L144" s="31">
        <v>196.1</v>
      </c>
      <c r="M144" s="31">
        <v>0.70986000000000005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529.25</v>
      </c>
      <c r="D145" s="40">
        <v>528.61666666666667</v>
      </c>
      <c r="E145" s="40">
        <v>519.38333333333333</v>
      </c>
      <c r="F145" s="40">
        <v>509.51666666666665</v>
      </c>
      <c r="G145" s="40">
        <v>500.2833333333333</v>
      </c>
      <c r="H145" s="40">
        <v>538.48333333333335</v>
      </c>
      <c r="I145" s="40">
        <v>547.7166666666667</v>
      </c>
      <c r="J145" s="40">
        <v>557.58333333333337</v>
      </c>
      <c r="K145" s="31">
        <v>537.85</v>
      </c>
      <c r="L145" s="31">
        <v>518.75</v>
      </c>
      <c r="M145" s="31">
        <v>1.9523999999999999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1828.3</v>
      </c>
      <c r="D146" s="40">
        <v>1821.1000000000001</v>
      </c>
      <c r="E146" s="40">
        <v>1793.2000000000003</v>
      </c>
      <c r="F146" s="40">
        <v>1758.1000000000001</v>
      </c>
      <c r="G146" s="40">
        <v>1730.2000000000003</v>
      </c>
      <c r="H146" s="40">
        <v>1856.2000000000003</v>
      </c>
      <c r="I146" s="40">
        <v>1884.1000000000004</v>
      </c>
      <c r="J146" s="40">
        <v>1919.2000000000003</v>
      </c>
      <c r="K146" s="31">
        <v>1849</v>
      </c>
      <c r="L146" s="31">
        <v>1786</v>
      </c>
      <c r="M146" s="31">
        <v>0.62409000000000003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73.75</v>
      </c>
      <c r="D147" s="40">
        <v>73.933333333333337</v>
      </c>
      <c r="E147" s="40">
        <v>73.366666666666674</v>
      </c>
      <c r="F147" s="40">
        <v>72.983333333333334</v>
      </c>
      <c r="G147" s="40">
        <v>72.416666666666671</v>
      </c>
      <c r="H147" s="40">
        <v>74.316666666666677</v>
      </c>
      <c r="I147" s="40">
        <v>74.88333333333334</v>
      </c>
      <c r="J147" s="40">
        <v>75.26666666666668</v>
      </c>
      <c r="K147" s="31">
        <v>74.5</v>
      </c>
      <c r="L147" s="31">
        <v>73.55</v>
      </c>
      <c r="M147" s="31">
        <v>9.8522800000000004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216.95</v>
      </c>
      <c r="D148" s="40">
        <v>217.15</v>
      </c>
      <c r="E148" s="40">
        <v>214.8</v>
      </c>
      <c r="F148" s="40">
        <v>212.65</v>
      </c>
      <c r="G148" s="40">
        <v>210.3</v>
      </c>
      <c r="H148" s="40">
        <v>219.3</v>
      </c>
      <c r="I148" s="40">
        <v>221.64999999999998</v>
      </c>
      <c r="J148" s="40">
        <v>223.8</v>
      </c>
      <c r="K148" s="31">
        <v>219.5</v>
      </c>
      <c r="L148" s="31">
        <v>215</v>
      </c>
      <c r="M148" s="31">
        <v>1.47942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127.9</v>
      </c>
      <c r="D149" s="40">
        <v>129.1</v>
      </c>
      <c r="E149" s="40">
        <v>126.04999999999998</v>
      </c>
      <c r="F149" s="40">
        <v>124.19999999999999</v>
      </c>
      <c r="G149" s="40">
        <v>121.14999999999998</v>
      </c>
      <c r="H149" s="40">
        <v>130.94999999999999</v>
      </c>
      <c r="I149" s="40">
        <v>134</v>
      </c>
      <c r="J149" s="40">
        <v>135.85</v>
      </c>
      <c r="K149" s="31">
        <v>132.15</v>
      </c>
      <c r="L149" s="31">
        <v>127.25</v>
      </c>
      <c r="M149" s="31">
        <v>4.5595499999999998</v>
      </c>
      <c r="N149" s="1"/>
      <c r="O149" s="1"/>
    </row>
    <row r="150" spans="1:15" ht="12.75" customHeight="1">
      <c r="A150" s="31">
        <v>140</v>
      </c>
      <c r="B150" s="31" t="s">
        <v>1047</v>
      </c>
      <c r="C150" s="31">
        <v>66.599999999999994</v>
      </c>
      <c r="D150" s="40">
        <v>66.816666666666663</v>
      </c>
      <c r="E150" s="40">
        <v>65.633333333333326</v>
      </c>
      <c r="F150" s="40">
        <v>64.666666666666657</v>
      </c>
      <c r="G150" s="40">
        <v>63.48333333333332</v>
      </c>
      <c r="H150" s="40">
        <v>67.783333333333331</v>
      </c>
      <c r="I150" s="40">
        <v>68.966666666666669</v>
      </c>
      <c r="J150" s="40">
        <v>69.933333333333337</v>
      </c>
      <c r="K150" s="31">
        <v>68</v>
      </c>
      <c r="L150" s="31">
        <v>65.849999999999994</v>
      </c>
      <c r="M150" s="31">
        <v>6.3098599999999996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815</v>
      </c>
      <c r="D151" s="40">
        <v>814.96666666666658</v>
      </c>
      <c r="E151" s="40">
        <v>805.08333333333314</v>
      </c>
      <c r="F151" s="40">
        <v>795.16666666666652</v>
      </c>
      <c r="G151" s="40">
        <v>785.28333333333308</v>
      </c>
      <c r="H151" s="40">
        <v>824.88333333333321</v>
      </c>
      <c r="I151" s="40">
        <v>834.76666666666665</v>
      </c>
      <c r="J151" s="40">
        <v>844.68333333333328</v>
      </c>
      <c r="K151" s="31">
        <v>824.85</v>
      </c>
      <c r="L151" s="31">
        <v>805.05</v>
      </c>
      <c r="M151" s="31">
        <v>0.62924999999999998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1543.3</v>
      </c>
      <c r="D152" s="40">
        <v>1552.3500000000001</v>
      </c>
      <c r="E152" s="40">
        <v>1524.7500000000002</v>
      </c>
      <c r="F152" s="40">
        <v>1506.2</v>
      </c>
      <c r="G152" s="40">
        <v>1478.6000000000001</v>
      </c>
      <c r="H152" s="40">
        <v>1570.9000000000003</v>
      </c>
      <c r="I152" s="40">
        <v>1598.5000000000002</v>
      </c>
      <c r="J152" s="40">
        <v>1617.0500000000004</v>
      </c>
      <c r="K152" s="31">
        <v>1579.95</v>
      </c>
      <c r="L152" s="31">
        <v>1533.8</v>
      </c>
      <c r="M152" s="31">
        <v>25.21284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176.35</v>
      </c>
      <c r="D153" s="40">
        <v>176.73333333333335</v>
      </c>
      <c r="E153" s="40">
        <v>175.6166666666667</v>
      </c>
      <c r="F153" s="40">
        <v>174.88333333333335</v>
      </c>
      <c r="G153" s="40">
        <v>173.76666666666671</v>
      </c>
      <c r="H153" s="40">
        <v>177.4666666666667</v>
      </c>
      <c r="I153" s="40">
        <v>178.58333333333337</v>
      </c>
      <c r="J153" s="40">
        <v>179.31666666666669</v>
      </c>
      <c r="K153" s="31">
        <v>177.85</v>
      </c>
      <c r="L153" s="31">
        <v>176</v>
      </c>
      <c r="M153" s="31">
        <v>16.844339999999999</v>
      </c>
      <c r="N153" s="1"/>
      <c r="O153" s="1"/>
    </row>
    <row r="154" spans="1:15" ht="12.75" customHeight="1">
      <c r="A154" s="31">
        <v>144</v>
      </c>
      <c r="B154" s="31" t="s">
        <v>1048</v>
      </c>
      <c r="C154" s="31">
        <v>119.15</v>
      </c>
      <c r="D154" s="40">
        <v>119.06666666666668</v>
      </c>
      <c r="E154" s="40">
        <v>118.23333333333335</v>
      </c>
      <c r="F154" s="40">
        <v>117.31666666666668</v>
      </c>
      <c r="G154" s="40">
        <v>116.48333333333335</v>
      </c>
      <c r="H154" s="40">
        <v>119.98333333333335</v>
      </c>
      <c r="I154" s="40">
        <v>120.81666666666669</v>
      </c>
      <c r="J154" s="40">
        <v>121.73333333333335</v>
      </c>
      <c r="K154" s="31">
        <v>119.9</v>
      </c>
      <c r="L154" s="31">
        <v>118.15</v>
      </c>
      <c r="M154" s="31">
        <v>0.49897999999999998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324.64999999999998</v>
      </c>
      <c r="D155" s="40">
        <v>325.01666666666665</v>
      </c>
      <c r="E155" s="40">
        <v>322.0333333333333</v>
      </c>
      <c r="F155" s="40">
        <v>319.41666666666663</v>
      </c>
      <c r="G155" s="40">
        <v>316.43333333333328</v>
      </c>
      <c r="H155" s="40">
        <v>327.63333333333333</v>
      </c>
      <c r="I155" s="40">
        <v>330.61666666666667</v>
      </c>
      <c r="J155" s="40">
        <v>333.23333333333335</v>
      </c>
      <c r="K155" s="31">
        <v>328</v>
      </c>
      <c r="L155" s="31">
        <v>322.39999999999998</v>
      </c>
      <c r="M155" s="31">
        <v>1.1514800000000001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100.35</v>
      </c>
      <c r="D156" s="40">
        <v>100.46666666666665</v>
      </c>
      <c r="E156" s="40">
        <v>98.183333333333309</v>
      </c>
      <c r="F156" s="40">
        <v>96.016666666666652</v>
      </c>
      <c r="G156" s="40">
        <v>93.733333333333306</v>
      </c>
      <c r="H156" s="40">
        <v>102.63333333333331</v>
      </c>
      <c r="I156" s="40">
        <v>104.91666666666664</v>
      </c>
      <c r="J156" s="40">
        <v>107.08333333333331</v>
      </c>
      <c r="K156" s="31">
        <v>102.75</v>
      </c>
      <c r="L156" s="31">
        <v>98.3</v>
      </c>
      <c r="M156" s="31">
        <v>310.75808000000001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459.05</v>
      </c>
      <c r="D157" s="40">
        <v>458.63333333333338</v>
      </c>
      <c r="E157" s="40">
        <v>451.46666666666675</v>
      </c>
      <c r="F157" s="40">
        <v>443.88333333333338</v>
      </c>
      <c r="G157" s="40">
        <v>436.71666666666675</v>
      </c>
      <c r="H157" s="40">
        <v>466.21666666666675</v>
      </c>
      <c r="I157" s="40">
        <v>473.38333333333338</v>
      </c>
      <c r="J157" s="40">
        <v>480.96666666666675</v>
      </c>
      <c r="K157" s="31">
        <v>465.8</v>
      </c>
      <c r="L157" s="31">
        <v>451.05</v>
      </c>
      <c r="M157" s="31">
        <v>1.5591600000000001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3454.5</v>
      </c>
      <c r="D158" s="40">
        <v>3438.2000000000003</v>
      </c>
      <c r="E158" s="40">
        <v>3394.9500000000007</v>
      </c>
      <c r="F158" s="40">
        <v>3335.4000000000005</v>
      </c>
      <c r="G158" s="40">
        <v>3292.150000000001</v>
      </c>
      <c r="H158" s="40">
        <v>3497.7500000000005</v>
      </c>
      <c r="I158" s="40">
        <v>3540.9999999999995</v>
      </c>
      <c r="J158" s="40">
        <v>3600.55</v>
      </c>
      <c r="K158" s="31">
        <v>3481.45</v>
      </c>
      <c r="L158" s="31">
        <v>3378.65</v>
      </c>
      <c r="M158" s="31">
        <v>0.16796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226.5</v>
      </c>
      <c r="D159" s="40">
        <v>227.56666666666669</v>
      </c>
      <c r="E159" s="40">
        <v>223.73333333333338</v>
      </c>
      <c r="F159" s="40">
        <v>220.9666666666667</v>
      </c>
      <c r="G159" s="40">
        <v>217.13333333333338</v>
      </c>
      <c r="H159" s="40">
        <v>230.33333333333337</v>
      </c>
      <c r="I159" s="40">
        <v>234.16666666666669</v>
      </c>
      <c r="J159" s="40">
        <v>236.93333333333337</v>
      </c>
      <c r="K159" s="31">
        <v>231.4</v>
      </c>
      <c r="L159" s="31">
        <v>224.8</v>
      </c>
      <c r="M159" s="31">
        <v>4.2840499999999997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1857.7</v>
      </c>
      <c r="D160" s="40">
        <v>1856.2333333333333</v>
      </c>
      <c r="E160" s="40">
        <v>1822.4666666666667</v>
      </c>
      <c r="F160" s="40">
        <v>1787.2333333333333</v>
      </c>
      <c r="G160" s="40">
        <v>1753.4666666666667</v>
      </c>
      <c r="H160" s="40">
        <v>1891.4666666666667</v>
      </c>
      <c r="I160" s="40">
        <v>1925.2333333333336</v>
      </c>
      <c r="J160" s="40">
        <v>1960.4666666666667</v>
      </c>
      <c r="K160" s="31">
        <v>1890</v>
      </c>
      <c r="L160" s="31">
        <v>1821</v>
      </c>
      <c r="M160" s="31">
        <v>1.02016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253.6</v>
      </c>
      <c r="D161" s="40">
        <v>254.43333333333331</v>
      </c>
      <c r="E161" s="40">
        <v>250.86666666666662</v>
      </c>
      <c r="F161" s="40">
        <v>248.1333333333333</v>
      </c>
      <c r="G161" s="40">
        <v>244.56666666666661</v>
      </c>
      <c r="H161" s="40">
        <v>257.16666666666663</v>
      </c>
      <c r="I161" s="40">
        <v>260.73333333333329</v>
      </c>
      <c r="J161" s="40">
        <v>263.46666666666664</v>
      </c>
      <c r="K161" s="31">
        <v>258</v>
      </c>
      <c r="L161" s="31">
        <v>251.7</v>
      </c>
      <c r="M161" s="31">
        <v>9.3887499999999999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49.45</v>
      </c>
      <c r="D162" s="40">
        <v>49.816666666666663</v>
      </c>
      <c r="E162" s="40">
        <v>48.633333333333326</v>
      </c>
      <c r="F162" s="40">
        <v>47.816666666666663</v>
      </c>
      <c r="G162" s="40">
        <v>46.633333333333326</v>
      </c>
      <c r="H162" s="40">
        <v>50.633333333333326</v>
      </c>
      <c r="I162" s="40">
        <v>51.816666666666663</v>
      </c>
      <c r="J162" s="40">
        <v>52.633333333333326</v>
      </c>
      <c r="K162" s="31">
        <v>51</v>
      </c>
      <c r="L162" s="31">
        <v>49</v>
      </c>
      <c r="M162" s="31">
        <v>16.473939999999999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208.75</v>
      </c>
      <c r="D163" s="40">
        <v>206.29999999999998</v>
      </c>
      <c r="E163" s="40">
        <v>202.89999999999998</v>
      </c>
      <c r="F163" s="40">
        <v>197.04999999999998</v>
      </c>
      <c r="G163" s="40">
        <v>193.64999999999998</v>
      </c>
      <c r="H163" s="40">
        <v>212.14999999999998</v>
      </c>
      <c r="I163" s="40">
        <v>215.55</v>
      </c>
      <c r="J163" s="40">
        <v>221.39999999999998</v>
      </c>
      <c r="K163" s="31">
        <v>209.7</v>
      </c>
      <c r="L163" s="31">
        <v>200.45</v>
      </c>
      <c r="M163" s="31">
        <v>35.268039999999999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174.15</v>
      </c>
      <c r="D164" s="40">
        <v>172.80000000000004</v>
      </c>
      <c r="E164" s="40">
        <v>168.65000000000009</v>
      </c>
      <c r="F164" s="40">
        <v>163.15000000000006</v>
      </c>
      <c r="G164" s="40">
        <v>159.00000000000011</v>
      </c>
      <c r="H164" s="40">
        <v>178.30000000000007</v>
      </c>
      <c r="I164" s="40">
        <v>182.45</v>
      </c>
      <c r="J164" s="40">
        <v>187.95000000000005</v>
      </c>
      <c r="K164" s="31">
        <v>176.95</v>
      </c>
      <c r="L164" s="31">
        <v>167.3</v>
      </c>
      <c r="M164" s="31">
        <v>4.6394299999999999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149.75</v>
      </c>
      <c r="D165" s="40">
        <v>150.85</v>
      </c>
      <c r="E165" s="40">
        <v>148.25</v>
      </c>
      <c r="F165" s="40">
        <v>146.75</v>
      </c>
      <c r="G165" s="40">
        <v>144.15</v>
      </c>
      <c r="H165" s="40">
        <v>152.35</v>
      </c>
      <c r="I165" s="40">
        <v>154.94999999999996</v>
      </c>
      <c r="J165" s="40">
        <v>156.44999999999999</v>
      </c>
      <c r="K165" s="31">
        <v>153.44999999999999</v>
      </c>
      <c r="L165" s="31">
        <v>149.35</v>
      </c>
      <c r="M165" s="31">
        <v>119.69414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3224.9</v>
      </c>
      <c r="D166" s="40">
        <v>3203.35</v>
      </c>
      <c r="E166" s="40">
        <v>3151.7</v>
      </c>
      <c r="F166" s="40">
        <v>3078.5</v>
      </c>
      <c r="G166" s="40">
        <v>3026.85</v>
      </c>
      <c r="H166" s="40">
        <v>3276.5499999999997</v>
      </c>
      <c r="I166" s="40">
        <v>3328.2000000000003</v>
      </c>
      <c r="J166" s="40">
        <v>3401.3999999999996</v>
      </c>
      <c r="K166" s="31">
        <v>3255</v>
      </c>
      <c r="L166" s="31">
        <v>3130.15</v>
      </c>
      <c r="M166" s="31">
        <v>0.22417000000000001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3434</v>
      </c>
      <c r="D167" s="40">
        <v>3405.2166666666667</v>
      </c>
      <c r="E167" s="40">
        <v>3344.7833333333333</v>
      </c>
      <c r="F167" s="40">
        <v>3255.5666666666666</v>
      </c>
      <c r="G167" s="40">
        <v>3195.1333333333332</v>
      </c>
      <c r="H167" s="40">
        <v>3494.4333333333334</v>
      </c>
      <c r="I167" s="40">
        <v>3554.8666666666668</v>
      </c>
      <c r="J167" s="40">
        <v>3644.0833333333335</v>
      </c>
      <c r="K167" s="31">
        <v>3465.65</v>
      </c>
      <c r="L167" s="31">
        <v>3316</v>
      </c>
      <c r="M167" s="31">
        <v>0.11565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327.55</v>
      </c>
      <c r="D168" s="40">
        <v>325.41666666666669</v>
      </c>
      <c r="E168" s="40">
        <v>316.48333333333335</v>
      </c>
      <c r="F168" s="40">
        <v>305.41666666666669</v>
      </c>
      <c r="G168" s="40">
        <v>296.48333333333335</v>
      </c>
      <c r="H168" s="40">
        <v>336.48333333333335</v>
      </c>
      <c r="I168" s="40">
        <v>345.41666666666663</v>
      </c>
      <c r="J168" s="40">
        <v>356.48333333333335</v>
      </c>
      <c r="K168" s="31">
        <v>334.35</v>
      </c>
      <c r="L168" s="31">
        <v>314.35000000000002</v>
      </c>
      <c r="M168" s="31">
        <v>4.3491400000000002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137.25</v>
      </c>
      <c r="D169" s="40">
        <v>137.43333333333331</v>
      </c>
      <c r="E169" s="40">
        <v>135.91666666666663</v>
      </c>
      <c r="F169" s="40">
        <v>134.58333333333331</v>
      </c>
      <c r="G169" s="40">
        <v>133.06666666666663</v>
      </c>
      <c r="H169" s="40">
        <v>138.76666666666662</v>
      </c>
      <c r="I169" s="40">
        <v>140.28333333333333</v>
      </c>
      <c r="J169" s="40">
        <v>141.61666666666662</v>
      </c>
      <c r="K169" s="31">
        <v>138.94999999999999</v>
      </c>
      <c r="L169" s="31">
        <v>136.1</v>
      </c>
      <c r="M169" s="31">
        <v>5.0096499999999997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5686.7</v>
      </c>
      <c r="D170" s="40">
        <v>5687.2333333333327</v>
      </c>
      <c r="E170" s="40">
        <v>5649.5666666666657</v>
      </c>
      <c r="F170" s="40">
        <v>5612.4333333333334</v>
      </c>
      <c r="G170" s="40">
        <v>5574.7666666666664</v>
      </c>
      <c r="H170" s="40">
        <v>5724.366666666665</v>
      </c>
      <c r="I170" s="40">
        <v>5762.033333333331</v>
      </c>
      <c r="J170" s="40">
        <v>5799.1666666666642</v>
      </c>
      <c r="K170" s="31">
        <v>5724.9</v>
      </c>
      <c r="L170" s="31">
        <v>5650.1</v>
      </c>
      <c r="M170" s="31">
        <v>3.5049999999999998E-2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3521.95</v>
      </c>
      <c r="D171" s="40">
        <v>3541.0499999999997</v>
      </c>
      <c r="E171" s="40">
        <v>3468.8999999999996</v>
      </c>
      <c r="F171" s="40">
        <v>3415.85</v>
      </c>
      <c r="G171" s="40">
        <v>3343.7</v>
      </c>
      <c r="H171" s="40">
        <v>3594.0999999999995</v>
      </c>
      <c r="I171" s="40">
        <v>3666.25</v>
      </c>
      <c r="J171" s="40">
        <v>3719.2999999999993</v>
      </c>
      <c r="K171" s="31">
        <v>3613.2</v>
      </c>
      <c r="L171" s="31">
        <v>3488</v>
      </c>
      <c r="M171" s="31">
        <v>1.86998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1482.05</v>
      </c>
      <c r="D172" s="40">
        <v>1477.1833333333334</v>
      </c>
      <c r="E172" s="40">
        <v>1466.8666666666668</v>
      </c>
      <c r="F172" s="40">
        <v>1451.6833333333334</v>
      </c>
      <c r="G172" s="40">
        <v>1441.3666666666668</v>
      </c>
      <c r="H172" s="40">
        <v>1492.3666666666668</v>
      </c>
      <c r="I172" s="40">
        <v>1502.6833333333334</v>
      </c>
      <c r="J172" s="40">
        <v>1517.8666666666668</v>
      </c>
      <c r="K172" s="31">
        <v>1487.5</v>
      </c>
      <c r="L172" s="31">
        <v>1462</v>
      </c>
      <c r="M172" s="31">
        <v>0.29869000000000001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503.7</v>
      </c>
      <c r="D173" s="40">
        <v>505.66666666666669</v>
      </c>
      <c r="E173" s="40">
        <v>497.63333333333333</v>
      </c>
      <c r="F173" s="40">
        <v>491.56666666666666</v>
      </c>
      <c r="G173" s="40">
        <v>483.5333333333333</v>
      </c>
      <c r="H173" s="40">
        <v>511.73333333333335</v>
      </c>
      <c r="I173" s="40">
        <v>519.76666666666677</v>
      </c>
      <c r="J173" s="40">
        <v>525.83333333333337</v>
      </c>
      <c r="K173" s="31">
        <v>513.70000000000005</v>
      </c>
      <c r="L173" s="31">
        <v>499.6</v>
      </c>
      <c r="M173" s="31">
        <v>10.599909999999999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4790.1000000000004</v>
      </c>
      <c r="D174" s="40">
        <v>4823.8666666666668</v>
      </c>
      <c r="E174" s="40">
        <v>4726.2333333333336</v>
      </c>
      <c r="F174" s="40">
        <v>4662.3666666666668</v>
      </c>
      <c r="G174" s="40">
        <v>4564.7333333333336</v>
      </c>
      <c r="H174" s="40">
        <v>4887.7333333333336</v>
      </c>
      <c r="I174" s="40">
        <v>4985.3666666666668</v>
      </c>
      <c r="J174" s="40">
        <v>5049.2333333333336</v>
      </c>
      <c r="K174" s="31">
        <v>4921.5</v>
      </c>
      <c r="L174" s="31">
        <v>4760</v>
      </c>
      <c r="M174" s="31">
        <v>0.16238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40.700000000000003</v>
      </c>
      <c r="D175" s="40">
        <v>41.083333333333336</v>
      </c>
      <c r="E175" s="40">
        <v>40.016666666666673</v>
      </c>
      <c r="F175" s="40">
        <v>39.333333333333336</v>
      </c>
      <c r="G175" s="40">
        <v>38.266666666666673</v>
      </c>
      <c r="H175" s="40">
        <v>41.766666666666673</v>
      </c>
      <c r="I175" s="40">
        <v>42.833333333333336</v>
      </c>
      <c r="J175" s="40">
        <v>43.516666666666673</v>
      </c>
      <c r="K175" s="31">
        <v>42.15</v>
      </c>
      <c r="L175" s="31">
        <v>40.4</v>
      </c>
      <c r="M175" s="31">
        <v>125.66321000000001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472.5</v>
      </c>
      <c r="D176" s="40">
        <v>463.84999999999997</v>
      </c>
      <c r="E176" s="40">
        <v>451.89999999999992</v>
      </c>
      <c r="F176" s="40">
        <v>431.29999999999995</v>
      </c>
      <c r="G176" s="40">
        <v>419.34999999999991</v>
      </c>
      <c r="H176" s="40">
        <v>484.44999999999993</v>
      </c>
      <c r="I176" s="40">
        <v>496.4</v>
      </c>
      <c r="J176" s="40">
        <v>517</v>
      </c>
      <c r="K176" s="31">
        <v>475.8</v>
      </c>
      <c r="L176" s="31">
        <v>443.25</v>
      </c>
      <c r="M176" s="31">
        <v>18.845770000000002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1365</v>
      </c>
      <c r="D177" s="40">
        <v>1349.6166666666666</v>
      </c>
      <c r="E177" s="40">
        <v>1324.2333333333331</v>
      </c>
      <c r="F177" s="40">
        <v>1283.4666666666665</v>
      </c>
      <c r="G177" s="40">
        <v>1258.083333333333</v>
      </c>
      <c r="H177" s="40">
        <v>1390.3833333333332</v>
      </c>
      <c r="I177" s="40">
        <v>1415.7666666666669</v>
      </c>
      <c r="J177" s="40">
        <v>1456.5333333333333</v>
      </c>
      <c r="K177" s="31">
        <v>1375</v>
      </c>
      <c r="L177" s="31">
        <v>1308.8499999999999</v>
      </c>
      <c r="M177" s="31">
        <v>2.3422100000000001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592.15</v>
      </c>
      <c r="D178" s="40">
        <v>592.9</v>
      </c>
      <c r="E178" s="40">
        <v>586.75</v>
      </c>
      <c r="F178" s="40">
        <v>581.35</v>
      </c>
      <c r="G178" s="40">
        <v>575.20000000000005</v>
      </c>
      <c r="H178" s="40">
        <v>598.29999999999995</v>
      </c>
      <c r="I178" s="40">
        <v>604.44999999999982</v>
      </c>
      <c r="J178" s="40">
        <v>609.84999999999991</v>
      </c>
      <c r="K178" s="31">
        <v>599.04999999999995</v>
      </c>
      <c r="L178" s="31">
        <v>587.5</v>
      </c>
      <c r="M178" s="31">
        <v>0.39117000000000002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1009.9</v>
      </c>
      <c r="D179" s="40">
        <v>995.38333333333333</v>
      </c>
      <c r="E179" s="40">
        <v>974.76666666666665</v>
      </c>
      <c r="F179" s="40">
        <v>939.63333333333333</v>
      </c>
      <c r="G179" s="40">
        <v>919.01666666666665</v>
      </c>
      <c r="H179" s="40">
        <v>1030.5166666666667</v>
      </c>
      <c r="I179" s="40">
        <v>1051.1333333333332</v>
      </c>
      <c r="J179" s="40">
        <v>1086.2666666666667</v>
      </c>
      <c r="K179" s="31">
        <v>1016</v>
      </c>
      <c r="L179" s="31">
        <v>960.25</v>
      </c>
      <c r="M179" s="31">
        <v>42.067529999999998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575.70000000000005</v>
      </c>
      <c r="D180" s="40">
        <v>575.69999999999993</v>
      </c>
      <c r="E180" s="40">
        <v>568.39999999999986</v>
      </c>
      <c r="F180" s="40">
        <v>561.09999999999991</v>
      </c>
      <c r="G180" s="40">
        <v>553.79999999999984</v>
      </c>
      <c r="H180" s="40">
        <v>582.99999999999989</v>
      </c>
      <c r="I180" s="40">
        <v>590.29999999999984</v>
      </c>
      <c r="J180" s="40">
        <v>597.59999999999991</v>
      </c>
      <c r="K180" s="31">
        <v>583</v>
      </c>
      <c r="L180" s="31">
        <v>568.4</v>
      </c>
      <c r="M180" s="31">
        <v>0.87558999999999998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2383.4</v>
      </c>
      <c r="D181" s="40">
        <v>2366.25</v>
      </c>
      <c r="E181" s="40">
        <v>2337.15</v>
      </c>
      <c r="F181" s="40">
        <v>2290.9</v>
      </c>
      <c r="G181" s="40">
        <v>2261.8000000000002</v>
      </c>
      <c r="H181" s="40">
        <v>2412.5</v>
      </c>
      <c r="I181" s="40">
        <v>2441.6000000000004</v>
      </c>
      <c r="J181" s="40">
        <v>2487.85</v>
      </c>
      <c r="K181" s="31">
        <v>2395.35</v>
      </c>
      <c r="L181" s="31">
        <v>2320</v>
      </c>
      <c r="M181" s="31">
        <v>9.7422599999999999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111.25</v>
      </c>
      <c r="D182" s="40">
        <v>110.8</v>
      </c>
      <c r="E182" s="40">
        <v>109.14999999999999</v>
      </c>
      <c r="F182" s="40">
        <v>107.05</v>
      </c>
      <c r="G182" s="40">
        <v>105.39999999999999</v>
      </c>
      <c r="H182" s="40">
        <v>112.89999999999999</v>
      </c>
      <c r="I182" s="40">
        <v>114.55</v>
      </c>
      <c r="J182" s="40">
        <v>116.64999999999999</v>
      </c>
      <c r="K182" s="31">
        <v>112.45</v>
      </c>
      <c r="L182" s="31">
        <v>108.7</v>
      </c>
      <c r="M182" s="31">
        <v>9.5294100000000004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320.7</v>
      </c>
      <c r="D183" s="40">
        <v>320.68333333333334</v>
      </c>
      <c r="E183" s="40">
        <v>316.61666666666667</v>
      </c>
      <c r="F183" s="40">
        <v>312.53333333333336</v>
      </c>
      <c r="G183" s="40">
        <v>308.4666666666667</v>
      </c>
      <c r="H183" s="40">
        <v>324.76666666666665</v>
      </c>
      <c r="I183" s="40">
        <v>328.83333333333337</v>
      </c>
      <c r="J183" s="40">
        <v>332.91666666666663</v>
      </c>
      <c r="K183" s="31">
        <v>324.75</v>
      </c>
      <c r="L183" s="31">
        <v>316.60000000000002</v>
      </c>
      <c r="M183" s="31">
        <v>14.85713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578.5</v>
      </c>
      <c r="D184" s="40">
        <v>572.83333333333337</v>
      </c>
      <c r="E184" s="40">
        <v>560.66666666666674</v>
      </c>
      <c r="F184" s="40">
        <v>542.83333333333337</v>
      </c>
      <c r="G184" s="40">
        <v>530.66666666666674</v>
      </c>
      <c r="H184" s="40">
        <v>590.66666666666674</v>
      </c>
      <c r="I184" s="40">
        <v>602.83333333333348</v>
      </c>
      <c r="J184" s="40">
        <v>620.66666666666674</v>
      </c>
      <c r="K184" s="31">
        <v>585</v>
      </c>
      <c r="L184" s="31">
        <v>555</v>
      </c>
      <c r="M184" s="31">
        <v>8.0454799999999995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1728.4</v>
      </c>
      <c r="D185" s="40">
        <v>1735.25</v>
      </c>
      <c r="E185" s="40">
        <v>1715.85</v>
      </c>
      <c r="F185" s="40">
        <v>1703.3</v>
      </c>
      <c r="G185" s="40">
        <v>1683.8999999999999</v>
      </c>
      <c r="H185" s="40">
        <v>1747.8</v>
      </c>
      <c r="I185" s="40">
        <v>1767.2</v>
      </c>
      <c r="J185" s="40">
        <v>1779.75</v>
      </c>
      <c r="K185" s="31">
        <v>1754.65</v>
      </c>
      <c r="L185" s="31">
        <v>1722.7</v>
      </c>
      <c r="M185" s="31">
        <v>5.2588499999999998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137.4</v>
      </c>
      <c r="D186" s="40">
        <v>135.56666666666669</v>
      </c>
      <c r="E186" s="40">
        <v>132.83333333333337</v>
      </c>
      <c r="F186" s="40">
        <v>128.26666666666668</v>
      </c>
      <c r="G186" s="40">
        <v>125.53333333333336</v>
      </c>
      <c r="H186" s="40">
        <v>140.13333333333338</v>
      </c>
      <c r="I186" s="40">
        <v>142.86666666666667</v>
      </c>
      <c r="J186" s="40">
        <v>147.43333333333339</v>
      </c>
      <c r="K186" s="31">
        <v>138.30000000000001</v>
      </c>
      <c r="L186" s="31">
        <v>131</v>
      </c>
      <c r="M186" s="31">
        <v>19.043130000000001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1543.15</v>
      </c>
      <c r="D187" s="40">
        <v>1559.6499999999999</v>
      </c>
      <c r="E187" s="40">
        <v>1514.2999999999997</v>
      </c>
      <c r="F187" s="40">
        <v>1485.4499999999998</v>
      </c>
      <c r="G187" s="40">
        <v>1440.0999999999997</v>
      </c>
      <c r="H187" s="40">
        <v>1588.4999999999998</v>
      </c>
      <c r="I187" s="40">
        <v>1633.8499999999997</v>
      </c>
      <c r="J187" s="40">
        <v>1662.6999999999998</v>
      </c>
      <c r="K187" s="31">
        <v>1605</v>
      </c>
      <c r="L187" s="31">
        <v>1530.8</v>
      </c>
      <c r="M187" s="31">
        <v>0.54893000000000003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134.80000000000001</v>
      </c>
      <c r="D188" s="40">
        <v>134.33333333333334</v>
      </c>
      <c r="E188" s="40">
        <v>132.7166666666667</v>
      </c>
      <c r="F188" s="40">
        <v>130.63333333333335</v>
      </c>
      <c r="G188" s="40">
        <v>129.01666666666671</v>
      </c>
      <c r="H188" s="40">
        <v>136.41666666666669</v>
      </c>
      <c r="I188" s="40">
        <v>138.0333333333333</v>
      </c>
      <c r="J188" s="40">
        <v>140.11666666666667</v>
      </c>
      <c r="K188" s="31">
        <v>135.94999999999999</v>
      </c>
      <c r="L188" s="31">
        <v>132.25</v>
      </c>
      <c r="M188" s="31">
        <v>19.764949999999999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306.10000000000002</v>
      </c>
      <c r="D189" s="40">
        <v>307.05</v>
      </c>
      <c r="E189" s="40">
        <v>303.05</v>
      </c>
      <c r="F189" s="40">
        <v>300</v>
      </c>
      <c r="G189" s="40">
        <v>296</v>
      </c>
      <c r="H189" s="40">
        <v>310.10000000000002</v>
      </c>
      <c r="I189" s="40">
        <v>314.10000000000002</v>
      </c>
      <c r="J189" s="40">
        <v>317.15000000000003</v>
      </c>
      <c r="K189" s="31">
        <v>311.05</v>
      </c>
      <c r="L189" s="31">
        <v>304</v>
      </c>
      <c r="M189" s="31">
        <v>3.30219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788.45</v>
      </c>
      <c r="D190" s="40">
        <v>771.25</v>
      </c>
      <c r="E190" s="40">
        <v>745.3</v>
      </c>
      <c r="F190" s="40">
        <v>702.15</v>
      </c>
      <c r="G190" s="40">
        <v>676.19999999999993</v>
      </c>
      <c r="H190" s="40">
        <v>814.4</v>
      </c>
      <c r="I190" s="40">
        <v>840.35</v>
      </c>
      <c r="J190" s="40">
        <v>883.5</v>
      </c>
      <c r="K190" s="31">
        <v>797.2</v>
      </c>
      <c r="L190" s="31">
        <v>728.1</v>
      </c>
      <c r="M190" s="31">
        <v>13.2896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596.95000000000005</v>
      </c>
      <c r="D191" s="40">
        <v>595.0333333333333</v>
      </c>
      <c r="E191" s="40">
        <v>588.91666666666663</v>
      </c>
      <c r="F191" s="40">
        <v>580.88333333333333</v>
      </c>
      <c r="G191" s="40">
        <v>574.76666666666665</v>
      </c>
      <c r="H191" s="40">
        <v>603.06666666666661</v>
      </c>
      <c r="I191" s="40">
        <v>609.18333333333339</v>
      </c>
      <c r="J191" s="40">
        <v>617.21666666666658</v>
      </c>
      <c r="K191" s="31">
        <v>601.15</v>
      </c>
      <c r="L191" s="31">
        <v>587</v>
      </c>
      <c r="M191" s="31">
        <v>10.9506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1317.1</v>
      </c>
      <c r="D192" s="40">
        <v>1326.55</v>
      </c>
      <c r="E192" s="40">
        <v>1300.55</v>
      </c>
      <c r="F192" s="40">
        <v>1284</v>
      </c>
      <c r="G192" s="40">
        <v>1258</v>
      </c>
      <c r="H192" s="40">
        <v>1343.1</v>
      </c>
      <c r="I192" s="40">
        <v>1369.1</v>
      </c>
      <c r="J192" s="40">
        <v>1385.6499999999999</v>
      </c>
      <c r="K192" s="31">
        <v>1352.55</v>
      </c>
      <c r="L192" s="31">
        <v>1310</v>
      </c>
      <c r="M192" s="31">
        <v>5.0611100000000002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1310.4000000000001</v>
      </c>
      <c r="D193" s="40">
        <v>1316.9166666666667</v>
      </c>
      <c r="E193" s="40">
        <v>1294.8333333333335</v>
      </c>
      <c r="F193" s="40">
        <v>1279.2666666666667</v>
      </c>
      <c r="G193" s="40">
        <v>1257.1833333333334</v>
      </c>
      <c r="H193" s="40">
        <v>1332.4833333333336</v>
      </c>
      <c r="I193" s="40">
        <v>1354.5666666666671</v>
      </c>
      <c r="J193" s="40">
        <v>1370.1333333333337</v>
      </c>
      <c r="K193" s="31">
        <v>1339</v>
      </c>
      <c r="L193" s="31">
        <v>1301.3499999999999</v>
      </c>
      <c r="M193" s="31">
        <v>1.04115</v>
      </c>
      <c r="N193" s="1"/>
      <c r="O193" s="1"/>
    </row>
    <row r="194" spans="1:15" ht="12.75" customHeight="1">
      <c r="A194" s="31">
        <v>184</v>
      </c>
      <c r="B194" s="31" t="s">
        <v>1049</v>
      </c>
      <c r="C194" s="31">
        <v>23.45</v>
      </c>
      <c r="D194" s="40">
        <v>23.583333333333332</v>
      </c>
      <c r="E194" s="40">
        <v>23.166666666666664</v>
      </c>
      <c r="F194" s="40">
        <v>22.883333333333333</v>
      </c>
      <c r="G194" s="40">
        <v>22.466666666666665</v>
      </c>
      <c r="H194" s="40">
        <v>23.866666666666664</v>
      </c>
      <c r="I194" s="40">
        <v>24.283333333333328</v>
      </c>
      <c r="J194" s="40">
        <v>24.566666666666663</v>
      </c>
      <c r="K194" s="31">
        <v>24</v>
      </c>
      <c r="L194" s="31">
        <v>23.3</v>
      </c>
      <c r="M194" s="31">
        <v>19.657859999999999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1328.4</v>
      </c>
      <c r="D195" s="40">
        <v>1331.6333333333334</v>
      </c>
      <c r="E195" s="40">
        <v>1316.7666666666669</v>
      </c>
      <c r="F195" s="40">
        <v>1305.1333333333334</v>
      </c>
      <c r="G195" s="40">
        <v>1290.2666666666669</v>
      </c>
      <c r="H195" s="40">
        <v>1343.2666666666669</v>
      </c>
      <c r="I195" s="40">
        <v>1358.1333333333332</v>
      </c>
      <c r="J195" s="40">
        <v>1369.7666666666669</v>
      </c>
      <c r="K195" s="31">
        <v>1346.5</v>
      </c>
      <c r="L195" s="31">
        <v>1320</v>
      </c>
      <c r="M195" s="31">
        <v>0.13719999999999999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1276.7</v>
      </c>
      <c r="D196" s="40">
        <v>1286.2333333333333</v>
      </c>
      <c r="E196" s="40">
        <v>1265.4666666666667</v>
      </c>
      <c r="F196" s="40">
        <v>1254.2333333333333</v>
      </c>
      <c r="G196" s="40">
        <v>1233.4666666666667</v>
      </c>
      <c r="H196" s="40">
        <v>1297.4666666666667</v>
      </c>
      <c r="I196" s="40">
        <v>1318.2333333333336</v>
      </c>
      <c r="J196" s="40">
        <v>1329.4666666666667</v>
      </c>
      <c r="K196" s="31">
        <v>1307</v>
      </c>
      <c r="L196" s="31">
        <v>1275</v>
      </c>
      <c r="M196" s="31">
        <v>9.3786199999999997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1177.1500000000001</v>
      </c>
      <c r="D197" s="40">
        <v>1173.3333333333333</v>
      </c>
      <c r="E197" s="40">
        <v>1165.3166666666666</v>
      </c>
      <c r="F197" s="40">
        <v>1153.4833333333333</v>
      </c>
      <c r="G197" s="40">
        <v>1145.4666666666667</v>
      </c>
      <c r="H197" s="40">
        <v>1185.1666666666665</v>
      </c>
      <c r="I197" s="40">
        <v>1193.1833333333334</v>
      </c>
      <c r="J197" s="40">
        <v>1205.0166666666664</v>
      </c>
      <c r="K197" s="31">
        <v>1181.3499999999999</v>
      </c>
      <c r="L197" s="31">
        <v>1161.5</v>
      </c>
      <c r="M197" s="31">
        <v>35.366529999999997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2915</v>
      </c>
      <c r="D198" s="40">
        <v>2921.4666666666667</v>
      </c>
      <c r="E198" s="40">
        <v>2894.9333333333334</v>
      </c>
      <c r="F198" s="40">
        <v>2874.8666666666668</v>
      </c>
      <c r="G198" s="40">
        <v>2848.3333333333335</v>
      </c>
      <c r="H198" s="40">
        <v>2941.5333333333333</v>
      </c>
      <c r="I198" s="40">
        <v>2968.0666666666671</v>
      </c>
      <c r="J198" s="40">
        <v>2988.1333333333332</v>
      </c>
      <c r="K198" s="31">
        <v>2948</v>
      </c>
      <c r="L198" s="31">
        <v>2901.4</v>
      </c>
      <c r="M198" s="31">
        <v>31.362130000000001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2701.25</v>
      </c>
      <c r="D199" s="40">
        <v>2719.6</v>
      </c>
      <c r="E199" s="40">
        <v>2679.45</v>
      </c>
      <c r="F199" s="40">
        <v>2657.65</v>
      </c>
      <c r="G199" s="40">
        <v>2617.5</v>
      </c>
      <c r="H199" s="40">
        <v>2741.3999999999996</v>
      </c>
      <c r="I199" s="40">
        <v>2781.55</v>
      </c>
      <c r="J199" s="40">
        <v>2803.3499999999995</v>
      </c>
      <c r="K199" s="31">
        <v>2759.75</v>
      </c>
      <c r="L199" s="31">
        <v>2697.8</v>
      </c>
      <c r="M199" s="31">
        <v>4.8173399999999997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1642.8</v>
      </c>
      <c r="D200" s="40">
        <v>1648.3833333333332</v>
      </c>
      <c r="E200" s="40">
        <v>1631.7166666666665</v>
      </c>
      <c r="F200" s="40">
        <v>1620.6333333333332</v>
      </c>
      <c r="G200" s="40">
        <v>1603.9666666666665</v>
      </c>
      <c r="H200" s="40">
        <v>1659.4666666666665</v>
      </c>
      <c r="I200" s="40">
        <v>1676.1333333333334</v>
      </c>
      <c r="J200" s="40">
        <v>1687.2166666666665</v>
      </c>
      <c r="K200" s="31">
        <v>1665.05</v>
      </c>
      <c r="L200" s="31">
        <v>1637.3</v>
      </c>
      <c r="M200" s="31">
        <v>66.24821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693.85</v>
      </c>
      <c r="D201" s="40">
        <v>694.05000000000007</v>
      </c>
      <c r="E201" s="40">
        <v>688.15000000000009</v>
      </c>
      <c r="F201" s="40">
        <v>682.45</v>
      </c>
      <c r="G201" s="40">
        <v>676.55000000000007</v>
      </c>
      <c r="H201" s="40">
        <v>699.75000000000011</v>
      </c>
      <c r="I201" s="40">
        <v>705.65</v>
      </c>
      <c r="J201" s="40">
        <v>711.35000000000014</v>
      </c>
      <c r="K201" s="31">
        <v>699.95</v>
      </c>
      <c r="L201" s="31">
        <v>688.35</v>
      </c>
      <c r="M201" s="31">
        <v>21.03049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2202.9</v>
      </c>
      <c r="D202" s="40">
        <v>2173.9666666666667</v>
      </c>
      <c r="E202" s="40">
        <v>2113.9333333333334</v>
      </c>
      <c r="F202" s="40">
        <v>2024.9666666666667</v>
      </c>
      <c r="G202" s="40">
        <v>1964.9333333333334</v>
      </c>
      <c r="H202" s="40">
        <v>2262.9333333333334</v>
      </c>
      <c r="I202" s="40">
        <v>2322.9666666666672</v>
      </c>
      <c r="J202" s="40">
        <v>2411.9333333333334</v>
      </c>
      <c r="K202" s="31">
        <v>2234</v>
      </c>
      <c r="L202" s="31">
        <v>2085</v>
      </c>
      <c r="M202" s="31">
        <v>2.2936100000000001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241.1</v>
      </c>
      <c r="D203" s="40">
        <v>241.06666666666669</v>
      </c>
      <c r="E203" s="40">
        <v>238.63333333333338</v>
      </c>
      <c r="F203" s="40">
        <v>236.16666666666669</v>
      </c>
      <c r="G203" s="40">
        <v>233.73333333333338</v>
      </c>
      <c r="H203" s="40">
        <v>243.53333333333339</v>
      </c>
      <c r="I203" s="40">
        <v>245.96666666666673</v>
      </c>
      <c r="J203" s="40">
        <v>248.43333333333339</v>
      </c>
      <c r="K203" s="31">
        <v>243.5</v>
      </c>
      <c r="L203" s="31">
        <v>238.6</v>
      </c>
      <c r="M203" s="31">
        <v>1.1965399999999999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138.25</v>
      </c>
      <c r="D204" s="40">
        <v>139.29999999999998</v>
      </c>
      <c r="E204" s="40">
        <v>136.94999999999996</v>
      </c>
      <c r="F204" s="40">
        <v>135.64999999999998</v>
      </c>
      <c r="G204" s="40">
        <v>133.29999999999995</v>
      </c>
      <c r="H204" s="40">
        <v>140.59999999999997</v>
      </c>
      <c r="I204" s="40">
        <v>142.94999999999999</v>
      </c>
      <c r="J204" s="40">
        <v>144.24999999999997</v>
      </c>
      <c r="K204" s="31">
        <v>141.65</v>
      </c>
      <c r="L204" s="31">
        <v>138</v>
      </c>
      <c r="M204" s="31">
        <v>6.9353300000000004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2690.15</v>
      </c>
      <c r="D205" s="40">
        <v>2700.5</v>
      </c>
      <c r="E205" s="40">
        <v>2671.65</v>
      </c>
      <c r="F205" s="40">
        <v>2653.15</v>
      </c>
      <c r="G205" s="40">
        <v>2624.3</v>
      </c>
      <c r="H205" s="40">
        <v>2719</v>
      </c>
      <c r="I205" s="40">
        <v>2747.8500000000004</v>
      </c>
      <c r="J205" s="40">
        <v>2766.35</v>
      </c>
      <c r="K205" s="31">
        <v>2729.35</v>
      </c>
      <c r="L205" s="31">
        <v>2682</v>
      </c>
      <c r="M205" s="31">
        <v>4.4451200000000002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76.400000000000006</v>
      </c>
      <c r="D206" s="40">
        <v>75.483333333333334</v>
      </c>
      <c r="E206" s="40">
        <v>74.516666666666666</v>
      </c>
      <c r="F206" s="40">
        <v>72.633333333333326</v>
      </c>
      <c r="G206" s="40">
        <v>71.666666666666657</v>
      </c>
      <c r="H206" s="40">
        <v>77.366666666666674</v>
      </c>
      <c r="I206" s="40">
        <v>78.333333333333343</v>
      </c>
      <c r="J206" s="40">
        <v>80.216666666666683</v>
      </c>
      <c r="K206" s="31">
        <v>76.45</v>
      </c>
      <c r="L206" s="31">
        <v>73.599999999999994</v>
      </c>
      <c r="M206" s="31">
        <v>86.793469999999999</v>
      </c>
      <c r="N206" s="1"/>
      <c r="O206" s="1"/>
    </row>
    <row r="207" spans="1:15" ht="12.75" customHeight="1">
      <c r="A207" s="31">
        <v>197</v>
      </c>
      <c r="B207" s="31" t="s">
        <v>1050</v>
      </c>
      <c r="C207" s="31">
        <v>2713.05</v>
      </c>
      <c r="D207" s="40">
        <v>2720.3166666666671</v>
      </c>
      <c r="E207" s="40">
        <v>2691.6333333333341</v>
      </c>
      <c r="F207" s="40">
        <v>2670.2166666666672</v>
      </c>
      <c r="G207" s="40">
        <v>2641.5333333333342</v>
      </c>
      <c r="H207" s="40">
        <v>2741.733333333334</v>
      </c>
      <c r="I207" s="40">
        <v>2770.4166666666674</v>
      </c>
      <c r="J207" s="40">
        <v>2791.8333333333339</v>
      </c>
      <c r="K207" s="31">
        <v>2749</v>
      </c>
      <c r="L207" s="31">
        <v>2698.9</v>
      </c>
      <c r="M207" s="31">
        <v>2.92E-2</v>
      </c>
      <c r="N207" s="1"/>
      <c r="O207" s="1"/>
    </row>
    <row r="208" spans="1:15" ht="12.75" customHeight="1">
      <c r="A208" s="31">
        <v>198</v>
      </c>
      <c r="B208" s="31" t="s">
        <v>934</v>
      </c>
      <c r="C208" s="31">
        <v>550.54999999999995</v>
      </c>
      <c r="D208" s="40">
        <v>539.73333333333335</v>
      </c>
      <c r="E208" s="40">
        <v>511.86666666666667</v>
      </c>
      <c r="F208" s="40">
        <v>473.18333333333334</v>
      </c>
      <c r="G208" s="40">
        <v>445.31666666666666</v>
      </c>
      <c r="H208" s="40">
        <v>578.41666666666674</v>
      </c>
      <c r="I208" s="40">
        <v>606.28333333333353</v>
      </c>
      <c r="J208" s="40">
        <v>644.9666666666667</v>
      </c>
      <c r="K208" s="31">
        <v>567.6</v>
      </c>
      <c r="L208" s="31">
        <v>501.05</v>
      </c>
      <c r="M208" s="31">
        <v>20.182749999999999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479.85</v>
      </c>
      <c r="D209" s="40">
        <v>481.06666666666661</v>
      </c>
      <c r="E209" s="40">
        <v>474.43333333333322</v>
      </c>
      <c r="F209" s="40">
        <v>469.01666666666659</v>
      </c>
      <c r="G209" s="40">
        <v>462.38333333333321</v>
      </c>
      <c r="H209" s="40">
        <v>486.48333333333323</v>
      </c>
      <c r="I209" s="40">
        <v>493.11666666666667</v>
      </c>
      <c r="J209" s="40">
        <v>498.53333333333325</v>
      </c>
      <c r="K209" s="31">
        <v>487.7</v>
      </c>
      <c r="L209" s="31">
        <v>475.65</v>
      </c>
      <c r="M209" s="31">
        <v>89.728790000000004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134.5</v>
      </c>
      <c r="D210" s="40">
        <v>135.31666666666669</v>
      </c>
      <c r="E210" s="40">
        <v>132.08333333333337</v>
      </c>
      <c r="F210" s="40">
        <v>129.66666666666669</v>
      </c>
      <c r="G210" s="40">
        <v>126.43333333333337</v>
      </c>
      <c r="H210" s="40">
        <v>137.73333333333338</v>
      </c>
      <c r="I210" s="40">
        <v>140.96666666666667</v>
      </c>
      <c r="J210" s="40">
        <v>143.38333333333338</v>
      </c>
      <c r="K210" s="31">
        <v>138.55000000000001</v>
      </c>
      <c r="L210" s="31">
        <v>132.9</v>
      </c>
      <c r="M210" s="31">
        <v>38.575099999999999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333.9</v>
      </c>
      <c r="D211" s="40">
        <v>334.98333333333335</v>
      </c>
      <c r="E211" s="40">
        <v>330.36666666666667</v>
      </c>
      <c r="F211" s="40">
        <v>326.83333333333331</v>
      </c>
      <c r="G211" s="40">
        <v>322.21666666666664</v>
      </c>
      <c r="H211" s="40">
        <v>338.51666666666671</v>
      </c>
      <c r="I211" s="40">
        <v>343.13333333333338</v>
      </c>
      <c r="J211" s="40">
        <v>346.66666666666674</v>
      </c>
      <c r="K211" s="31">
        <v>339.6</v>
      </c>
      <c r="L211" s="31">
        <v>331.45</v>
      </c>
      <c r="M211" s="31">
        <v>38.574959999999997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2396.6</v>
      </c>
      <c r="D212" s="40">
        <v>2414.3166666666662</v>
      </c>
      <c r="E212" s="40">
        <v>2373.4333333333325</v>
      </c>
      <c r="F212" s="40">
        <v>2350.2666666666664</v>
      </c>
      <c r="G212" s="40">
        <v>2309.3833333333328</v>
      </c>
      <c r="H212" s="40">
        <v>2437.4833333333322</v>
      </c>
      <c r="I212" s="40">
        <v>2478.3666666666663</v>
      </c>
      <c r="J212" s="40">
        <v>2501.5333333333319</v>
      </c>
      <c r="K212" s="31">
        <v>2455.1999999999998</v>
      </c>
      <c r="L212" s="31">
        <v>2391.15</v>
      </c>
      <c r="M212" s="31">
        <v>30.838789999999999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323.85000000000002</v>
      </c>
      <c r="D213" s="40">
        <v>325.26666666666665</v>
      </c>
      <c r="E213" s="40">
        <v>319.58333333333331</v>
      </c>
      <c r="F213" s="40">
        <v>315.31666666666666</v>
      </c>
      <c r="G213" s="40">
        <v>309.63333333333333</v>
      </c>
      <c r="H213" s="40">
        <v>329.5333333333333</v>
      </c>
      <c r="I213" s="40">
        <v>335.2166666666667</v>
      </c>
      <c r="J213" s="40">
        <v>339.48333333333329</v>
      </c>
      <c r="K213" s="31">
        <v>330.95</v>
      </c>
      <c r="L213" s="31">
        <v>321</v>
      </c>
      <c r="M213" s="31">
        <v>11.328060000000001</v>
      </c>
      <c r="N213" s="1"/>
      <c r="O213" s="1"/>
    </row>
    <row r="214" spans="1:15" ht="12.75" customHeight="1">
      <c r="A214" s="31">
        <v>204</v>
      </c>
      <c r="B214" s="31" t="s">
        <v>1051</v>
      </c>
      <c r="C214" s="31">
        <v>709.4</v>
      </c>
      <c r="D214" s="40">
        <v>704.81666666666661</v>
      </c>
      <c r="E214" s="40">
        <v>692.63333333333321</v>
      </c>
      <c r="F214" s="40">
        <v>675.86666666666656</v>
      </c>
      <c r="G214" s="40">
        <v>663.68333333333317</v>
      </c>
      <c r="H214" s="40">
        <v>721.58333333333326</v>
      </c>
      <c r="I214" s="40">
        <v>733.76666666666665</v>
      </c>
      <c r="J214" s="40">
        <v>750.5333333333333</v>
      </c>
      <c r="K214" s="31">
        <v>717</v>
      </c>
      <c r="L214" s="31">
        <v>688.05</v>
      </c>
      <c r="M214" s="31">
        <v>2.3071100000000002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42648.05</v>
      </c>
      <c r="D215" s="40">
        <v>42767.033333333333</v>
      </c>
      <c r="E215" s="40">
        <v>42381.066666666666</v>
      </c>
      <c r="F215" s="40">
        <v>42114.083333333336</v>
      </c>
      <c r="G215" s="40">
        <v>41728.116666666669</v>
      </c>
      <c r="H215" s="40">
        <v>43034.016666666663</v>
      </c>
      <c r="I215" s="40">
        <v>43419.983333333323</v>
      </c>
      <c r="J215" s="40">
        <v>43686.96666666666</v>
      </c>
      <c r="K215" s="31">
        <v>43153</v>
      </c>
      <c r="L215" s="31">
        <v>42500.05</v>
      </c>
      <c r="M215" s="31">
        <v>1.0359999999999999E-2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43.85</v>
      </c>
      <c r="D216" s="40">
        <v>43.949999999999996</v>
      </c>
      <c r="E216" s="40">
        <v>43.499999999999993</v>
      </c>
      <c r="F216" s="40">
        <v>43.15</v>
      </c>
      <c r="G216" s="40">
        <v>42.699999999999996</v>
      </c>
      <c r="H216" s="40">
        <v>44.29999999999999</v>
      </c>
      <c r="I216" s="40">
        <v>44.749999999999993</v>
      </c>
      <c r="J216" s="40">
        <v>45.099999999999987</v>
      </c>
      <c r="K216" s="31">
        <v>44.4</v>
      </c>
      <c r="L216" s="31">
        <v>43.6</v>
      </c>
      <c r="M216" s="31">
        <v>19.831189999999999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159.1</v>
      </c>
      <c r="D217" s="40">
        <v>160.31666666666669</v>
      </c>
      <c r="E217" s="40">
        <v>156.38333333333338</v>
      </c>
      <c r="F217" s="40">
        <v>153.66666666666669</v>
      </c>
      <c r="G217" s="40">
        <v>149.73333333333338</v>
      </c>
      <c r="H217" s="40">
        <v>163.03333333333339</v>
      </c>
      <c r="I217" s="40">
        <v>166.96666666666673</v>
      </c>
      <c r="J217" s="40">
        <v>169.68333333333339</v>
      </c>
      <c r="K217" s="31">
        <v>164.25</v>
      </c>
      <c r="L217" s="31">
        <v>157.6</v>
      </c>
      <c r="M217" s="31">
        <v>79.996700000000004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222.15</v>
      </c>
      <c r="D218" s="40">
        <v>224.56666666666669</v>
      </c>
      <c r="E218" s="40">
        <v>218.68333333333339</v>
      </c>
      <c r="F218" s="40">
        <v>215.2166666666667</v>
      </c>
      <c r="G218" s="40">
        <v>209.3333333333334</v>
      </c>
      <c r="H218" s="40">
        <v>228.03333333333339</v>
      </c>
      <c r="I218" s="40">
        <v>233.91666666666666</v>
      </c>
      <c r="J218" s="40">
        <v>237.38333333333338</v>
      </c>
      <c r="K218" s="31">
        <v>230.45</v>
      </c>
      <c r="L218" s="31">
        <v>221.1</v>
      </c>
      <c r="M218" s="31">
        <v>94.263059999999996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835</v>
      </c>
      <c r="D219" s="40">
        <v>836.06666666666661</v>
      </c>
      <c r="E219" s="40">
        <v>823.13333333333321</v>
      </c>
      <c r="F219" s="40">
        <v>811.26666666666665</v>
      </c>
      <c r="G219" s="40">
        <v>798.33333333333326</v>
      </c>
      <c r="H219" s="40">
        <v>847.93333333333317</v>
      </c>
      <c r="I219" s="40">
        <v>860.86666666666656</v>
      </c>
      <c r="J219" s="40">
        <v>872.73333333333312</v>
      </c>
      <c r="K219" s="31">
        <v>849</v>
      </c>
      <c r="L219" s="31">
        <v>824.2</v>
      </c>
      <c r="M219" s="31">
        <v>228.98400000000001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1500.4</v>
      </c>
      <c r="D220" s="40">
        <v>1507.1000000000001</v>
      </c>
      <c r="E220" s="40">
        <v>1488.2500000000002</v>
      </c>
      <c r="F220" s="40">
        <v>1476.1000000000001</v>
      </c>
      <c r="G220" s="40">
        <v>1457.2500000000002</v>
      </c>
      <c r="H220" s="40">
        <v>1519.2500000000002</v>
      </c>
      <c r="I220" s="40">
        <v>1538.1000000000001</v>
      </c>
      <c r="J220" s="40">
        <v>1550.2500000000002</v>
      </c>
      <c r="K220" s="31">
        <v>1525.95</v>
      </c>
      <c r="L220" s="31">
        <v>1494.95</v>
      </c>
      <c r="M220" s="31">
        <v>8.7460500000000003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631.95000000000005</v>
      </c>
      <c r="D221" s="40">
        <v>632.88333333333333</v>
      </c>
      <c r="E221" s="40">
        <v>623.76666666666665</v>
      </c>
      <c r="F221" s="40">
        <v>615.58333333333337</v>
      </c>
      <c r="G221" s="40">
        <v>606.4666666666667</v>
      </c>
      <c r="H221" s="40">
        <v>641.06666666666661</v>
      </c>
      <c r="I221" s="40">
        <v>650.18333333333317</v>
      </c>
      <c r="J221" s="40">
        <v>658.36666666666656</v>
      </c>
      <c r="K221" s="31">
        <v>642</v>
      </c>
      <c r="L221" s="31">
        <v>624.70000000000005</v>
      </c>
      <c r="M221" s="31">
        <v>21.137219999999999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253.55</v>
      </c>
      <c r="D222" s="40">
        <v>256.18333333333334</v>
      </c>
      <c r="E222" s="40">
        <v>248.4666666666667</v>
      </c>
      <c r="F222" s="40">
        <v>243.38333333333335</v>
      </c>
      <c r="G222" s="40">
        <v>235.66666666666671</v>
      </c>
      <c r="H222" s="40">
        <v>261.26666666666665</v>
      </c>
      <c r="I222" s="40">
        <v>268.98333333333323</v>
      </c>
      <c r="J222" s="40">
        <v>274.06666666666666</v>
      </c>
      <c r="K222" s="31">
        <v>263.89999999999998</v>
      </c>
      <c r="L222" s="31">
        <v>251.1</v>
      </c>
      <c r="M222" s="31">
        <v>9.7846600000000006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53.25</v>
      </c>
      <c r="D223" s="40">
        <v>53.6</v>
      </c>
      <c r="E223" s="40">
        <v>52.7</v>
      </c>
      <c r="F223" s="40">
        <v>52.15</v>
      </c>
      <c r="G223" s="40">
        <v>51.25</v>
      </c>
      <c r="H223" s="40">
        <v>54.150000000000006</v>
      </c>
      <c r="I223" s="40">
        <v>55.05</v>
      </c>
      <c r="J223" s="40">
        <v>55.600000000000009</v>
      </c>
      <c r="K223" s="31">
        <v>54.5</v>
      </c>
      <c r="L223" s="31">
        <v>53.05</v>
      </c>
      <c r="M223" s="31">
        <v>99.399749999999997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10.25</v>
      </c>
      <c r="D224" s="40">
        <v>10.299999999999999</v>
      </c>
      <c r="E224" s="40">
        <v>10.099999999999998</v>
      </c>
      <c r="F224" s="40">
        <v>9.9499999999999993</v>
      </c>
      <c r="G224" s="40">
        <v>9.7499999999999982</v>
      </c>
      <c r="H224" s="40">
        <v>10.449999999999998</v>
      </c>
      <c r="I224" s="40">
        <v>10.649999999999997</v>
      </c>
      <c r="J224" s="40">
        <v>10.799999999999997</v>
      </c>
      <c r="K224" s="31">
        <v>10.5</v>
      </c>
      <c r="L224" s="31">
        <v>10.15</v>
      </c>
      <c r="M224" s="31">
        <v>1242.3043299999999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58.55</v>
      </c>
      <c r="D225" s="40">
        <v>58.383333333333333</v>
      </c>
      <c r="E225" s="40">
        <v>56.516666666666666</v>
      </c>
      <c r="F225" s="40">
        <v>54.483333333333334</v>
      </c>
      <c r="G225" s="40">
        <v>52.616666666666667</v>
      </c>
      <c r="H225" s="40">
        <v>60.416666666666664</v>
      </c>
      <c r="I225" s="40">
        <v>62.283333333333324</v>
      </c>
      <c r="J225" s="40">
        <v>64.316666666666663</v>
      </c>
      <c r="K225" s="31">
        <v>60.25</v>
      </c>
      <c r="L225" s="31">
        <v>56.35</v>
      </c>
      <c r="M225" s="31">
        <v>180.93360000000001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52.35</v>
      </c>
      <c r="D226" s="40">
        <v>52.566666666666663</v>
      </c>
      <c r="E226" s="40">
        <v>51.633333333333326</v>
      </c>
      <c r="F226" s="40">
        <v>50.916666666666664</v>
      </c>
      <c r="G226" s="40">
        <v>49.983333333333327</v>
      </c>
      <c r="H226" s="40">
        <v>53.283333333333324</v>
      </c>
      <c r="I226" s="40">
        <v>54.216666666666661</v>
      </c>
      <c r="J226" s="40">
        <v>54.933333333333323</v>
      </c>
      <c r="K226" s="31">
        <v>53.5</v>
      </c>
      <c r="L226" s="31">
        <v>51.85</v>
      </c>
      <c r="M226" s="31">
        <v>544.58199999999999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737</v>
      </c>
      <c r="D227" s="40">
        <v>738</v>
      </c>
      <c r="E227" s="40">
        <v>729</v>
      </c>
      <c r="F227" s="40">
        <v>721</v>
      </c>
      <c r="G227" s="40">
        <v>712</v>
      </c>
      <c r="H227" s="40">
        <v>746</v>
      </c>
      <c r="I227" s="40">
        <v>755</v>
      </c>
      <c r="J227" s="40">
        <v>763</v>
      </c>
      <c r="K227" s="31">
        <v>747</v>
      </c>
      <c r="L227" s="31">
        <v>730</v>
      </c>
      <c r="M227" s="31">
        <v>62.229660000000003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1282.8499999999999</v>
      </c>
      <c r="D228" s="40">
        <v>1306.9666666666665</v>
      </c>
      <c r="E228" s="40">
        <v>1248.083333333333</v>
      </c>
      <c r="F228" s="40">
        <v>1213.3166666666666</v>
      </c>
      <c r="G228" s="40">
        <v>1154.4333333333332</v>
      </c>
      <c r="H228" s="40">
        <v>1341.7333333333329</v>
      </c>
      <c r="I228" s="40">
        <v>1400.6166666666666</v>
      </c>
      <c r="J228" s="40">
        <v>1435.3833333333328</v>
      </c>
      <c r="K228" s="31">
        <v>1365.85</v>
      </c>
      <c r="L228" s="31">
        <v>1272.2</v>
      </c>
      <c r="M228" s="31">
        <v>1.05877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472.3</v>
      </c>
      <c r="D229" s="40">
        <v>472.4666666666667</v>
      </c>
      <c r="E229" s="40">
        <v>469.23333333333341</v>
      </c>
      <c r="F229" s="40">
        <v>466.16666666666669</v>
      </c>
      <c r="G229" s="40">
        <v>462.93333333333339</v>
      </c>
      <c r="H229" s="40">
        <v>475.53333333333342</v>
      </c>
      <c r="I229" s="40">
        <v>478.76666666666677</v>
      </c>
      <c r="J229" s="40">
        <v>481.83333333333343</v>
      </c>
      <c r="K229" s="31">
        <v>475.7</v>
      </c>
      <c r="L229" s="31">
        <v>469.4</v>
      </c>
      <c r="M229" s="31">
        <v>14.201750000000001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320.64999999999998</v>
      </c>
      <c r="D230" s="40">
        <v>314.43333333333334</v>
      </c>
      <c r="E230" s="40">
        <v>308.2166666666667</v>
      </c>
      <c r="F230" s="40">
        <v>295.78333333333336</v>
      </c>
      <c r="G230" s="40">
        <v>289.56666666666672</v>
      </c>
      <c r="H230" s="40">
        <v>326.86666666666667</v>
      </c>
      <c r="I230" s="40">
        <v>333.08333333333326</v>
      </c>
      <c r="J230" s="40">
        <v>345.51666666666665</v>
      </c>
      <c r="K230" s="31">
        <v>320.64999999999998</v>
      </c>
      <c r="L230" s="31">
        <v>302</v>
      </c>
      <c r="M230" s="31">
        <v>16.952030000000001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1572.1</v>
      </c>
      <c r="D231" s="40">
        <v>1577.45</v>
      </c>
      <c r="E231" s="40">
        <v>1545.9</v>
      </c>
      <c r="F231" s="40">
        <v>1519.7</v>
      </c>
      <c r="G231" s="40">
        <v>1488.15</v>
      </c>
      <c r="H231" s="40">
        <v>1603.65</v>
      </c>
      <c r="I231" s="40">
        <v>1635.1999999999998</v>
      </c>
      <c r="J231" s="40">
        <v>1661.4</v>
      </c>
      <c r="K231" s="31">
        <v>1609</v>
      </c>
      <c r="L231" s="31">
        <v>1551.25</v>
      </c>
      <c r="M231" s="31">
        <v>0.38779999999999998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203.85</v>
      </c>
      <c r="D232" s="40">
        <v>205.75</v>
      </c>
      <c r="E232" s="40">
        <v>201.2</v>
      </c>
      <c r="F232" s="40">
        <v>198.54999999999998</v>
      </c>
      <c r="G232" s="40">
        <v>193.99999999999997</v>
      </c>
      <c r="H232" s="40">
        <v>208.4</v>
      </c>
      <c r="I232" s="40">
        <v>212.95000000000002</v>
      </c>
      <c r="J232" s="40">
        <v>215.60000000000002</v>
      </c>
      <c r="K232" s="31">
        <v>210.3</v>
      </c>
      <c r="L232" s="31">
        <v>203.1</v>
      </c>
      <c r="M232" s="31">
        <v>44.638950000000001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198.1</v>
      </c>
      <c r="D233" s="40">
        <v>198.93333333333331</v>
      </c>
      <c r="E233" s="40">
        <v>195.86666666666662</v>
      </c>
      <c r="F233" s="40">
        <v>193.6333333333333</v>
      </c>
      <c r="G233" s="40">
        <v>190.56666666666661</v>
      </c>
      <c r="H233" s="40">
        <v>201.16666666666663</v>
      </c>
      <c r="I233" s="40">
        <v>204.23333333333329</v>
      </c>
      <c r="J233" s="40">
        <v>206.46666666666664</v>
      </c>
      <c r="K233" s="31">
        <v>202</v>
      </c>
      <c r="L233" s="31">
        <v>196.7</v>
      </c>
      <c r="M233" s="31">
        <v>17.260819999999999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7356.7</v>
      </c>
      <c r="D234" s="40">
        <v>7380.5666666666666</v>
      </c>
      <c r="E234" s="40">
        <v>7221.1333333333332</v>
      </c>
      <c r="F234" s="40">
        <v>7085.5666666666666</v>
      </c>
      <c r="G234" s="40">
        <v>6926.1333333333332</v>
      </c>
      <c r="H234" s="40">
        <v>7516.1333333333332</v>
      </c>
      <c r="I234" s="40">
        <v>7675.5666666666657</v>
      </c>
      <c r="J234" s="40">
        <v>7811.1333333333332</v>
      </c>
      <c r="K234" s="31">
        <v>7540</v>
      </c>
      <c r="L234" s="31">
        <v>7245</v>
      </c>
      <c r="M234" s="31">
        <v>2.1592600000000002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189.45</v>
      </c>
      <c r="D235" s="40">
        <v>188.86666666666667</v>
      </c>
      <c r="E235" s="40">
        <v>184.93333333333334</v>
      </c>
      <c r="F235" s="40">
        <v>180.41666666666666</v>
      </c>
      <c r="G235" s="40">
        <v>176.48333333333332</v>
      </c>
      <c r="H235" s="40">
        <v>193.38333333333335</v>
      </c>
      <c r="I235" s="40">
        <v>197.31666666666669</v>
      </c>
      <c r="J235" s="40">
        <v>201.83333333333337</v>
      </c>
      <c r="K235" s="31">
        <v>192.8</v>
      </c>
      <c r="L235" s="31">
        <v>184.35</v>
      </c>
      <c r="M235" s="31">
        <v>67.468559999999997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2010.25</v>
      </c>
      <c r="D236" s="40">
        <v>2030.4166666666667</v>
      </c>
      <c r="E236" s="40">
        <v>1981.8333333333335</v>
      </c>
      <c r="F236" s="40">
        <v>1953.4166666666667</v>
      </c>
      <c r="G236" s="40">
        <v>1904.8333333333335</v>
      </c>
      <c r="H236" s="40">
        <v>2058.8333333333335</v>
      </c>
      <c r="I236" s="40">
        <v>2107.416666666667</v>
      </c>
      <c r="J236" s="40">
        <v>2135.8333333333335</v>
      </c>
      <c r="K236" s="31">
        <v>2079</v>
      </c>
      <c r="L236" s="31">
        <v>2002</v>
      </c>
      <c r="M236" s="31">
        <v>7.5925700000000003</v>
      </c>
      <c r="N236" s="1"/>
      <c r="O236" s="1"/>
    </row>
    <row r="237" spans="1:15" ht="12.75" customHeight="1">
      <c r="A237" s="31">
        <v>227</v>
      </c>
      <c r="B237" s="31" t="s">
        <v>1052</v>
      </c>
      <c r="C237" s="31">
        <v>2413.85</v>
      </c>
      <c r="D237" s="40">
        <v>2429.6166666666668</v>
      </c>
      <c r="E237" s="40">
        <v>2375.2333333333336</v>
      </c>
      <c r="F237" s="40">
        <v>2336.6166666666668</v>
      </c>
      <c r="G237" s="40">
        <v>2282.2333333333336</v>
      </c>
      <c r="H237" s="40">
        <v>2468.2333333333336</v>
      </c>
      <c r="I237" s="40">
        <v>2522.6166666666668</v>
      </c>
      <c r="J237" s="40">
        <v>2561.2333333333336</v>
      </c>
      <c r="K237" s="31">
        <v>2484</v>
      </c>
      <c r="L237" s="31">
        <v>2391</v>
      </c>
      <c r="M237" s="31">
        <v>0.24257999999999999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472.35</v>
      </c>
      <c r="D238" s="40">
        <v>470.25</v>
      </c>
      <c r="E238" s="40">
        <v>461.5</v>
      </c>
      <c r="F238" s="40">
        <v>450.65</v>
      </c>
      <c r="G238" s="40">
        <v>441.9</v>
      </c>
      <c r="H238" s="40">
        <v>481.1</v>
      </c>
      <c r="I238" s="40">
        <v>489.85</v>
      </c>
      <c r="J238" s="40">
        <v>500.70000000000005</v>
      </c>
      <c r="K238" s="31">
        <v>479</v>
      </c>
      <c r="L238" s="31">
        <v>459.4</v>
      </c>
      <c r="M238" s="31">
        <v>2.2685200000000001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1142.55</v>
      </c>
      <c r="D239" s="40">
        <v>1142.8</v>
      </c>
      <c r="E239" s="40">
        <v>1121.75</v>
      </c>
      <c r="F239" s="40">
        <v>1100.95</v>
      </c>
      <c r="G239" s="40">
        <v>1079.9000000000001</v>
      </c>
      <c r="H239" s="40">
        <v>1163.5999999999999</v>
      </c>
      <c r="I239" s="40">
        <v>1184.6499999999996</v>
      </c>
      <c r="J239" s="40">
        <v>1205.4499999999998</v>
      </c>
      <c r="K239" s="31">
        <v>1163.8499999999999</v>
      </c>
      <c r="L239" s="31">
        <v>1122</v>
      </c>
      <c r="M239" s="31">
        <v>43.292319999999997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274.95</v>
      </c>
      <c r="D240" s="40">
        <v>276.61666666666667</v>
      </c>
      <c r="E240" s="40">
        <v>268.73333333333335</v>
      </c>
      <c r="F240" s="40">
        <v>262.51666666666665</v>
      </c>
      <c r="G240" s="40">
        <v>254.63333333333333</v>
      </c>
      <c r="H240" s="40">
        <v>282.83333333333337</v>
      </c>
      <c r="I240" s="40">
        <v>290.7166666666667</v>
      </c>
      <c r="J240" s="40">
        <v>296.93333333333339</v>
      </c>
      <c r="K240" s="31">
        <v>284.5</v>
      </c>
      <c r="L240" s="31">
        <v>270.39999999999998</v>
      </c>
      <c r="M240" s="31">
        <v>82.875529999999998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45.55</v>
      </c>
      <c r="D241" s="40">
        <v>45.833333333333336</v>
      </c>
      <c r="E241" s="40">
        <v>44.766666666666673</v>
      </c>
      <c r="F241" s="40">
        <v>43.983333333333334</v>
      </c>
      <c r="G241" s="40">
        <v>42.916666666666671</v>
      </c>
      <c r="H241" s="40">
        <v>46.616666666666674</v>
      </c>
      <c r="I241" s="40">
        <v>47.683333333333337</v>
      </c>
      <c r="J241" s="40">
        <v>48.466666666666676</v>
      </c>
      <c r="K241" s="31">
        <v>46.9</v>
      </c>
      <c r="L241" s="31">
        <v>45.05</v>
      </c>
      <c r="M241" s="31">
        <v>50.332380000000001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1728.95</v>
      </c>
      <c r="D242" s="40">
        <v>1721.4166666666667</v>
      </c>
      <c r="E242" s="40">
        <v>1708.6833333333334</v>
      </c>
      <c r="F242" s="40">
        <v>1688.4166666666667</v>
      </c>
      <c r="G242" s="40">
        <v>1675.6833333333334</v>
      </c>
      <c r="H242" s="40">
        <v>1741.6833333333334</v>
      </c>
      <c r="I242" s="40">
        <v>1754.4166666666665</v>
      </c>
      <c r="J242" s="40">
        <v>1774.6833333333334</v>
      </c>
      <c r="K242" s="31">
        <v>1734.15</v>
      </c>
      <c r="L242" s="31">
        <v>1701.15</v>
      </c>
      <c r="M242" s="31">
        <v>50.902589999999996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1170.0999999999999</v>
      </c>
      <c r="D243" s="40">
        <v>1173.8</v>
      </c>
      <c r="E243" s="40">
        <v>1159.5999999999999</v>
      </c>
      <c r="F243" s="40">
        <v>1149.0999999999999</v>
      </c>
      <c r="G243" s="40">
        <v>1134.8999999999999</v>
      </c>
      <c r="H243" s="40">
        <v>1184.3</v>
      </c>
      <c r="I243" s="40">
        <v>1198.5000000000002</v>
      </c>
      <c r="J243" s="40">
        <v>1209</v>
      </c>
      <c r="K243" s="31">
        <v>1188</v>
      </c>
      <c r="L243" s="31">
        <v>1163.3</v>
      </c>
      <c r="M243" s="31">
        <v>0.15583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420.45</v>
      </c>
      <c r="D244" s="40">
        <v>421.91666666666669</v>
      </c>
      <c r="E244" s="40">
        <v>416.83333333333337</v>
      </c>
      <c r="F244" s="40">
        <v>413.2166666666667</v>
      </c>
      <c r="G244" s="40">
        <v>408.13333333333338</v>
      </c>
      <c r="H244" s="40">
        <v>425.53333333333336</v>
      </c>
      <c r="I244" s="40">
        <v>430.61666666666673</v>
      </c>
      <c r="J244" s="40">
        <v>434.23333333333335</v>
      </c>
      <c r="K244" s="31">
        <v>427</v>
      </c>
      <c r="L244" s="31">
        <v>418.3</v>
      </c>
      <c r="M244" s="31">
        <v>3.6522800000000002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661.85</v>
      </c>
      <c r="D245" s="40">
        <v>665.3</v>
      </c>
      <c r="E245" s="40">
        <v>647.09999999999991</v>
      </c>
      <c r="F245" s="40">
        <v>632.34999999999991</v>
      </c>
      <c r="G245" s="40">
        <v>614.14999999999986</v>
      </c>
      <c r="H245" s="40">
        <v>680.05</v>
      </c>
      <c r="I245" s="40">
        <v>698.25</v>
      </c>
      <c r="J245" s="40">
        <v>713</v>
      </c>
      <c r="K245" s="31">
        <v>683.5</v>
      </c>
      <c r="L245" s="31">
        <v>650.54999999999995</v>
      </c>
      <c r="M245" s="31">
        <v>3.0747399999999998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22.5</v>
      </c>
      <c r="D246" s="40">
        <v>22.583333333333332</v>
      </c>
      <c r="E246" s="40">
        <v>22.066666666666663</v>
      </c>
      <c r="F246" s="40">
        <v>21.633333333333329</v>
      </c>
      <c r="G246" s="40">
        <v>21.11666666666666</v>
      </c>
      <c r="H246" s="40">
        <v>23.016666666666666</v>
      </c>
      <c r="I246" s="40">
        <v>23.533333333333339</v>
      </c>
      <c r="J246" s="40">
        <v>23.966666666666669</v>
      </c>
      <c r="K246" s="31">
        <v>23.1</v>
      </c>
      <c r="L246" s="31">
        <v>22.15</v>
      </c>
      <c r="M246" s="31">
        <v>253.04155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130.80000000000001</v>
      </c>
      <c r="D247" s="40">
        <v>131.35</v>
      </c>
      <c r="E247" s="40">
        <v>129.69999999999999</v>
      </c>
      <c r="F247" s="40">
        <v>128.6</v>
      </c>
      <c r="G247" s="40">
        <v>126.94999999999999</v>
      </c>
      <c r="H247" s="40">
        <v>132.44999999999999</v>
      </c>
      <c r="I247" s="40">
        <v>134.10000000000002</v>
      </c>
      <c r="J247" s="40">
        <v>135.19999999999999</v>
      </c>
      <c r="K247" s="31">
        <v>133</v>
      </c>
      <c r="L247" s="31">
        <v>130.25</v>
      </c>
      <c r="M247" s="31">
        <v>89.414630000000002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561.79999999999995</v>
      </c>
      <c r="D248" s="40">
        <v>565.25</v>
      </c>
      <c r="E248" s="40">
        <v>556.54999999999995</v>
      </c>
      <c r="F248" s="40">
        <v>551.29999999999995</v>
      </c>
      <c r="G248" s="40">
        <v>542.59999999999991</v>
      </c>
      <c r="H248" s="40">
        <v>570.5</v>
      </c>
      <c r="I248" s="40">
        <v>579.20000000000005</v>
      </c>
      <c r="J248" s="40">
        <v>584.45000000000005</v>
      </c>
      <c r="K248" s="31">
        <v>573.95000000000005</v>
      </c>
      <c r="L248" s="31">
        <v>560</v>
      </c>
      <c r="M248" s="31">
        <v>1.1928300000000001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2172.35</v>
      </c>
      <c r="D249" s="40">
        <v>2200.1166666666668</v>
      </c>
      <c r="E249" s="40">
        <v>2136.2333333333336</v>
      </c>
      <c r="F249" s="40">
        <v>2100.1166666666668</v>
      </c>
      <c r="G249" s="40">
        <v>2036.2333333333336</v>
      </c>
      <c r="H249" s="40">
        <v>2236.2333333333336</v>
      </c>
      <c r="I249" s="40">
        <v>2300.1166666666668</v>
      </c>
      <c r="J249" s="40">
        <v>2336.2333333333336</v>
      </c>
      <c r="K249" s="31">
        <v>2264</v>
      </c>
      <c r="L249" s="31">
        <v>2164</v>
      </c>
      <c r="M249" s="31">
        <v>3.1093500000000001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263.14999999999998</v>
      </c>
      <c r="D250" s="40">
        <v>278.09999999999997</v>
      </c>
      <c r="E250" s="40">
        <v>248.19999999999993</v>
      </c>
      <c r="F250" s="40">
        <v>233.24999999999994</v>
      </c>
      <c r="G250" s="40">
        <v>203.34999999999991</v>
      </c>
      <c r="H250" s="40">
        <v>293.04999999999995</v>
      </c>
      <c r="I250" s="40">
        <v>322.94999999999993</v>
      </c>
      <c r="J250" s="40">
        <v>337.9</v>
      </c>
      <c r="K250" s="31">
        <v>308</v>
      </c>
      <c r="L250" s="31">
        <v>263.14999999999998</v>
      </c>
      <c r="M250" s="31">
        <v>133.73898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48.45</v>
      </c>
      <c r="D251" s="40">
        <v>48.766666666666673</v>
      </c>
      <c r="E251" s="40">
        <v>47.933333333333344</v>
      </c>
      <c r="F251" s="40">
        <v>47.416666666666671</v>
      </c>
      <c r="G251" s="40">
        <v>46.583333333333343</v>
      </c>
      <c r="H251" s="40">
        <v>49.283333333333346</v>
      </c>
      <c r="I251" s="40">
        <v>50.116666666666674</v>
      </c>
      <c r="J251" s="40">
        <v>50.633333333333347</v>
      </c>
      <c r="K251" s="31">
        <v>49.6</v>
      </c>
      <c r="L251" s="31">
        <v>48.25</v>
      </c>
      <c r="M251" s="31">
        <v>42.822240000000001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4130.1499999999996</v>
      </c>
      <c r="D252" s="40">
        <v>4166.2333333333336</v>
      </c>
      <c r="E252" s="40">
        <v>3997.666666666667</v>
      </c>
      <c r="F252" s="40">
        <v>3865.1833333333334</v>
      </c>
      <c r="G252" s="40">
        <v>3696.6166666666668</v>
      </c>
      <c r="H252" s="40">
        <v>4298.7166666666672</v>
      </c>
      <c r="I252" s="40">
        <v>4467.2833333333328</v>
      </c>
      <c r="J252" s="40">
        <v>4599.7666666666673</v>
      </c>
      <c r="K252" s="31">
        <v>4334.8</v>
      </c>
      <c r="L252" s="31">
        <v>4033.75</v>
      </c>
      <c r="M252" s="31">
        <v>53.58793</v>
      </c>
      <c r="N252" s="1"/>
      <c r="O252" s="1"/>
    </row>
    <row r="253" spans="1:15" ht="12.75" customHeight="1">
      <c r="A253" s="31">
        <v>243</v>
      </c>
      <c r="B253" s="31" t="s">
        <v>1045</v>
      </c>
      <c r="C253" s="31">
        <v>24.85</v>
      </c>
      <c r="D253" s="40">
        <v>24.983333333333334</v>
      </c>
      <c r="E253" s="40">
        <v>24.666666666666668</v>
      </c>
      <c r="F253" s="40">
        <v>24.483333333333334</v>
      </c>
      <c r="G253" s="40">
        <v>24.166666666666668</v>
      </c>
      <c r="H253" s="40">
        <v>25.166666666666668</v>
      </c>
      <c r="I253" s="40">
        <v>25.483333333333331</v>
      </c>
      <c r="J253" s="40">
        <v>25.666666666666668</v>
      </c>
      <c r="K253" s="31">
        <v>25.3</v>
      </c>
      <c r="L253" s="31">
        <v>24.8</v>
      </c>
      <c r="M253" s="31">
        <v>181.62921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745.1</v>
      </c>
      <c r="D254" s="40">
        <v>749.65</v>
      </c>
      <c r="E254" s="40">
        <v>736.4</v>
      </c>
      <c r="F254" s="40">
        <v>727.7</v>
      </c>
      <c r="G254" s="40">
        <v>714.45</v>
      </c>
      <c r="H254" s="40">
        <v>758.34999999999991</v>
      </c>
      <c r="I254" s="40">
        <v>771.59999999999991</v>
      </c>
      <c r="J254" s="40">
        <v>780.29999999999984</v>
      </c>
      <c r="K254" s="31">
        <v>762.9</v>
      </c>
      <c r="L254" s="31">
        <v>740.95</v>
      </c>
      <c r="M254" s="31">
        <v>4.5368399999999998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238.45</v>
      </c>
      <c r="D255" s="40">
        <v>238.65</v>
      </c>
      <c r="E255" s="40">
        <v>236</v>
      </c>
      <c r="F255" s="40">
        <v>233.54999999999998</v>
      </c>
      <c r="G255" s="40">
        <v>230.89999999999998</v>
      </c>
      <c r="H255" s="40">
        <v>241.10000000000002</v>
      </c>
      <c r="I255" s="40">
        <v>243.75000000000006</v>
      </c>
      <c r="J255" s="40">
        <v>246.20000000000005</v>
      </c>
      <c r="K255" s="31">
        <v>241.3</v>
      </c>
      <c r="L255" s="31">
        <v>236.2</v>
      </c>
      <c r="M255" s="31">
        <v>259.11498999999998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122.5</v>
      </c>
      <c r="D256" s="40">
        <v>122.48333333333333</v>
      </c>
      <c r="E256" s="40">
        <v>119.21666666666667</v>
      </c>
      <c r="F256" s="40">
        <v>115.93333333333334</v>
      </c>
      <c r="G256" s="40">
        <v>112.66666666666667</v>
      </c>
      <c r="H256" s="40">
        <v>125.76666666666667</v>
      </c>
      <c r="I256" s="40">
        <v>129.03333333333336</v>
      </c>
      <c r="J256" s="40">
        <v>132.31666666666666</v>
      </c>
      <c r="K256" s="31">
        <v>125.75</v>
      </c>
      <c r="L256" s="31">
        <v>119.2</v>
      </c>
      <c r="M256" s="31">
        <v>9.5217700000000001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98.35</v>
      </c>
      <c r="D257" s="40">
        <v>98.600000000000009</v>
      </c>
      <c r="E257" s="40">
        <v>96.300000000000011</v>
      </c>
      <c r="F257" s="40">
        <v>94.25</v>
      </c>
      <c r="G257" s="40">
        <v>91.95</v>
      </c>
      <c r="H257" s="40">
        <v>100.65000000000002</v>
      </c>
      <c r="I257" s="40">
        <v>102.95</v>
      </c>
      <c r="J257" s="40">
        <v>105.00000000000003</v>
      </c>
      <c r="K257" s="31">
        <v>100.9</v>
      </c>
      <c r="L257" s="31">
        <v>96.55</v>
      </c>
      <c r="M257" s="31">
        <v>22.460560000000001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1670.4</v>
      </c>
      <c r="D258" s="40">
        <v>1680.8166666666666</v>
      </c>
      <c r="E258" s="40">
        <v>1643.6333333333332</v>
      </c>
      <c r="F258" s="40">
        <v>1616.8666666666666</v>
      </c>
      <c r="G258" s="40">
        <v>1579.6833333333332</v>
      </c>
      <c r="H258" s="40">
        <v>1707.5833333333333</v>
      </c>
      <c r="I258" s="40">
        <v>1744.7666666666667</v>
      </c>
      <c r="J258" s="40">
        <v>1771.5333333333333</v>
      </c>
      <c r="K258" s="31">
        <v>1718</v>
      </c>
      <c r="L258" s="31">
        <v>1654.05</v>
      </c>
      <c r="M258" s="31">
        <v>0.71045000000000003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2129.4</v>
      </c>
      <c r="D259" s="40">
        <v>2124.0666666666666</v>
      </c>
      <c r="E259" s="40">
        <v>2096.1333333333332</v>
      </c>
      <c r="F259" s="40">
        <v>2062.8666666666668</v>
      </c>
      <c r="G259" s="40">
        <v>2034.9333333333334</v>
      </c>
      <c r="H259" s="40">
        <v>2157.333333333333</v>
      </c>
      <c r="I259" s="40">
        <v>2185.2666666666664</v>
      </c>
      <c r="J259" s="40">
        <v>2218.5333333333328</v>
      </c>
      <c r="K259" s="31">
        <v>2152</v>
      </c>
      <c r="L259" s="31">
        <v>2090.8000000000002</v>
      </c>
      <c r="M259" s="31">
        <v>5.8560000000000001E-2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117.55</v>
      </c>
      <c r="D260" s="40">
        <v>117.63333333333333</v>
      </c>
      <c r="E260" s="40">
        <v>115.46666666666665</v>
      </c>
      <c r="F260" s="40">
        <v>113.38333333333333</v>
      </c>
      <c r="G260" s="40">
        <v>111.21666666666665</v>
      </c>
      <c r="H260" s="40">
        <v>119.71666666666665</v>
      </c>
      <c r="I260" s="40">
        <v>121.88333333333334</v>
      </c>
      <c r="J260" s="40">
        <v>123.96666666666665</v>
      </c>
      <c r="K260" s="31">
        <v>119.8</v>
      </c>
      <c r="L260" s="31">
        <v>115.55</v>
      </c>
      <c r="M260" s="31">
        <v>15.30607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430.4</v>
      </c>
      <c r="D261" s="40">
        <v>435.9666666666667</v>
      </c>
      <c r="E261" s="40">
        <v>423.28333333333342</v>
      </c>
      <c r="F261" s="40">
        <v>416.16666666666674</v>
      </c>
      <c r="G261" s="40">
        <v>403.48333333333346</v>
      </c>
      <c r="H261" s="40">
        <v>443.08333333333337</v>
      </c>
      <c r="I261" s="40">
        <v>455.76666666666665</v>
      </c>
      <c r="J261" s="40">
        <v>462.88333333333333</v>
      </c>
      <c r="K261" s="31">
        <v>448.65</v>
      </c>
      <c r="L261" s="31">
        <v>428.85</v>
      </c>
      <c r="M261" s="31">
        <v>49.664360000000002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3182.65</v>
      </c>
      <c r="D262" s="40">
        <v>3196.2166666666667</v>
      </c>
      <c r="E262" s="40">
        <v>3142.4333333333334</v>
      </c>
      <c r="F262" s="40">
        <v>3102.2166666666667</v>
      </c>
      <c r="G262" s="40">
        <v>3048.4333333333334</v>
      </c>
      <c r="H262" s="40">
        <v>3236.4333333333334</v>
      </c>
      <c r="I262" s="40">
        <v>3290.2166666666672</v>
      </c>
      <c r="J262" s="40">
        <v>3330.4333333333334</v>
      </c>
      <c r="K262" s="31">
        <v>3250</v>
      </c>
      <c r="L262" s="31">
        <v>3156</v>
      </c>
      <c r="M262" s="31">
        <v>0.96689999999999998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617.79999999999995</v>
      </c>
      <c r="D263" s="40">
        <v>608.63333333333333</v>
      </c>
      <c r="E263" s="40">
        <v>597.26666666666665</v>
      </c>
      <c r="F263" s="40">
        <v>576.73333333333335</v>
      </c>
      <c r="G263" s="40">
        <v>565.36666666666667</v>
      </c>
      <c r="H263" s="40">
        <v>629.16666666666663</v>
      </c>
      <c r="I263" s="40">
        <v>640.53333333333319</v>
      </c>
      <c r="J263" s="40">
        <v>661.06666666666661</v>
      </c>
      <c r="K263" s="31">
        <v>620</v>
      </c>
      <c r="L263" s="31">
        <v>588.1</v>
      </c>
      <c r="M263" s="31">
        <v>2.9409299999999998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236.2</v>
      </c>
      <c r="D264" s="40">
        <v>233.65</v>
      </c>
      <c r="E264" s="40">
        <v>227.55</v>
      </c>
      <c r="F264" s="40">
        <v>218.9</v>
      </c>
      <c r="G264" s="40">
        <v>212.8</v>
      </c>
      <c r="H264" s="40">
        <v>242.3</v>
      </c>
      <c r="I264" s="40">
        <v>248.39999999999998</v>
      </c>
      <c r="J264" s="40">
        <v>257.05</v>
      </c>
      <c r="K264" s="31">
        <v>239.75</v>
      </c>
      <c r="L264" s="31">
        <v>225</v>
      </c>
      <c r="M264" s="31">
        <v>54.749740000000003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154.9</v>
      </c>
      <c r="D265" s="40">
        <v>154.38333333333335</v>
      </c>
      <c r="E265" s="40">
        <v>152.06666666666672</v>
      </c>
      <c r="F265" s="40">
        <v>149.23333333333338</v>
      </c>
      <c r="G265" s="40">
        <v>146.91666666666674</v>
      </c>
      <c r="H265" s="40">
        <v>157.2166666666667</v>
      </c>
      <c r="I265" s="40">
        <v>159.53333333333336</v>
      </c>
      <c r="J265" s="40">
        <v>162.36666666666667</v>
      </c>
      <c r="K265" s="31">
        <v>156.69999999999999</v>
      </c>
      <c r="L265" s="31">
        <v>151.55000000000001</v>
      </c>
      <c r="M265" s="31">
        <v>10.79504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88.9</v>
      </c>
      <c r="D266" s="40">
        <v>89.633333333333326</v>
      </c>
      <c r="E266" s="40">
        <v>87.966666666666654</v>
      </c>
      <c r="F266" s="40">
        <v>87.033333333333331</v>
      </c>
      <c r="G266" s="40">
        <v>85.36666666666666</v>
      </c>
      <c r="H266" s="40">
        <v>90.566666666666649</v>
      </c>
      <c r="I266" s="40">
        <v>92.233333333333334</v>
      </c>
      <c r="J266" s="40">
        <v>93.166666666666643</v>
      </c>
      <c r="K266" s="31">
        <v>91.3</v>
      </c>
      <c r="L266" s="31">
        <v>88.7</v>
      </c>
      <c r="M266" s="31">
        <v>6.6633699999999996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195.05</v>
      </c>
      <c r="D267" s="40">
        <v>197.03333333333333</v>
      </c>
      <c r="E267" s="40">
        <v>186.16666666666666</v>
      </c>
      <c r="F267" s="40">
        <v>177.28333333333333</v>
      </c>
      <c r="G267" s="40">
        <v>166.41666666666666</v>
      </c>
      <c r="H267" s="40">
        <v>205.91666666666666</v>
      </c>
      <c r="I267" s="40">
        <v>216.78333333333333</v>
      </c>
      <c r="J267" s="40">
        <v>225.66666666666666</v>
      </c>
      <c r="K267" s="31">
        <v>207.9</v>
      </c>
      <c r="L267" s="31">
        <v>188.15</v>
      </c>
      <c r="M267" s="31">
        <v>89.259259999999998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339.6</v>
      </c>
      <c r="D268" s="40">
        <v>344.5</v>
      </c>
      <c r="E268" s="40">
        <v>330.2</v>
      </c>
      <c r="F268" s="40">
        <v>320.8</v>
      </c>
      <c r="G268" s="40">
        <v>306.5</v>
      </c>
      <c r="H268" s="40">
        <v>353.9</v>
      </c>
      <c r="I268" s="40">
        <v>368.19999999999993</v>
      </c>
      <c r="J268" s="40">
        <v>377.59999999999997</v>
      </c>
      <c r="K268" s="31">
        <v>358.8</v>
      </c>
      <c r="L268" s="31">
        <v>335.1</v>
      </c>
      <c r="M268" s="31">
        <v>10.066700000000001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366.55</v>
      </c>
      <c r="D269" s="40">
        <v>369.51666666666665</v>
      </c>
      <c r="E269" s="40">
        <v>361.0333333333333</v>
      </c>
      <c r="F269" s="40">
        <v>355.51666666666665</v>
      </c>
      <c r="G269" s="40">
        <v>347.0333333333333</v>
      </c>
      <c r="H269" s="40">
        <v>375.0333333333333</v>
      </c>
      <c r="I269" s="40">
        <v>383.51666666666665</v>
      </c>
      <c r="J269" s="40">
        <v>389.0333333333333</v>
      </c>
      <c r="K269" s="31">
        <v>378</v>
      </c>
      <c r="L269" s="31">
        <v>364</v>
      </c>
      <c r="M269" s="31">
        <v>20.747679999999999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684.9</v>
      </c>
      <c r="D270" s="40">
        <v>688.83333333333337</v>
      </c>
      <c r="E270" s="40">
        <v>678.16666666666674</v>
      </c>
      <c r="F270" s="40">
        <v>671.43333333333339</v>
      </c>
      <c r="G270" s="40">
        <v>660.76666666666677</v>
      </c>
      <c r="H270" s="40">
        <v>695.56666666666672</v>
      </c>
      <c r="I270" s="40">
        <v>706.23333333333346</v>
      </c>
      <c r="J270" s="40">
        <v>712.9666666666667</v>
      </c>
      <c r="K270" s="31">
        <v>699.5</v>
      </c>
      <c r="L270" s="31">
        <v>682.1</v>
      </c>
      <c r="M270" s="31">
        <v>33.309339999999999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3782.1</v>
      </c>
      <c r="D271" s="40">
        <v>3784.1166666666668</v>
      </c>
      <c r="E271" s="40">
        <v>3715.1333333333337</v>
      </c>
      <c r="F271" s="40">
        <v>3648.166666666667</v>
      </c>
      <c r="G271" s="40">
        <v>3579.1833333333338</v>
      </c>
      <c r="H271" s="40">
        <v>3851.0833333333335</v>
      </c>
      <c r="I271" s="40">
        <v>3920.0666666666671</v>
      </c>
      <c r="J271" s="40">
        <v>3987.0333333333333</v>
      </c>
      <c r="K271" s="31">
        <v>3853.1</v>
      </c>
      <c r="L271" s="31">
        <v>3717.15</v>
      </c>
      <c r="M271" s="31">
        <v>9.0302100000000003</v>
      </c>
      <c r="N271" s="1"/>
      <c r="O271" s="1"/>
    </row>
    <row r="272" spans="1:15" ht="12.75" customHeight="1">
      <c r="A272" s="31">
        <v>262</v>
      </c>
      <c r="B272" s="31" t="s">
        <v>1053</v>
      </c>
      <c r="C272" s="31">
        <v>676.6</v>
      </c>
      <c r="D272" s="40">
        <v>680.81666666666672</v>
      </c>
      <c r="E272" s="40">
        <v>664.33333333333348</v>
      </c>
      <c r="F272" s="40">
        <v>652.06666666666672</v>
      </c>
      <c r="G272" s="40">
        <v>635.58333333333348</v>
      </c>
      <c r="H272" s="40">
        <v>693.08333333333348</v>
      </c>
      <c r="I272" s="40">
        <v>709.56666666666683</v>
      </c>
      <c r="J272" s="40">
        <v>721.83333333333348</v>
      </c>
      <c r="K272" s="31">
        <v>697.3</v>
      </c>
      <c r="L272" s="31">
        <v>668.55</v>
      </c>
      <c r="M272" s="31">
        <v>7.7796799999999999</v>
      </c>
      <c r="N272" s="1"/>
      <c r="O272" s="1"/>
    </row>
    <row r="273" spans="1:15" ht="12.75" customHeight="1">
      <c r="A273" s="31">
        <v>263</v>
      </c>
      <c r="B273" s="31" t="s">
        <v>1054</v>
      </c>
      <c r="C273" s="31">
        <v>600.6</v>
      </c>
      <c r="D273" s="40">
        <v>603.7166666666667</v>
      </c>
      <c r="E273" s="40">
        <v>595.48333333333335</v>
      </c>
      <c r="F273" s="40">
        <v>590.36666666666667</v>
      </c>
      <c r="G273" s="40">
        <v>582.13333333333333</v>
      </c>
      <c r="H273" s="40">
        <v>608.83333333333337</v>
      </c>
      <c r="I273" s="40">
        <v>617.06666666666672</v>
      </c>
      <c r="J273" s="40">
        <v>622.18333333333339</v>
      </c>
      <c r="K273" s="31">
        <v>611.95000000000005</v>
      </c>
      <c r="L273" s="31">
        <v>598.6</v>
      </c>
      <c r="M273" s="31">
        <v>0.98209000000000002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821.3</v>
      </c>
      <c r="D274" s="40">
        <v>826.98333333333323</v>
      </c>
      <c r="E274" s="40">
        <v>809.81666666666649</v>
      </c>
      <c r="F274" s="40">
        <v>798.33333333333326</v>
      </c>
      <c r="G274" s="40">
        <v>781.16666666666652</v>
      </c>
      <c r="H274" s="40">
        <v>838.46666666666647</v>
      </c>
      <c r="I274" s="40">
        <v>855.63333333333321</v>
      </c>
      <c r="J274" s="40">
        <v>867.11666666666645</v>
      </c>
      <c r="K274" s="31">
        <v>844.15</v>
      </c>
      <c r="L274" s="31">
        <v>815.5</v>
      </c>
      <c r="M274" s="31">
        <v>2.6638199999999999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154.6</v>
      </c>
      <c r="D275" s="40">
        <v>154.41666666666666</v>
      </c>
      <c r="E275" s="40">
        <v>153.58333333333331</v>
      </c>
      <c r="F275" s="40">
        <v>152.56666666666666</v>
      </c>
      <c r="G275" s="40">
        <v>151.73333333333332</v>
      </c>
      <c r="H275" s="40">
        <v>155.43333333333331</v>
      </c>
      <c r="I275" s="40">
        <v>156.26666666666662</v>
      </c>
      <c r="J275" s="40">
        <v>157.2833333333333</v>
      </c>
      <c r="K275" s="31">
        <v>155.25</v>
      </c>
      <c r="L275" s="31">
        <v>153.4</v>
      </c>
      <c r="M275" s="31">
        <v>4.57498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1226.3499999999999</v>
      </c>
      <c r="D276" s="40">
        <v>1243.5166666666667</v>
      </c>
      <c r="E276" s="40">
        <v>1199.9333333333334</v>
      </c>
      <c r="F276" s="40">
        <v>1173.5166666666667</v>
      </c>
      <c r="G276" s="40">
        <v>1129.9333333333334</v>
      </c>
      <c r="H276" s="40">
        <v>1269.9333333333334</v>
      </c>
      <c r="I276" s="40">
        <v>1313.5166666666669</v>
      </c>
      <c r="J276" s="40">
        <v>1339.9333333333334</v>
      </c>
      <c r="K276" s="31">
        <v>1287.0999999999999</v>
      </c>
      <c r="L276" s="31">
        <v>1217.0999999999999</v>
      </c>
      <c r="M276" s="31">
        <v>2.5120499999999999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437.4</v>
      </c>
      <c r="D277" s="40">
        <v>439.0333333333333</v>
      </c>
      <c r="E277" s="40">
        <v>434.41666666666663</v>
      </c>
      <c r="F277" s="40">
        <v>431.43333333333334</v>
      </c>
      <c r="G277" s="40">
        <v>426.81666666666666</v>
      </c>
      <c r="H277" s="40">
        <v>442.01666666666659</v>
      </c>
      <c r="I277" s="40">
        <v>446.63333333333327</v>
      </c>
      <c r="J277" s="40">
        <v>449.61666666666656</v>
      </c>
      <c r="K277" s="31">
        <v>443.65</v>
      </c>
      <c r="L277" s="31">
        <v>436.05</v>
      </c>
      <c r="M277" s="31">
        <v>1.8556900000000001</v>
      </c>
      <c r="N277" s="1"/>
      <c r="O277" s="1"/>
    </row>
    <row r="278" spans="1:15" ht="12.75" customHeight="1">
      <c r="A278" s="31">
        <v>268</v>
      </c>
      <c r="B278" s="31" t="s">
        <v>1055</v>
      </c>
      <c r="C278" s="31">
        <v>76.25</v>
      </c>
      <c r="D278" s="40">
        <v>76.75</v>
      </c>
      <c r="E278" s="40">
        <v>74.900000000000006</v>
      </c>
      <c r="F278" s="40">
        <v>73.550000000000011</v>
      </c>
      <c r="G278" s="40">
        <v>71.700000000000017</v>
      </c>
      <c r="H278" s="40">
        <v>78.099999999999994</v>
      </c>
      <c r="I278" s="40">
        <v>79.949999999999989</v>
      </c>
      <c r="J278" s="40">
        <v>81.299999999999983</v>
      </c>
      <c r="K278" s="31">
        <v>78.599999999999994</v>
      </c>
      <c r="L278" s="31">
        <v>75.400000000000006</v>
      </c>
      <c r="M278" s="31">
        <v>34.104550000000003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560</v>
      </c>
      <c r="D279" s="40">
        <v>569.06666666666672</v>
      </c>
      <c r="E279" s="40">
        <v>544.18333333333339</v>
      </c>
      <c r="F279" s="40">
        <v>528.36666666666667</v>
      </c>
      <c r="G279" s="40">
        <v>503.48333333333335</v>
      </c>
      <c r="H279" s="40">
        <v>584.88333333333344</v>
      </c>
      <c r="I279" s="40">
        <v>609.76666666666688</v>
      </c>
      <c r="J279" s="40">
        <v>625.58333333333348</v>
      </c>
      <c r="K279" s="31">
        <v>593.95000000000005</v>
      </c>
      <c r="L279" s="31">
        <v>553.25</v>
      </c>
      <c r="M279" s="31">
        <v>6.7192600000000002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52.6</v>
      </c>
      <c r="D280" s="40">
        <v>52.483333333333327</v>
      </c>
      <c r="E280" s="40">
        <v>51.466666666666654</v>
      </c>
      <c r="F280" s="40">
        <v>50.333333333333329</v>
      </c>
      <c r="G280" s="40">
        <v>49.316666666666656</v>
      </c>
      <c r="H280" s="40">
        <v>53.616666666666653</v>
      </c>
      <c r="I280" s="40">
        <v>54.633333333333319</v>
      </c>
      <c r="J280" s="40">
        <v>55.766666666666652</v>
      </c>
      <c r="K280" s="31">
        <v>53.5</v>
      </c>
      <c r="L280" s="31">
        <v>51.35</v>
      </c>
      <c r="M280" s="31">
        <v>82.832610000000003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518</v>
      </c>
      <c r="D281" s="40">
        <v>519.0333333333333</v>
      </c>
      <c r="E281" s="40">
        <v>511.46666666666658</v>
      </c>
      <c r="F281" s="40">
        <v>504.93333333333328</v>
      </c>
      <c r="G281" s="40">
        <v>497.36666666666656</v>
      </c>
      <c r="H281" s="40">
        <v>525.56666666666661</v>
      </c>
      <c r="I281" s="40">
        <v>533.13333333333321</v>
      </c>
      <c r="J281" s="40">
        <v>539.66666666666663</v>
      </c>
      <c r="K281" s="31">
        <v>526.6</v>
      </c>
      <c r="L281" s="31">
        <v>512.5</v>
      </c>
      <c r="M281" s="31">
        <v>5.2566100000000002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931.25</v>
      </c>
      <c r="D282" s="40">
        <v>935.75</v>
      </c>
      <c r="E282" s="40">
        <v>899.5</v>
      </c>
      <c r="F282" s="40">
        <v>867.75</v>
      </c>
      <c r="G282" s="40">
        <v>831.5</v>
      </c>
      <c r="H282" s="40">
        <v>967.5</v>
      </c>
      <c r="I282" s="40">
        <v>1003.75</v>
      </c>
      <c r="J282" s="40">
        <v>1035.5</v>
      </c>
      <c r="K282" s="31">
        <v>972</v>
      </c>
      <c r="L282" s="31">
        <v>904</v>
      </c>
      <c r="M282" s="31">
        <v>10.705959999999999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282.85000000000002</v>
      </c>
      <c r="D283" s="40">
        <v>283.98333333333335</v>
      </c>
      <c r="E283" s="40">
        <v>280.91666666666669</v>
      </c>
      <c r="F283" s="40">
        <v>278.98333333333335</v>
      </c>
      <c r="G283" s="40">
        <v>275.91666666666669</v>
      </c>
      <c r="H283" s="40">
        <v>285.91666666666669</v>
      </c>
      <c r="I283" s="40">
        <v>288.98333333333329</v>
      </c>
      <c r="J283" s="40">
        <v>290.91666666666669</v>
      </c>
      <c r="K283" s="31">
        <v>287.05</v>
      </c>
      <c r="L283" s="31">
        <v>282.05</v>
      </c>
      <c r="M283" s="31">
        <v>1.8862099999999999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2188.25</v>
      </c>
      <c r="D284" s="40">
        <v>2205.9500000000003</v>
      </c>
      <c r="E284" s="40">
        <v>2158.9000000000005</v>
      </c>
      <c r="F284" s="40">
        <v>2129.5500000000002</v>
      </c>
      <c r="G284" s="40">
        <v>2082.5000000000005</v>
      </c>
      <c r="H284" s="40">
        <v>2235.3000000000006</v>
      </c>
      <c r="I284" s="40">
        <v>2282.3500000000008</v>
      </c>
      <c r="J284" s="40">
        <v>2311.7000000000007</v>
      </c>
      <c r="K284" s="31">
        <v>2253</v>
      </c>
      <c r="L284" s="31">
        <v>2176.6</v>
      </c>
      <c r="M284" s="31">
        <v>45.505679999999998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325.7</v>
      </c>
      <c r="D285" s="40">
        <v>324.7166666666667</v>
      </c>
      <c r="E285" s="40">
        <v>319.43333333333339</v>
      </c>
      <c r="F285" s="40">
        <v>313.16666666666669</v>
      </c>
      <c r="G285" s="40">
        <v>307.88333333333338</v>
      </c>
      <c r="H285" s="40">
        <v>330.98333333333341</v>
      </c>
      <c r="I285" s="40">
        <v>336.26666666666671</v>
      </c>
      <c r="J285" s="40">
        <v>342.53333333333342</v>
      </c>
      <c r="K285" s="31">
        <v>330</v>
      </c>
      <c r="L285" s="31">
        <v>318.45</v>
      </c>
      <c r="M285" s="31">
        <v>3.0573899999999998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465.15</v>
      </c>
      <c r="D286" s="40">
        <v>467.55</v>
      </c>
      <c r="E286" s="40">
        <v>452.6</v>
      </c>
      <c r="F286" s="40">
        <v>440.05</v>
      </c>
      <c r="G286" s="40">
        <v>425.1</v>
      </c>
      <c r="H286" s="40">
        <v>480.1</v>
      </c>
      <c r="I286" s="40">
        <v>495.04999999999995</v>
      </c>
      <c r="J286" s="40">
        <v>507.6</v>
      </c>
      <c r="K286" s="31">
        <v>482.5</v>
      </c>
      <c r="L286" s="31">
        <v>455</v>
      </c>
      <c r="M286" s="31">
        <v>13.7402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280.89999999999998</v>
      </c>
      <c r="D287" s="40">
        <v>285.58333333333331</v>
      </c>
      <c r="E287" s="40">
        <v>274.31666666666661</v>
      </c>
      <c r="F287" s="40">
        <v>267.73333333333329</v>
      </c>
      <c r="G287" s="40">
        <v>256.46666666666658</v>
      </c>
      <c r="H287" s="40">
        <v>292.16666666666663</v>
      </c>
      <c r="I287" s="40">
        <v>303.43333333333339</v>
      </c>
      <c r="J287" s="40">
        <v>310.01666666666665</v>
      </c>
      <c r="K287" s="31">
        <v>296.85000000000002</v>
      </c>
      <c r="L287" s="31">
        <v>279</v>
      </c>
      <c r="M287" s="31">
        <v>5.9643699999999997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1263.9000000000001</v>
      </c>
      <c r="D288" s="40">
        <v>1278.1333333333334</v>
      </c>
      <c r="E288" s="40">
        <v>1238.2666666666669</v>
      </c>
      <c r="F288" s="40">
        <v>1212.6333333333334</v>
      </c>
      <c r="G288" s="40">
        <v>1172.7666666666669</v>
      </c>
      <c r="H288" s="40">
        <v>1303.7666666666669</v>
      </c>
      <c r="I288" s="40">
        <v>1343.6333333333332</v>
      </c>
      <c r="J288" s="40">
        <v>1369.2666666666669</v>
      </c>
      <c r="K288" s="31">
        <v>1318</v>
      </c>
      <c r="L288" s="31">
        <v>1252.5</v>
      </c>
      <c r="M288" s="31">
        <v>0.16138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533.65</v>
      </c>
      <c r="D289" s="40">
        <v>532.31666666666672</v>
      </c>
      <c r="E289" s="40">
        <v>525.63333333333344</v>
      </c>
      <c r="F289" s="40">
        <v>517.61666666666667</v>
      </c>
      <c r="G289" s="40">
        <v>510.93333333333339</v>
      </c>
      <c r="H289" s="40">
        <v>540.33333333333348</v>
      </c>
      <c r="I289" s="40">
        <v>547.01666666666665</v>
      </c>
      <c r="J289" s="40">
        <v>555.03333333333353</v>
      </c>
      <c r="K289" s="31">
        <v>539</v>
      </c>
      <c r="L289" s="31">
        <v>524.29999999999995</v>
      </c>
      <c r="M289" s="31">
        <v>0.88322999999999996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83.85</v>
      </c>
      <c r="D290" s="40">
        <v>84.149999999999991</v>
      </c>
      <c r="E290" s="40">
        <v>82.999999999999986</v>
      </c>
      <c r="F290" s="40">
        <v>82.149999999999991</v>
      </c>
      <c r="G290" s="40">
        <v>80.999999999999986</v>
      </c>
      <c r="H290" s="40">
        <v>84.999999999999986</v>
      </c>
      <c r="I290" s="40">
        <v>86.149999999999991</v>
      </c>
      <c r="J290" s="40">
        <v>86.999999999999986</v>
      </c>
      <c r="K290" s="31">
        <v>85.3</v>
      </c>
      <c r="L290" s="31">
        <v>83.3</v>
      </c>
      <c r="M290" s="31">
        <v>86.968720000000005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3512.75</v>
      </c>
      <c r="D291" s="40">
        <v>3552.2166666666667</v>
      </c>
      <c r="E291" s="40">
        <v>3411.6333333333332</v>
      </c>
      <c r="F291" s="40">
        <v>3310.5166666666664</v>
      </c>
      <c r="G291" s="40">
        <v>3169.9333333333329</v>
      </c>
      <c r="H291" s="40">
        <v>3653.3333333333335</v>
      </c>
      <c r="I291" s="40">
        <v>3793.9166666666665</v>
      </c>
      <c r="J291" s="40">
        <v>3895.0333333333338</v>
      </c>
      <c r="K291" s="31">
        <v>3692.8</v>
      </c>
      <c r="L291" s="31">
        <v>3451.1</v>
      </c>
      <c r="M291" s="31">
        <v>4.1501999999999999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296.25</v>
      </c>
      <c r="D292" s="40">
        <v>298.09999999999997</v>
      </c>
      <c r="E292" s="40">
        <v>291.19999999999993</v>
      </c>
      <c r="F292" s="40">
        <v>286.14999999999998</v>
      </c>
      <c r="G292" s="40">
        <v>279.24999999999994</v>
      </c>
      <c r="H292" s="40">
        <v>303.14999999999992</v>
      </c>
      <c r="I292" s="40">
        <v>310.0499999999999</v>
      </c>
      <c r="J292" s="40">
        <v>315.09999999999991</v>
      </c>
      <c r="K292" s="31">
        <v>305</v>
      </c>
      <c r="L292" s="31">
        <v>293.05</v>
      </c>
      <c r="M292" s="31">
        <v>1.1764600000000001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574.9</v>
      </c>
      <c r="D293" s="40">
        <v>570.66666666666663</v>
      </c>
      <c r="E293" s="40">
        <v>563.38333333333321</v>
      </c>
      <c r="F293" s="40">
        <v>551.86666666666656</v>
      </c>
      <c r="G293" s="40">
        <v>544.58333333333314</v>
      </c>
      <c r="H293" s="40">
        <v>582.18333333333328</v>
      </c>
      <c r="I293" s="40">
        <v>589.46666666666681</v>
      </c>
      <c r="J293" s="40">
        <v>600.98333333333335</v>
      </c>
      <c r="K293" s="31">
        <v>577.95000000000005</v>
      </c>
      <c r="L293" s="31">
        <v>559.15</v>
      </c>
      <c r="M293" s="31">
        <v>18.534980000000001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9151.2000000000007</v>
      </c>
      <c r="D294" s="40">
        <v>9008.9</v>
      </c>
      <c r="E294" s="40">
        <v>8667.7999999999993</v>
      </c>
      <c r="F294" s="40">
        <v>8184.4</v>
      </c>
      <c r="G294" s="40">
        <v>7843.2999999999993</v>
      </c>
      <c r="H294" s="40">
        <v>9492.2999999999993</v>
      </c>
      <c r="I294" s="40">
        <v>9833.4000000000015</v>
      </c>
      <c r="J294" s="40">
        <v>10316.799999999999</v>
      </c>
      <c r="K294" s="31">
        <v>9350</v>
      </c>
      <c r="L294" s="31">
        <v>8525.5</v>
      </c>
      <c r="M294" s="31">
        <v>0.70093000000000005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53.65</v>
      </c>
      <c r="D295" s="40">
        <v>53.716666666666669</v>
      </c>
      <c r="E295" s="40">
        <v>52.433333333333337</v>
      </c>
      <c r="F295" s="40">
        <v>51.216666666666669</v>
      </c>
      <c r="G295" s="40">
        <v>49.933333333333337</v>
      </c>
      <c r="H295" s="40">
        <v>54.933333333333337</v>
      </c>
      <c r="I295" s="40">
        <v>56.216666666666669</v>
      </c>
      <c r="J295" s="40">
        <v>57.433333333333337</v>
      </c>
      <c r="K295" s="31">
        <v>55</v>
      </c>
      <c r="L295" s="31">
        <v>52.5</v>
      </c>
      <c r="M295" s="31">
        <v>58.121409999999997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411.95</v>
      </c>
      <c r="D296" s="40">
        <v>410.96666666666664</v>
      </c>
      <c r="E296" s="40">
        <v>408.0333333333333</v>
      </c>
      <c r="F296" s="40">
        <v>404.11666666666667</v>
      </c>
      <c r="G296" s="40">
        <v>401.18333333333334</v>
      </c>
      <c r="H296" s="40">
        <v>414.88333333333327</v>
      </c>
      <c r="I296" s="40">
        <v>417.81666666666655</v>
      </c>
      <c r="J296" s="40">
        <v>421.73333333333323</v>
      </c>
      <c r="K296" s="31">
        <v>413.9</v>
      </c>
      <c r="L296" s="31">
        <v>407.05</v>
      </c>
      <c r="M296" s="31">
        <v>25.99738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2382.25</v>
      </c>
      <c r="D297" s="40">
        <v>2397.6999999999998</v>
      </c>
      <c r="E297" s="40">
        <v>2345.4999999999995</v>
      </c>
      <c r="F297" s="40">
        <v>2308.7499999999995</v>
      </c>
      <c r="G297" s="40">
        <v>2256.5499999999993</v>
      </c>
      <c r="H297" s="40">
        <v>2434.4499999999998</v>
      </c>
      <c r="I297" s="40">
        <v>2486.6500000000005</v>
      </c>
      <c r="J297" s="40">
        <v>2523.4</v>
      </c>
      <c r="K297" s="31">
        <v>2449.9</v>
      </c>
      <c r="L297" s="31">
        <v>2360.9499999999998</v>
      </c>
      <c r="M297" s="31">
        <v>0.57220000000000004</v>
      </c>
      <c r="N297" s="1"/>
      <c r="O297" s="1"/>
    </row>
    <row r="298" spans="1:15" ht="12.75" customHeight="1">
      <c r="A298" s="31">
        <v>288</v>
      </c>
      <c r="B298" s="31" t="s">
        <v>1056</v>
      </c>
      <c r="C298" s="31">
        <v>1070.95</v>
      </c>
      <c r="D298" s="40">
        <v>1075.7833333333333</v>
      </c>
      <c r="E298" s="40">
        <v>1044.0166666666667</v>
      </c>
      <c r="F298" s="40">
        <v>1017.0833333333333</v>
      </c>
      <c r="G298" s="40">
        <v>985.31666666666661</v>
      </c>
      <c r="H298" s="40">
        <v>1102.7166666666667</v>
      </c>
      <c r="I298" s="40">
        <v>1134.4833333333331</v>
      </c>
      <c r="J298" s="40">
        <v>1161.4166666666667</v>
      </c>
      <c r="K298" s="31">
        <v>1107.55</v>
      </c>
      <c r="L298" s="31">
        <v>1048.8499999999999</v>
      </c>
      <c r="M298" s="31">
        <v>3.68703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1784.55</v>
      </c>
      <c r="D299" s="40">
        <v>1791.2166666666665</v>
      </c>
      <c r="E299" s="40">
        <v>1768.4333333333329</v>
      </c>
      <c r="F299" s="40">
        <v>1752.3166666666664</v>
      </c>
      <c r="G299" s="40">
        <v>1729.5333333333328</v>
      </c>
      <c r="H299" s="40">
        <v>1807.333333333333</v>
      </c>
      <c r="I299" s="40">
        <v>1830.1166666666663</v>
      </c>
      <c r="J299" s="40">
        <v>1846.2333333333331</v>
      </c>
      <c r="K299" s="31">
        <v>1814</v>
      </c>
      <c r="L299" s="31">
        <v>1775.1</v>
      </c>
      <c r="M299" s="31">
        <v>14.088789999999999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6658.55</v>
      </c>
      <c r="D300" s="40">
        <v>6631.3666666666659</v>
      </c>
      <c r="E300" s="40">
        <v>6573.7333333333318</v>
      </c>
      <c r="F300" s="40">
        <v>6488.9166666666661</v>
      </c>
      <c r="G300" s="40">
        <v>6431.2833333333319</v>
      </c>
      <c r="H300" s="40">
        <v>6716.1833333333316</v>
      </c>
      <c r="I300" s="40">
        <v>6773.8166666666648</v>
      </c>
      <c r="J300" s="40">
        <v>6858.6333333333314</v>
      </c>
      <c r="K300" s="31">
        <v>6689</v>
      </c>
      <c r="L300" s="31">
        <v>6546.55</v>
      </c>
      <c r="M300" s="31">
        <v>3.1394299999999999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4695</v>
      </c>
      <c r="D301" s="40">
        <v>4664.3</v>
      </c>
      <c r="E301" s="40">
        <v>4600.75</v>
      </c>
      <c r="F301" s="40">
        <v>4506.5</v>
      </c>
      <c r="G301" s="40">
        <v>4442.95</v>
      </c>
      <c r="H301" s="40">
        <v>4758.55</v>
      </c>
      <c r="I301" s="40">
        <v>4822.1000000000013</v>
      </c>
      <c r="J301" s="40">
        <v>4916.3500000000004</v>
      </c>
      <c r="K301" s="31">
        <v>4727.8500000000004</v>
      </c>
      <c r="L301" s="31">
        <v>4570.05</v>
      </c>
      <c r="M301" s="31">
        <v>2.6322800000000002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936.85</v>
      </c>
      <c r="D302" s="40">
        <v>937.6</v>
      </c>
      <c r="E302" s="40">
        <v>929.85</v>
      </c>
      <c r="F302" s="40">
        <v>922.85</v>
      </c>
      <c r="G302" s="40">
        <v>915.1</v>
      </c>
      <c r="H302" s="40">
        <v>944.6</v>
      </c>
      <c r="I302" s="40">
        <v>952.35</v>
      </c>
      <c r="J302" s="40">
        <v>959.35</v>
      </c>
      <c r="K302" s="31">
        <v>945.35</v>
      </c>
      <c r="L302" s="31">
        <v>930.6</v>
      </c>
      <c r="M302" s="31">
        <v>8.3391699999999993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3545.85</v>
      </c>
      <c r="D303" s="40">
        <v>3564.6166666666668</v>
      </c>
      <c r="E303" s="40">
        <v>3509.2333333333336</v>
      </c>
      <c r="F303" s="40">
        <v>3472.6166666666668</v>
      </c>
      <c r="G303" s="40">
        <v>3417.2333333333336</v>
      </c>
      <c r="H303" s="40">
        <v>3601.2333333333336</v>
      </c>
      <c r="I303" s="40">
        <v>3656.6166666666668</v>
      </c>
      <c r="J303" s="40">
        <v>3693.2333333333336</v>
      </c>
      <c r="K303" s="31">
        <v>3620</v>
      </c>
      <c r="L303" s="31">
        <v>3528</v>
      </c>
      <c r="M303" s="31">
        <v>0.26216</v>
      </c>
      <c r="N303" s="1"/>
      <c r="O303" s="1"/>
    </row>
    <row r="304" spans="1:15" ht="12.75" customHeight="1">
      <c r="A304" s="31">
        <v>294</v>
      </c>
      <c r="B304" s="31" t="s">
        <v>1057</v>
      </c>
      <c r="C304" s="31">
        <v>462.65</v>
      </c>
      <c r="D304" s="40">
        <v>464.88333333333338</v>
      </c>
      <c r="E304" s="40">
        <v>447.76666666666677</v>
      </c>
      <c r="F304" s="40">
        <v>432.88333333333338</v>
      </c>
      <c r="G304" s="40">
        <v>415.76666666666677</v>
      </c>
      <c r="H304" s="40">
        <v>479.76666666666677</v>
      </c>
      <c r="I304" s="40">
        <v>496.88333333333344</v>
      </c>
      <c r="J304" s="40">
        <v>511.76666666666677</v>
      </c>
      <c r="K304" s="31">
        <v>482</v>
      </c>
      <c r="L304" s="31">
        <v>450</v>
      </c>
      <c r="M304" s="31">
        <v>22.812190000000001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886.8</v>
      </c>
      <c r="D305" s="40">
        <v>891.36666666666667</v>
      </c>
      <c r="E305" s="40">
        <v>878.93333333333339</v>
      </c>
      <c r="F305" s="40">
        <v>871.06666666666672</v>
      </c>
      <c r="G305" s="40">
        <v>858.63333333333344</v>
      </c>
      <c r="H305" s="40">
        <v>899.23333333333335</v>
      </c>
      <c r="I305" s="40">
        <v>911.66666666666652</v>
      </c>
      <c r="J305" s="40">
        <v>919.5333333333333</v>
      </c>
      <c r="K305" s="31">
        <v>903.8</v>
      </c>
      <c r="L305" s="31">
        <v>883.5</v>
      </c>
      <c r="M305" s="31">
        <v>33.620190000000001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192</v>
      </c>
      <c r="D306" s="40">
        <v>190.79999999999998</v>
      </c>
      <c r="E306" s="40">
        <v>187.19999999999996</v>
      </c>
      <c r="F306" s="40">
        <v>182.39999999999998</v>
      </c>
      <c r="G306" s="40">
        <v>178.79999999999995</v>
      </c>
      <c r="H306" s="40">
        <v>195.59999999999997</v>
      </c>
      <c r="I306" s="40">
        <v>199.2</v>
      </c>
      <c r="J306" s="40">
        <v>203.99999999999997</v>
      </c>
      <c r="K306" s="31">
        <v>194.4</v>
      </c>
      <c r="L306" s="31">
        <v>186</v>
      </c>
      <c r="M306" s="31">
        <v>80.968720000000005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21.75</v>
      </c>
      <c r="D307" s="40">
        <v>21.916666666666668</v>
      </c>
      <c r="E307" s="40">
        <v>21.433333333333337</v>
      </c>
      <c r="F307" s="40">
        <v>21.116666666666671</v>
      </c>
      <c r="G307" s="40">
        <v>20.63333333333334</v>
      </c>
      <c r="H307" s="40">
        <v>22.233333333333334</v>
      </c>
      <c r="I307" s="40">
        <v>22.716666666666661</v>
      </c>
      <c r="J307" s="40">
        <v>23.033333333333331</v>
      </c>
      <c r="K307" s="31">
        <v>22.4</v>
      </c>
      <c r="L307" s="31">
        <v>21.6</v>
      </c>
      <c r="M307" s="31">
        <v>90.188149999999993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279.35000000000002</v>
      </c>
      <c r="D308" s="40">
        <v>281.50000000000006</v>
      </c>
      <c r="E308" s="40">
        <v>275.9500000000001</v>
      </c>
      <c r="F308" s="40">
        <v>272.55000000000007</v>
      </c>
      <c r="G308" s="40">
        <v>267.00000000000011</v>
      </c>
      <c r="H308" s="40">
        <v>284.90000000000009</v>
      </c>
      <c r="I308" s="40">
        <v>290.45000000000005</v>
      </c>
      <c r="J308" s="40">
        <v>293.85000000000008</v>
      </c>
      <c r="K308" s="31">
        <v>287.05</v>
      </c>
      <c r="L308" s="31">
        <v>278.10000000000002</v>
      </c>
      <c r="M308" s="31">
        <v>2.6127899999999999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692</v>
      </c>
      <c r="D309" s="40">
        <v>691.65</v>
      </c>
      <c r="E309" s="40">
        <v>671.44999999999993</v>
      </c>
      <c r="F309" s="40">
        <v>650.9</v>
      </c>
      <c r="G309" s="40">
        <v>630.69999999999993</v>
      </c>
      <c r="H309" s="40">
        <v>712.19999999999993</v>
      </c>
      <c r="I309" s="40">
        <v>732.4</v>
      </c>
      <c r="J309" s="40">
        <v>752.94999999999993</v>
      </c>
      <c r="K309" s="31">
        <v>711.85</v>
      </c>
      <c r="L309" s="31">
        <v>671.1</v>
      </c>
      <c r="M309" s="31">
        <v>3.0458599999999998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203.85</v>
      </c>
      <c r="D310" s="40">
        <v>205.98333333333335</v>
      </c>
      <c r="E310" s="40">
        <v>201.06666666666669</v>
      </c>
      <c r="F310" s="40">
        <v>198.28333333333333</v>
      </c>
      <c r="G310" s="40">
        <v>193.36666666666667</v>
      </c>
      <c r="H310" s="40">
        <v>208.76666666666671</v>
      </c>
      <c r="I310" s="40">
        <v>213.68333333333334</v>
      </c>
      <c r="J310" s="40">
        <v>216.46666666666673</v>
      </c>
      <c r="K310" s="31">
        <v>210.9</v>
      </c>
      <c r="L310" s="31">
        <v>203.2</v>
      </c>
      <c r="M310" s="31">
        <v>66.681619999999995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575.45000000000005</v>
      </c>
      <c r="D311" s="40">
        <v>574.2833333333333</v>
      </c>
      <c r="E311" s="40">
        <v>566.66666666666663</v>
      </c>
      <c r="F311" s="40">
        <v>557.88333333333333</v>
      </c>
      <c r="G311" s="40">
        <v>550.26666666666665</v>
      </c>
      <c r="H311" s="40">
        <v>583.06666666666661</v>
      </c>
      <c r="I311" s="40">
        <v>590.68333333333339</v>
      </c>
      <c r="J311" s="40">
        <v>599.46666666666658</v>
      </c>
      <c r="K311" s="31">
        <v>581.9</v>
      </c>
      <c r="L311" s="31">
        <v>565.5</v>
      </c>
      <c r="M311" s="31">
        <v>21.89903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7356.25</v>
      </c>
      <c r="D312" s="40">
        <v>7353.833333333333</v>
      </c>
      <c r="E312" s="40">
        <v>7246.4166666666661</v>
      </c>
      <c r="F312" s="40">
        <v>7136.583333333333</v>
      </c>
      <c r="G312" s="40">
        <v>7029.1666666666661</v>
      </c>
      <c r="H312" s="40">
        <v>7463.6666666666661</v>
      </c>
      <c r="I312" s="40">
        <v>7571.0833333333321</v>
      </c>
      <c r="J312" s="40">
        <v>7680.9166666666661</v>
      </c>
      <c r="K312" s="31">
        <v>7461.25</v>
      </c>
      <c r="L312" s="31">
        <v>7244</v>
      </c>
      <c r="M312" s="31">
        <v>12.18064</v>
      </c>
      <c r="N312" s="1"/>
      <c r="O312" s="1"/>
    </row>
    <row r="313" spans="1:15" ht="12.75" customHeight="1">
      <c r="A313" s="31">
        <v>303</v>
      </c>
      <c r="B313" s="31" t="s">
        <v>1058</v>
      </c>
      <c r="C313" s="31">
        <v>2800.3</v>
      </c>
      <c r="D313" s="40">
        <v>2819.2833333333333</v>
      </c>
      <c r="E313" s="40">
        <v>2756.5666666666666</v>
      </c>
      <c r="F313" s="40">
        <v>2712.8333333333335</v>
      </c>
      <c r="G313" s="40">
        <v>2650.1166666666668</v>
      </c>
      <c r="H313" s="40">
        <v>2863.0166666666664</v>
      </c>
      <c r="I313" s="40">
        <v>2925.7333333333327</v>
      </c>
      <c r="J313" s="40">
        <v>2969.4666666666662</v>
      </c>
      <c r="K313" s="31">
        <v>2882</v>
      </c>
      <c r="L313" s="31">
        <v>2775.55</v>
      </c>
      <c r="M313" s="31">
        <v>0.60594999999999999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338.85</v>
      </c>
      <c r="D314" s="40">
        <v>341.03333333333336</v>
      </c>
      <c r="E314" s="40">
        <v>334.7166666666667</v>
      </c>
      <c r="F314" s="40">
        <v>330.58333333333331</v>
      </c>
      <c r="G314" s="40">
        <v>324.26666666666665</v>
      </c>
      <c r="H314" s="40">
        <v>345.16666666666674</v>
      </c>
      <c r="I314" s="40">
        <v>351.48333333333346</v>
      </c>
      <c r="J314" s="40">
        <v>355.61666666666679</v>
      </c>
      <c r="K314" s="31">
        <v>347.35</v>
      </c>
      <c r="L314" s="31">
        <v>336.9</v>
      </c>
      <c r="M314" s="31">
        <v>1.5542400000000001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262.35000000000002</v>
      </c>
      <c r="D315" s="40">
        <v>263.90000000000003</v>
      </c>
      <c r="E315" s="40">
        <v>260.30000000000007</v>
      </c>
      <c r="F315" s="40">
        <v>258.25000000000006</v>
      </c>
      <c r="G315" s="40">
        <v>254.65000000000009</v>
      </c>
      <c r="H315" s="40">
        <v>265.95000000000005</v>
      </c>
      <c r="I315" s="40">
        <v>269.55000000000007</v>
      </c>
      <c r="J315" s="40">
        <v>271.60000000000002</v>
      </c>
      <c r="K315" s="31">
        <v>267.5</v>
      </c>
      <c r="L315" s="31">
        <v>261.85000000000002</v>
      </c>
      <c r="M315" s="31">
        <v>2.6147499999999999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882.9</v>
      </c>
      <c r="D316" s="40">
        <v>871.75</v>
      </c>
      <c r="E316" s="40">
        <v>845.85</v>
      </c>
      <c r="F316" s="40">
        <v>808.80000000000007</v>
      </c>
      <c r="G316" s="40">
        <v>782.90000000000009</v>
      </c>
      <c r="H316" s="40">
        <v>908.8</v>
      </c>
      <c r="I316" s="40">
        <v>934.7</v>
      </c>
      <c r="J316" s="40">
        <v>971.74999999999989</v>
      </c>
      <c r="K316" s="31">
        <v>897.65</v>
      </c>
      <c r="L316" s="31">
        <v>834.7</v>
      </c>
      <c r="M316" s="31">
        <v>40.33672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1696.2</v>
      </c>
      <c r="D317" s="40">
        <v>1701.75</v>
      </c>
      <c r="E317" s="40">
        <v>1670.5</v>
      </c>
      <c r="F317" s="40">
        <v>1644.8</v>
      </c>
      <c r="G317" s="40">
        <v>1613.55</v>
      </c>
      <c r="H317" s="40">
        <v>1727.45</v>
      </c>
      <c r="I317" s="40">
        <v>1758.7</v>
      </c>
      <c r="J317" s="40">
        <v>1784.4</v>
      </c>
      <c r="K317" s="31">
        <v>1733</v>
      </c>
      <c r="L317" s="31">
        <v>1676.05</v>
      </c>
      <c r="M317" s="31">
        <v>5.8167999999999997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2847.05</v>
      </c>
      <c r="D318" s="40">
        <v>2861.1833333333329</v>
      </c>
      <c r="E318" s="40">
        <v>2800.3666666666659</v>
      </c>
      <c r="F318" s="40">
        <v>2753.6833333333329</v>
      </c>
      <c r="G318" s="40">
        <v>2692.8666666666659</v>
      </c>
      <c r="H318" s="40">
        <v>2907.8666666666659</v>
      </c>
      <c r="I318" s="40">
        <v>2968.6833333333325</v>
      </c>
      <c r="J318" s="40">
        <v>3015.3666666666659</v>
      </c>
      <c r="K318" s="31">
        <v>2922</v>
      </c>
      <c r="L318" s="31">
        <v>2814.5</v>
      </c>
      <c r="M318" s="31">
        <v>4.0453900000000003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980.75</v>
      </c>
      <c r="D319" s="40">
        <v>982.68333333333339</v>
      </c>
      <c r="E319" s="40">
        <v>973.11666666666679</v>
      </c>
      <c r="F319" s="40">
        <v>965.48333333333335</v>
      </c>
      <c r="G319" s="40">
        <v>955.91666666666674</v>
      </c>
      <c r="H319" s="40">
        <v>990.31666666666683</v>
      </c>
      <c r="I319" s="40">
        <v>999.88333333333344</v>
      </c>
      <c r="J319" s="40">
        <v>1007.5166666666669</v>
      </c>
      <c r="K319" s="31">
        <v>992.25</v>
      </c>
      <c r="L319" s="31">
        <v>975.05</v>
      </c>
      <c r="M319" s="31">
        <v>14.510759999999999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996.9</v>
      </c>
      <c r="D320" s="40">
        <v>999</v>
      </c>
      <c r="E320" s="40">
        <v>985.4</v>
      </c>
      <c r="F320" s="40">
        <v>973.9</v>
      </c>
      <c r="G320" s="40">
        <v>960.3</v>
      </c>
      <c r="H320" s="40">
        <v>1010.5</v>
      </c>
      <c r="I320" s="40">
        <v>1024.0999999999999</v>
      </c>
      <c r="J320" s="40">
        <v>1035.5999999999999</v>
      </c>
      <c r="K320" s="31">
        <v>1012.6</v>
      </c>
      <c r="L320" s="31">
        <v>987.5</v>
      </c>
      <c r="M320" s="31">
        <v>5.5691300000000004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235.65</v>
      </c>
      <c r="D321" s="40">
        <v>236.45000000000002</v>
      </c>
      <c r="E321" s="40">
        <v>233.20000000000005</v>
      </c>
      <c r="F321" s="40">
        <v>230.75000000000003</v>
      </c>
      <c r="G321" s="40">
        <v>227.50000000000006</v>
      </c>
      <c r="H321" s="40">
        <v>238.90000000000003</v>
      </c>
      <c r="I321" s="40">
        <v>242.14999999999998</v>
      </c>
      <c r="J321" s="40">
        <v>244.60000000000002</v>
      </c>
      <c r="K321" s="31">
        <v>239.7</v>
      </c>
      <c r="L321" s="31">
        <v>234</v>
      </c>
      <c r="M321" s="31">
        <v>1.6847399999999999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190.4</v>
      </c>
      <c r="D322" s="40">
        <v>191.58333333333334</v>
      </c>
      <c r="E322" s="40">
        <v>188.16666666666669</v>
      </c>
      <c r="F322" s="40">
        <v>185.93333333333334</v>
      </c>
      <c r="G322" s="40">
        <v>182.51666666666668</v>
      </c>
      <c r="H322" s="40">
        <v>193.81666666666669</v>
      </c>
      <c r="I322" s="40">
        <v>197.23333333333338</v>
      </c>
      <c r="J322" s="40">
        <v>199.4666666666667</v>
      </c>
      <c r="K322" s="31">
        <v>195</v>
      </c>
      <c r="L322" s="31">
        <v>189.35</v>
      </c>
      <c r="M322" s="31">
        <v>2.2696399999999999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144.65</v>
      </c>
      <c r="D323" s="40">
        <v>143.4</v>
      </c>
      <c r="E323" s="40">
        <v>140.80000000000001</v>
      </c>
      <c r="F323" s="40">
        <v>136.95000000000002</v>
      </c>
      <c r="G323" s="40">
        <v>134.35000000000002</v>
      </c>
      <c r="H323" s="40">
        <v>147.25</v>
      </c>
      <c r="I323" s="40">
        <v>149.84999999999997</v>
      </c>
      <c r="J323" s="40">
        <v>153.69999999999999</v>
      </c>
      <c r="K323" s="31">
        <v>146</v>
      </c>
      <c r="L323" s="31">
        <v>139.55000000000001</v>
      </c>
      <c r="M323" s="31">
        <v>27.932189999999999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764.6</v>
      </c>
      <c r="D324" s="40">
        <v>768.19999999999993</v>
      </c>
      <c r="E324" s="40">
        <v>758.39999999999986</v>
      </c>
      <c r="F324" s="40">
        <v>752.19999999999993</v>
      </c>
      <c r="G324" s="40">
        <v>742.39999999999986</v>
      </c>
      <c r="H324" s="40">
        <v>774.39999999999986</v>
      </c>
      <c r="I324" s="40">
        <v>784.19999999999982</v>
      </c>
      <c r="J324" s="40">
        <v>790.39999999999986</v>
      </c>
      <c r="K324" s="31">
        <v>778</v>
      </c>
      <c r="L324" s="31">
        <v>762</v>
      </c>
      <c r="M324" s="31">
        <v>0.64327999999999996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4581.6000000000004</v>
      </c>
      <c r="D325" s="40">
        <v>4581.4000000000005</v>
      </c>
      <c r="E325" s="40">
        <v>4527.8000000000011</v>
      </c>
      <c r="F325" s="40">
        <v>4474.0000000000009</v>
      </c>
      <c r="G325" s="40">
        <v>4420.4000000000015</v>
      </c>
      <c r="H325" s="40">
        <v>4635.2000000000007</v>
      </c>
      <c r="I325" s="40">
        <v>4688.8000000000011</v>
      </c>
      <c r="J325" s="40">
        <v>4742.6000000000004</v>
      </c>
      <c r="K325" s="31">
        <v>4635</v>
      </c>
      <c r="L325" s="31">
        <v>4527.6000000000004</v>
      </c>
      <c r="M325" s="31">
        <v>8.0438299999999998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44.3</v>
      </c>
      <c r="D326" s="40">
        <v>44.483333333333327</v>
      </c>
      <c r="E326" s="40">
        <v>43.816666666666656</v>
      </c>
      <c r="F326" s="40">
        <v>43.333333333333329</v>
      </c>
      <c r="G326" s="40">
        <v>42.666666666666657</v>
      </c>
      <c r="H326" s="40">
        <v>44.966666666666654</v>
      </c>
      <c r="I326" s="40">
        <v>45.633333333333326</v>
      </c>
      <c r="J326" s="40">
        <v>46.116666666666653</v>
      </c>
      <c r="K326" s="31">
        <v>45.15</v>
      </c>
      <c r="L326" s="31">
        <v>44</v>
      </c>
      <c r="M326" s="31">
        <v>13.78884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160.25</v>
      </c>
      <c r="D327" s="40">
        <v>160.66666666666666</v>
      </c>
      <c r="E327" s="40">
        <v>158.73333333333332</v>
      </c>
      <c r="F327" s="40">
        <v>157.21666666666667</v>
      </c>
      <c r="G327" s="40">
        <v>155.28333333333333</v>
      </c>
      <c r="H327" s="40">
        <v>162.18333333333331</v>
      </c>
      <c r="I327" s="40">
        <v>164.11666666666665</v>
      </c>
      <c r="J327" s="40">
        <v>165.6333333333333</v>
      </c>
      <c r="K327" s="31">
        <v>162.6</v>
      </c>
      <c r="L327" s="31">
        <v>159.15</v>
      </c>
      <c r="M327" s="31">
        <v>2.2097799999999999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905.5</v>
      </c>
      <c r="D328" s="40">
        <v>904.05000000000007</v>
      </c>
      <c r="E328" s="40">
        <v>889.45000000000016</v>
      </c>
      <c r="F328" s="40">
        <v>873.40000000000009</v>
      </c>
      <c r="G328" s="40">
        <v>858.80000000000018</v>
      </c>
      <c r="H328" s="40">
        <v>920.10000000000014</v>
      </c>
      <c r="I328" s="40">
        <v>934.7</v>
      </c>
      <c r="J328" s="40">
        <v>950.75000000000011</v>
      </c>
      <c r="K328" s="31">
        <v>918.65</v>
      </c>
      <c r="L328" s="31">
        <v>888</v>
      </c>
      <c r="M328" s="31">
        <v>2.1473900000000001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3351.6</v>
      </c>
      <c r="D329" s="40">
        <v>3319.2000000000003</v>
      </c>
      <c r="E329" s="40">
        <v>3272.4000000000005</v>
      </c>
      <c r="F329" s="40">
        <v>3193.2000000000003</v>
      </c>
      <c r="G329" s="40">
        <v>3146.4000000000005</v>
      </c>
      <c r="H329" s="40">
        <v>3398.4000000000005</v>
      </c>
      <c r="I329" s="40">
        <v>3445.2000000000007</v>
      </c>
      <c r="J329" s="40">
        <v>3524.4000000000005</v>
      </c>
      <c r="K329" s="31">
        <v>3366</v>
      </c>
      <c r="L329" s="31">
        <v>3240</v>
      </c>
      <c r="M329" s="31">
        <v>7.51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79372.800000000003</v>
      </c>
      <c r="D330" s="40">
        <v>79715.933333333334</v>
      </c>
      <c r="E330" s="40">
        <v>78856.866666666669</v>
      </c>
      <c r="F330" s="40">
        <v>78340.933333333334</v>
      </c>
      <c r="G330" s="40">
        <v>77481.866666666669</v>
      </c>
      <c r="H330" s="40">
        <v>80231.866666666669</v>
      </c>
      <c r="I330" s="40">
        <v>81090.933333333349</v>
      </c>
      <c r="J330" s="40">
        <v>81606.866666666669</v>
      </c>
      <c r="K330" s="31">
        <v>80575</v>
      </c>
      <c r="L330" s="31">
        <v>79200</v>
      </c>
      <c r="M330" s="31">
        <v>6.7229999999999998E-2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52</v>
      </c>
      <c r="D331" s="40">
        <v>51.666666666666664</v>
      </c>
      <c r="E331" s="40">
        <v>50.93333333333333</v>
      </c>
      <c r="F331" s="40">
        <v>49.866666666666667</v>
      </c>
      <c r="G331" s="40">
        <v>49.133333333333333</v>
      </c>
      <c r="H331" s="40">
        <v>52.733333333333327</v>
      </c>
      <c r="I331" s="40">
        <v>53.466666666666661</v>
      </c>
      <c r="J331" s="40">
        <v>54.533333333333324</v>
      </c>
      <c r="K331" s="31">
        <v>52.4</v>
      </c>
      <c r="L331" s="31">
        <v>50.6</v>
      </c>
      <c r="M331" s="31">
        <v>40.455880000000001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1520.3</v>
      </c>
      <c r="D332" s="40">
        <v>1528.4666666666665</v>
      </c>
      <c r="E332" s="40">
        <v>1509.833333333333</v>
      </c>
      <c r="F332" s="40">
        <v>1499.3666666666666</v>
      </c>
      <c r="G332" s="40">
        <v>1480.7333333333331</v>
      </c>
      <c r="H332" s="40">
        <v>1538.9333333333329</v>
      </c>
      <c r="I332" s="40">
        <v>1557.5666666666666</v>
      </c>
      <c r="J332" s="40">
        <v>1568.0333333333328</v>
      </c>
      <c r="K332" s="31">
        <v>1547.1</v>
      </c>
      <c r="L332" s="31">
        <v>1518</v>
      </c>
      <c r="M332" s="31">
        <v>4.4141899999999996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435.1</v>
      </c>
      <c r="D333" s="40">
        <v>434.66666666666669</v>
      </c>
      <c r="E333" s="40">
        <v>427.03333333333336</v>
      </c>
      <c r="F333" s="40">
        <v>418.9666666666667</v>
      </c>
      <c r="G333" s="40">
        <v>411.33333333333337</v>
      </c>
      <c r="H333" s="40">
        <v>442.73333333333335</v>
      </c>
      <c r="I333" s="40">
        <v>450.36666666666667</v>
      </c>
      <c r="J333" s="40">
        <v>458.43333333333334</v>
      </c>
      <c r="K333" s="31">
        <v>442.3</v>
      </c>
      <c r="L333" s="31">
        <v>426.6</v>
      </c>
      <c r="M333" s="31">
        <v>13.856159999999999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830.2</v>
      </c>
      <c r="D334" s="40">
        <v>834.83333333333337</v>
      </c>
      <c r="E334" s="40">
        <v>822.36666666666679</v>
      </c>
      <c r="F334" s="40">
        <v>814.53333333333342</v>
      </c>
      <c r="G334" s="40">
        <v>802.06666666666683</v>
      </c>
      <c r="H334" s="40">
        <v>842.66666666666674</v>
      </c>
      <c r="I334" s="40">
        <v>855.13333333333321</v>
      </c>
      <c r="J334" s="40">
        <v>862.9666666666667</v>
      </c>
      <c r="K334" s="31">
        <v>847.3</v>
      </c>
      <c r="L334" s="31">
        <v>827</v>
      </c>
      <c r="M334" s="31">
        <v>1.0692200000000001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101.9</v>
      </c>
      <c r="D335" s="40">
        <v>103.45</v>
      </c>
      <c r="E335" s="40">
        <v>99.45</v>
      </c>
      <c r="F335" s="40">
        <v>97</v>
      </c>
      <c r="G335" s="40">
        <v>93</v>
      </c>
      <c r="H335" s="40">
        <v>105.9</v>
      </c>
      <c r="I335" s="40">
        <v>109.9</v>
      </c>
      <c r="J335" s="40">
        <v>112.35000000000001</v>
      </c>
      <c r="K335" s="31">
        <v>107.45</v>
      </c>
      <c r="L335" s="31">
        <v>101</v>
      </c>
      <c r="M335" s="31">
        <v>333.53336999999999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6216.45</v>
      </c>
      <c r="D336" s="40">
        <v>6185.3833333333341</v>
      </c>
      <c r="E336" s="40">
        <v>6112.8166666666684</v>
      </c>
      <c r="F336" s="40">
        <v>6009.1833333333343</v>
      </c>
      <c r="G336" s="40">
        <v>5936.6166666666686</v>
      </c>
      <c r="H336" s="40">
        <v>6289.0166666666682</v>
      </c>
      <c r="I336" s="40">
        <v>6361.5833333333339</v>
      </c>
      <c r="J336" s="40">
        <v>6465.2166666666681</v>
      </c>
      <c r="K336" s="31">
        <v>6257.95</v>
      </c>
      <c r="L336" s="31">
        <v>6081.75</v>
      </c>
      <c r="M336" s="31">
        <v>3.1003699999999998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3397.7</v>
      </c>
      <c r="D337" s="40">
        <v>3422.7666666666664</v>
      </c>
      <c r="E337" s="40">
        <v>3350.5333333333328</v>
      </c>
      <c r="F337" s="40">
        <v>3303.3666666666663</v>
      </c>
      <c r="G337" s="40">
        <v>3231.1333333333328</v>
      </c>
      <c r="H337" s="40">
        <v>3469.9333333333329</v>
      </c>
      <c r="I337" s="40">
        <v>3542.1666666666665</v>
      </c>
      <c r="J337" s="40">
        <v>3589.333333333333</v>
      </c>
      <c r="K337" s="31">
        <v>3495</v>
      </c>
      <c r="L337" s="31">
        <v>3375.6</v>
      </c>
      <c r="M337" s="31">
        <v>1.1160099999999999</v>
      </c>
      <c r="N337" s="1"/>
      <c r="O337" s="1"/>
    </row>
    <row r="338" spans="1:15" ht="12.75" customHeight="1">
      <c r="A338" s="31">
        <v>328</v>
      </c>
      <c r="B338" s="31" t="s">
        <v>1059</v>
      </c>
      <c r="C338" s="31">
        <v>2758.8</v>
      </c>
      <c r="D338" s="40">
        <v>2759.6</v>
      </c>
      <c r="E338" s="40">
        <v>2699.2</v>
      </c>
      <c r="F338" s="40">
        <v>2639.6</v>
      </c>
      <c r="G338" s="40">
        <v>2579.1999999999998</v>
      </c>
      <c r="H338" s="40">
        <v>2819.2</v>
      </c>
      <c r="I338" s="40">
        <v>2879.6000000000004</v>
      </c>
      <c r="J338" s="40">
        <v>2939.2</v>
      </c>
      <c r="K338" s="31">
        <v>2820</v>
      </c>
      <c r="L338" s="31">
        <v>2700</v>
      </c>
      <c r="M338" s="31">
        <v>0.34436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46.7</v>
      </c>
      <c r="D339" s="40">
        <v>46.833333333333336</v>
      </c>
      <c r="E339" s="40">
        <v>46.366666666666674</v>
      </c>
      <c r="F339" s="40">
        <v>46.033333333333339</v>
      </c>
      <c r="G339" s="40">
        <v>45.566666666666677</v>
      </c>
      <c r="H339" s="40">
        <v>47.166666666666671</v>
      </c>
      <c r="I339" s="40">
        <v>47.633333333333326</v>
      </c>
      <c r="J339" s="40">
        <v>47.966666666666669</v>
      </c>
      <c r="K339" s="31">
        <v>47.3</v>
      </c>
      <c r="L339" s="31">
        <v>46.5</v>
      </c>
      <c r="M339" s="31">
        <v>28.4087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74.8</v>
      </c>
      <c r="D340" s="40">
        <v>75.099999999999994</v>
      </c>
      <c r="E340" s="40">
        <v>74.049999999999983</v>
      </c>
      <c r="F340" s="40">
        <v>73.299999999999983</v>
      </c>
      <c r="G340" s="40">
        <v>72.249999999999972</v>
      </c>
      <c r="H340" s="40">
        <v>75.849999999999994</v>
      </c>
      <c r="I340" s="40">
        <v>76.900000000000006</v>
      </c>
      <c r="J340" s="40">
        <v>77.650000000000006</v>
      </c>
      <c r="K340" s="31">
        <v>76.150000000000006</v>
      </c>
      <c r="L340" s="31">
        <v>74.349999999999994</v>
      </c>
      <c r="M340" s="31">
        <v>33.771419999999999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622.15</v>
      </c>
      <c r="D341" s="40">
        <v>621.38333333333333</v>
      </c>
      <c r="E341" s="40">
        <v>612.76666666666665</v>
      </c>
      <c r="F341" s="40">
        <v>603.38333333333333</v>
      </c>
      <c r="G341" s="40">
        <v>594.76666666666665</v>
      </c>
      <c r="H341" s="40">
        <v>630.76666666666665</v>
      </c>
      <c r="I341" s="40">
        <v>639.38333333333321</v>
      </c>
      <c r="J341" s="40">
        <v>648.76666666666665</v>
      </c>
      <c r="K341" s="31">
        <v>630</v>
      </c>
      <c r="L341" s="31">
        <v>612</v>
      </c>
      <c r="M341" s="31">
        <v>0.38595000000000002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19004.599999999999</v>
      </c>
      <c r="D342" s="40">
        <v>19112.05</v>
      </c>
      <c r="E342" s="40">
        <v>18804.099999999999</v>
      </c>
      <c r="F342" s="40">
        <v>18603.599999999999</v>
      </c>
      <c r="G342" s="40">
        <v>18295.649999999998</v>
      </c>
      <c r="H342" s="40">
        <v>19312.55</v>
      </c>
      <c r="I342" s="40">
        <v>19620.500000000004</v>
      </c>
      <c r="J342" s="40">
        <v>19821</v>
      </c>
      <c r="K342" s="31">
        <v>19420</v>
      </c>
      <c r="L342" s="31">
        <v>18911.55</v>
      </c>
      <c r="M342" s="31">
        <v>0.52881999999999996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78.900000000000006</v>
      </c>
      <c r="D343" s="40">
        <v>79.916666666666671</v>
      </c>
      <c r="E343" s="40">
        <v>77.433333333333337</v>
      </c>
      <c r="F343" s="40">
        <v>75.966666666666669</v>
      </c>
      <c r="G343" s="40">
        <v>73.483333333333334</v>
      </c>
      <c r="H343" s="40">
        <v>81.38333333333334</v>
      </c>
      <c r="I343" s="40">
        <v>83.86666666666666</v>
      </c>
      <c r="J343" s="40">
        <v>85.333333333333343</v>
      </c>
      <c r="K343" s="31">
        <v>82.4</v>
      </c>
      <c r="L343" s="31">
        <v>78.45</v>
      </c>
      <c r="M343" s="31">
        <v>10.10272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55.9</v>
      </c>
      <c r="D344" s="40">
        <v>55.916666666666664</v>
      </c>
      <c r="E344" s="40">
        <v>55.033333333333331</v>
      </c>
      <c r="F344" s="40">
        <v>54.166666666666664</v>
      </c>
      <c r="G344" s="40">
        <v>53.283333333333331</v>
      </c>
      <c r="H344" s="40">
        <v>56.783333333333331</v>
      </c>
      <c r="I344" s="40">
        <v>57.666666666666671</v>
      </c>
      <c r="J344" s="40">
        <v>58.533333333333331</v>
      </c>
      <c r="K344" s="31">
        <v>56.8</v>
      </c>
      <c r="L344" s="31">
        <v>55.05</v>
      </c>
      <c r="M344" s="31">
        <v>5.6227099999999997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518.85</v>
      </c>
      <c r="D345" s="40">
        <v>522.19999999999993</v>
      </c>
      <c r="E345" s="40">
        <v>509.74999999999989</v>
      </c>
      <c r="F345" s="40">
        <v>500.65</v>
      </c>
      <c r="G345" s="40">
        <v>488.19999999999993</v>
      </c>
      <c r="H345" s="40">
        <v>531.29999999999984</v>
      </c>
      <c r="I345" s="40">
        <v>543.74999999999989</v>
      </c>
      <c r="J345" s="40">
        <v>552.8499999999998</v>
      </c>
      <c r="K345" s="31">
        <v>534.65</v>
      </c>
      <c r="L345" s="31">
        <v>513.1</v>
      </c>
      <c r="M345" s="31">
        <v>0.53378999999999999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31.6</v>
      </c>
      <c r="D346" s="40">
        <v>31.716666666666669</v>
      </c>
      <c r="E346" s="40">
        <v>31.283333333333339</v>
      </c>
      <c r="F346" s="40">
        <v>30.966666666666669</v>
      </c>
      <c r="G346" s="40">
        <v>30.533333333333339</v>
      </c>
      <c r="H346" s="40">
        <v>32.033333333333339</v>
      </c>
      <c r="I346" s="40">
        <v>32.466666666666669</v>
      </c>
      <c r="J346" s="40">
        <v>32.783333333333339</v>
      </c>
      <c r="K346" s="31">
        <v>32.15</v>
      </c>
      <c r="L346" s="31">
        <v>31.4</v>
      </c>
      <c r="M346" s="31">
        <v>50.694629999999997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157.19999999999999</v>
      </c>
      <c r="D347" s="40">
        <v>158.21666666666667</v>
      </c>
      <c r="E347" s="40">
        <v>155.88333333333333</v>
      </c>
      <c r="F347" s="40">
        <v>154.56666666666666</v>
      </c>
      <c r="G347" s="40">
        <v>152.23333333333332</v>
      </c>
      <c r="H347" s="40">
        <v>159.53333333333333</v>
      </c>
      <c r="I347" s="40">
        <v>161.86666666666665</v>
      </c>
      <c r="J347" s="40">
        <v>163.18333333333334</v>
      </c>
      <c r="K347" s="31">
        <v>160.55000000000001</v>
      </c>
      <c r="L347" s="31">
        <v>156.9</v>
      </c>
      <c r="M347" s="31">
        <v>2.5558299999999998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2524.1999999999998</v>
      </c>
      <c r="D348" s="40">
        <v>2582.85</v>
      </c>
      <c r="E348" s="40">
        <v>2428.7999999999997</v>
      </c>
      <c r="F348" s="40">
        <v>2333.3999999999996</v>
      </c>
      <c r="G348" s="40">
        <v>2179.3499999999995</v>
      </c>
      <c r="H348" s="40">
        <v>2678.25</v>
      </c>
      <c r="I348" s="40">
        <v>2832.3</v>
      </c>
      <c r="J348" s="40">
        <v>2927.7000000000003</v>
      </c>
      <c r="K348" s="31">
        <v>2736.9</v>
      </c>
      <c r="L348" s="31">
        <v>2487.4499999999998</v>
      </c>
      <c r="M348" s="31">
        <v>0.54925000000000002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64.3</v>
      </c>
      <c r="D349" s="40">
        <v>64.649999999999991</v>
      </c>
      <c r="E349" s="40">
        <v>63.399999999999977</v>
      </c>
      <c r="F349" s="40">
        <v>62.499999999999986</v>
      </c>
      <c r="G349" s="40">
        <v>61.249999999999972</v>
      </c>
      <c r="H349" s="40">
        <v>65.549999999999983</v>
      </c>
      <c r="I349" s="40">
        <v>66.800000000000011</v>
      </c>
      <c r="J349" s="40">
        <v>67.699999999999989</v>
      </c>
      <c r="K349" s="31">
        <v>65.900000000000006</v>
      </c>
      <c r="L349" s="31">
        <v>63.75</v>
      </c>
      <c r="M349" s="31">
        <v>31.81812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140.30000000000001</v>
      </c>
      <c r="D350" s="40">
        <v>141.41666666666666</v>
      </c>
      <c r="E350" s="40">
        <v>138.88333333333333</v>
      </c>
      <c r="F350" s="40">
        <v>137.46666666666667</v>
      </c>
      <c r="G350" s="40">
        <v>134.93333333333334</v>
      </c>
      <c r="H350" s="40">
        <v>142.83333333333331</v>
      </c>
      <c r="I350" s="40">
        <v>145.36666666666667</v>
      </c>
      <c r="J350" s="40">
        <v>146.7833333333333</v>
      </c>
      <c r="K350" s="31">
        <v>143.94999999999999</v>
      </c>
      <c r="L350" s="31">
        <v>140</v>
      </c>
      <c r="M350" s="31">
        <v>93.98554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282.3</v>
      </c>
      <c r="D351" s="40">
        <v>280.03333333333336</v>
      </c>
      <c r="E351" s="40">
        <v>275.66666666666674</v>
      </c>
      <c r="F351" s="40">
        <v>269.03333333333336</v>
      </c>
      <c r="G351" s="40">
        <v>264.66666666666674</v>
      </c>
      <c r="H351" s="40">
        <v>286.66666666666674</v>
      </c>
      <c r="I351" s="40">
        <v>291.03333333333342</v>
      </c>
      <c r="J351" s="40">
        <v>297.66666666666674</v>
      </c>
      <c r="K351" s="31">
        <v>284.39999999999998</v>
      </c>
      <c r="L351" s="31">
        <v>273.39999999999998</v>
      </c>
      <c r="M351" s="31">
        <v>13.88069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141.30000000000001</v>
      </c>
      <c r="D352" s="40">
        <v>142.23333333333335</v>
      </c>
      <c r="E352" s="40">
        <v>139.91666666666669</v>
      </c>
      <c r="F352" s="40">
        <v>138.53333333333333</v>
      </c>
      <c r="G352" s="40">
        <v>136.21666666666667</v>
      </c>
      <c r="H352" s="40">
        <v>143.6166666666667</v>
      </c>
      <c r="I352" s="40">
        <v>145.93333333333337</v>
      </c>
      <c r="J352" s="40">
        <v>147.31666666666672</v>
      </c>
      <c r="K352" s="31">
        <v>144.55000000000001</v>
      </c>
      <c r="L352" s="31">
        <v>140.85</v>
      </c>
      <c r="M352" s="31">
        <v>150.72448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931.05</v>
      </c>
      <c r="D353" s="40">
        <v>934.2833333333333</v>
      </c>
      <c r="E353" s="40">
        <v>918.91666666666663</v>
      </c>
      <c r="F353" s="40">
        <v>906.7833333333333</v>
      </c>
      <c r="G353" s="40">
        <v>891.41666666666663</v>
      </c>
      <c r="H353" s="40">
        <v>946.41666666666663</v>
      </c>
      <c r="I353" s="40">
        <v>961.78333333333342</v>
      </c>
      <c r="J353" s="40">
        <v>973.91666666666663</v>
      </c>
      <c r="K353" s="31">
        <v>949.65</v>
      </c>
      <c r="L353" s="31">
        <v>922.15</v>
      </c>
      <c r="M353" s="31">
        <v>6.8019800000000004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4663.5</v>
      </c>
      <c r="D354" s="40">
        <v>4627.6500000000005</v>
      </c>
      <c r="E354" s="40">
        <v>4541.3000000000011</v>
      </c>
      <c r="F354" s="40">
        <v>4419.1000000000004</v>
      </c>
      <c r="G354" s="40">
        <v>4332.7500000000009</v>
      </c>
      <c r="H354" s="40">
        <v>4749.8500000000013</v>
      </c>
      <c r="I354" s="40">
        <v>4836.2000000000016</v>
      </c>
      <c r="J354" s="40">
        <v>4958.4000000000015</v>
      </c>
      <c r="K354" s="31">
        <v>4714</v>
      </c>
      <c r="L354" s="31">
        <v>4505.45</v>
      </c>
      <c r="M354" s="31">
        <v>1.6455200000000001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222.15</v>
      </c>
      <c r="D355" s="40">
        <v>221.31666666666669</v>
      </c>
      <c r="E355" s="40">
        <v>217.98333333333338</v>
      </c>
      <c r="F355" s="40">
        <v>213.81666666666669</v>
      </c>
      <c r="G355" s="40">
        <v>210.48333333333338</v>
      </c>
      <c r="H355" s="40">
        <v>225.48333333333338</v>
      </c>
      <c r="I355" s="40">
        <v>228.81666666666669</v>
      </c>
      <c r="J355" s="40">
        <v>232.98333333333338</v>
      </c>
      <c r="K355" s="31">
        <v>224.65</v>
      </c>
      <c r="L355" s="31">
        <v>217.15</v>
      </c>
      <c r="M355" s="31">
        <v>13.402419999999999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157.9</v>
      </c>
      <c r="D356" s="40">
        <v>159.5</v>
      </c>
      <c r="E356" s="40">
        <v>155.4</v>
      </c>
      <c r="F356" s="40">
        <v>152.9</v>
      </c>
      <c r="G356" s="40">
        <v>148.80000000000001</v>
      </c>
      <c r="H356" s="40">
        <v>162</v>
      </c>
      <c r="I356" s="40">
        <v>166.10000000000002</v>
      </c>
      <c r="J356" s="40">
        <v>168.6</v>
      </c>
      <c r="K356" s="31">
        <v>163.6</v>
      </c>
      <c r="L356" s="31">
        <v>157</v>
      </c>
      <c r="M356" s="31">
        <v>216.52521999999999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340.1</v>
      </c>
      <c r="D357" s="40">
        <v>343.43333333333339</v>
      </c>
      <c r="E357" s="40">
        <v>333.81666666666678</v>
      </c>
      <c r="F357" s="40">
        <v>327.53333333333336</v>
      </c>
      <c r="G357" s="40">
        <v>317.91666666666674</v>
      </c>
      <c r="H357" s="40">
        <v>349.71666666666681</v>
      </c>
      <c r="I357" s="40">
        <v>359.33333333333337</v>
      </c>
      <c r="J357" s="40">
        <v>365.61666666666684</v>
      </c>
      <c r="K357" s="31">
        <v>353.05</v>
      </c>
      <c r="L357" s="31">
        <v>337.15</v>
      </c>
      <c r="M357" s="31">
        <v>9.7530599999999996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37621.9</v>
      </c>
      <c r="D358" s="40">
        <v>37787.316666666666</v>
      </c>
      <c r="E358" s="40">
        <v>37299.633333333331</v>
      </c>
      <c r="F358" s="40">
        <v>36977.366666666669</v>
      </c>
      <c r="G358" s="40">
        <v>36489.683333333334</v>
      </c>
      <c r="H358" s="40">
        <v>38109.583333333328</v>
      </c>
      <c r="I358" s="40">
        <v>38597.266666666663</v>
      </c>
      <c r="J358" s="40">
        <v>38919.533333333326</v>
      </c>
      <c r="K358" s="31">
        <v>38275</v>
      </c>
      <c r="L358" s="31">
        <v>37465.050000000003</v>
      </c>
      <c r="M358" s="31">
        <v>0.25702000000000003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2676.35</v>
      </c>
      <c r="D359" s="40">
        <v>2687.5833333333335</v>
      </c>
      <c r="E359" s="40">
        <v>2656.166666666667</v>
      </c>
      <c r="F359" s="40">
        <v>2635.9833333333336</v>
      </c>
      <c r="G359" s="40">
        <v>2604.5666666666671</v>
      </c>
      <c r="H359" s="40">
        <v>2707.7666666666669</v>
      </c>
      <c r="I359" s="40">
        <v>2739.1833333333338</v>
      </c>
      <c r="J359" s="40">
        <v>2759.3666666666668</v>
      </c>
      <c r="K359" s="31">
        <v>2719</v>
      </c>
      <c r="L359" s="31">
        <v>2667.4</v>
      </c>
      <c r="M359" s="31">
        <v>3.8410299999999999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4038.05</v>
      </c>
      <c r="D360" s="40">
        <v>4052.8999999999996</v>
      </c>
      <c r="E360" s="40">
        <v>3940.7999999999993</v>
      </c>
      <c r="F360" s="40">
        <v>3843.5499999999997</v>
      </c>
      <c r="G360" s="40">
        <v>3731.4499999999994</v>
      </c>
      <c r="H360" s="40">
        <v>4150.1499999999996</v>
      </c>
      <c r="I360" s="40">
        <v>4262.25</v>
      </c>
      <c r="J360" s="40">
        <v>4359.4999999999991</v>
      </c>
      <c r="K360" s="31">
        <v>4165</v>
      </c>
      <c r="L360" s="31">
        <v>3955.65</v>
      </c>
      <c r="M360" s="31">
        <v>8.6176100000000009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232</v>
      </c>
      <c r="D361" s="40">
        <v>232.65</v>
      </c>
      <c r="E361" s="40">
        <v>230.9</v>
      </c>
      <c r="F361" s="40">
        <v>229.8</v>
      </c>
      <c r="G361" s="40">
        <v>228.05</v>
      </c>
      <c r="H361" s="40">
        <v>233.75</v>
      </c>
      <c r="I361" s="40">
        <v>235.5</v>
      </c>
      <c r="J361" s="40">
        <v>236.6</v>
      </c>
      <c r="K361" s="31">
        <v>234.4</v>
      </c>
      <c r="L361" s="31">
        <v>231.55</v>
      </c>
      <c r="M361" s="31">
        <v>17.84721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139.94999999999999</v>
      </c>
      <c r="D362" s="40">
        <v>139.9</v>
      </c>
      <c r="E362" s="40">
        <v>138.10000000000002</v>
      </c>
      <c r="F362" s="40">
        <v>136.25000000000003</v>
      </c>
      <c r="G362" s="40">
        <v>134.45000000000005</v>
      </c>
      <c r="H362" s="40">
        <v>141.75</v>
      </c>
      <c r="I362" s="40">
        <v>143.55000000000001</v>
      </c>
      <c r="J362" s="40">
        <v>145.39999999999998</v>
      </c>
      <c r="K362" s="31">
        <v>141.69999999999999</v>
      </c>
      <c r="L362" s="31">
        <v>138.05000000000001</v>
      </c>
      <c r="M362" s="31">
        <v>63.444890000000001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5096.95</v>
      </c>
      <c r="D363" s="40">
        <v>5061.4666666666662</v>
      </c>
      <c r="E363" s="40">
        <v>5008.4833333333327</v>
      </c>
      <c r="F363" s="40">
        <v>4920.0166666666664</v>
      </c>
      <c r="G363" s="40">
        <v>4867.0333333333328</v>
      </c>
      <c r="H363" s="40">
        <v>5149.9333333333325</v>
      </c>
      <c r="I363" s="40">
        <v>5202.9166666666661</v>
      </c>
      <c r="J363" s="40">
        <v>5291.3833333333323</v>
      </c>
      <c r="K363" s="31">
        <v>5114.45</v>
      </c>
      <c r="L363" s="31">
        <v>4973</v>
      </c>
      <c r="M363" s="31">
        <v>0.53549000000000002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14054.75</v>
      </c>
      <c r="D364" s="40">
        <v>14172.6</v>
      </c>
      <c r="E364" s="40">
        <v>13862.2</v>
      </c>
      <c r="F364" s="40">
        <v>13669.65</v>
      </c>
      <c r="G364" s="40">
        <v>13359.25</v>
      </c>
      <c r="H364" s="40">
        <v>14365.150000000001</v>
      </c>
      <c r="I364" s="40">
        <v>14675.55</v>
      </c>
      <c r="J364" s="40">
        <v>14868.100000000002</v>
      </c>
      <c r="K364" s="31">
        <v>14483</v>
      </c>
      <c r="L364" s="31">
        <v>13980.05</v>
      </c>
      <c r="M364" s="31">
        <v>7.1349999999999997E-2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5494.85</v>
      </c>
      <c r="D365" s="40">
        <v>5543.3500000000013</v>
      </c>
      <c r="E365" s="40">
        <v>5441.4000000000024</v>
      </c>
      <c r="F365" s="40">
        <v>5387.9500000000007</v>
      </c>
      <c r="G365" s="40">
        <v>5286.0000000000018</v>
      </c>
      <c r="H365" s="40">
        <v>5596.8000000000029</v>
      </c>
      <c r="I365" s="40">
        <v>5698.7500000000018</v>
      </c>
      <c r="J365" s="40">
        <v>5752.2000000000035</v>
      </c>
      <c r="K365" s="31">
        <v>5645.3</v>
      </c>
      <c r="L365" s="31">
        <v>5489.9</v>
      </c>
      <c r="M365" s="31">
        <v>8.6430000000000007E-2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234.2</v>
      </c>
      <c r="D366" s="40">
        <v>236.01666666666665</v>
      </c>
      <c r="E366" s="40">
        <v>231.18333333333331</v>
      </c>
      <c r="F366" s="40">
        <v>228.16666666666666</v>
      </c>
      <c r="G366" s="40">
        <v>223.33333333333331</v>
      </c>
      <c r="H366" s="40">
        <v>239.0333333333333</v>
      </c>
      <c r="I366" s="40">
        <v>243.86666666666667</v>
      </c>
      <c r="J366" s="40">
        <v>246.8833333333333</v>
      </c>
      <c r="K366" s="31">
        <v>240.85</v>
      </c>
      <c r="L366" s="31">
        <v>233</v>
      </c>
      <c r="M366" s="31">
        <v>24.150010000000002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957.5</v>
      </c>
      <c r="D367" s="40">
        <v>959.86666666666667</v>
      </c>
      <c r="E367" s="40">
        <v>939.88333333333333</v>
      </c>
      <c r="F367" s="40">
        <v>922.26666666666665</v>
      </c>
      <c r="G367" s="40">
        <v>902.2833333333333</v>
      </c>
      <c r="H367" s="40">
        <v>977.48333333333335</v>
      </c>
      <c r="I367" s="40">
        <v>997.4666666666667</v>
      </c>
      <c r="J367" s="40">
        <v>1015.0833333333334</v>
      </c>
      <c r="K367" s="31">
        <v>979.85</v>
      </c>
      <c r="L367" s="31">
        <v>942.25</v>
      </c>
      <c r="M367" s="31">
        <v>2.0448400000000002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2368.4499999999998</v>
      </c>
      <c r="D368" s="40">
        <v>2364.1333333333332</v>
      </c>
      <c r="E368" s="40">
        <v>2314.3166666666666</v>
      </c>
      <c r="F368" s="40">
        <v>2260.1833333333334</v>
      </c>
      <c r="G368" s="40">
        <v>2210.3666666666668</v>
      </c>
      <c r="H368" s="40">
        <v>2418.2666666666664</v>
      </c>
      <c r="I368" s="40">
        <v>2468.083333333333</v>
      </c>
      <c r="J368" s="40">
        <v>2522.2166666666662</v>
      </c>
      <c r="K368" s="31">
        <v>2413.9499999999998</v>
      </c>
      <c r="L368" s="31">
        <v>2310</v>
      </c>
      <c r="M368" s="31">
        <v>7.6034800000000002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2967.2</v>
      </c>
      <c r="D369" s="40">
        <v>2996.7333333333336</v>
      </c>
      <c r="E369" s="40">
        <v>2927.8166666666671</v>
      </c>
      <c r="F369" s="40">
        <v>2888.4333333333334</v>
      </c>
      <c r="G369" s="40">
        <v>2819.5166666666669</v>
      </c>
      <c r="H369" s="40">
        <v>3036.1166666666672</v>
      </c>
      <c r="I369" s="40">
        <v>3105.0333333333333</v>
      </c>
      <c r="J369" s="40">
        <v>3144.4166666666674</v>
      </c>
      <c r="K369" s="31">
        <v>3065.65</v>
      </c>
      <c r="L369" s="31">
        <v>2957.35</v>
      </c>
      <c r="M369" s="31">
        <v>2.7690100000000002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46.3</v>
      </c>
      <c r="D370" s="40">
        <v>46.383333333333333</v>
      </c>
      <c r="E370" s="40">
        <v>45.666666666666664</v>
      </c>
      <c r="F370" s="40">
        <v>45.033333333333331</v>
      </c>
      <c r="G370" s="40">
        <v>44.316666666666663</v>
      </c>
      <c r="H370" s="40">
        <v>47.016666666666666</v>
      </c>
      <c r="I370" s="40">
        <v>47.733333333333334</v>
      </c>
      <c r="J370" s="40">
        <v>48.366666666666667</v>
      </c>
      <c r="K370" s="31">
        <v>47.1</v>
      </c>
      <c r="L370" s="31">
        <v>45.75</v>
      </c>
      <c r="M370" s="31">
        <v>1116.81059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507.2</v>
      </c>
      <c r="D371" s="40">
        <v>517.61666666666667</v>
      </c>
      <c r="E371" s="40">
        <v>496.13333333333333</v>
      </c>
      <c r="F371" s="40">
        <v>485.06666666666666</v>
      </c>
      <c r="G371" s="40">
        <v>463.58333333333331</v>
      </c>
      <c r="H371" s="40">
        <v>528.68333333333339</v>
      </c>
      <c r="I371" s="40">
        <v>550.16666666666674</v>
      </c>
      <c r="J371" s="40">
        <v>561.23333333333335</v>
      </c>
      <c r="K371" s="31">
        <v>539.1</v>
      </c>
      <c r="L371" s="31">
        <v>506.55</v>
      </c>
      <c r="M371" s="31">
        <v>3.53424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339.05</v>
      </c>
      <c r="D372" s="40">
        <v>341.41666666666669</v>
      </c>
      <c r="E372" s="40">
        <v>333.93333333333339</v>
      </c>
      <c r="F372" s="40">
        <v>328.81666666666672</v>
      </c>
      <c r="G372" s="40">
        <v>321.33333333333343</v>
      </c>
      <c r="H372" s="40">
        <v>346.53333333333336</v>
      </c>
      <c r="I372" s="40">
        <v>354.01666666666659</v>
      </c>
      <c r="J372" s="40">
        <v>359.13333333333333</v>
      </c>
      <c r="K372" s="31">
        <v>348.9</v>
      </c>
      <c r="L372" s="31">
        <v>336.3</v>
      </c>
      <c r="M372" s="31">
        <v>1.3885400000000001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2288.1</v>
      </c>
      <c r="D373" s="40">
        <v>2293.7000000000003</v>
      </c>
      <c r="E373" s="40">
        <v>2267.4000000000005</v>
      </c>
      <c r="F373" s="40">
        <v>2246.7000000000003</v>
      </c>
      <c r="G373" s="40">
        <v>2220.4000000000005</v>
      </c>
      <c r="H373" s="40">
        <v>2314.4000000000005</v>
      </c>
      <c r="I373" s="40">
        <v>2340.7000000000007</v>
      </c>
      <c r="J373" s="40">
        <v>2361.4000000000005</v>
      </c>
      <c r="K373" s="31">
        <v>2320</v>
      </c>
      <c r="L373" s="31">
        <v>2273</v>
      </c>
      <c r="M373" s="31">
        <v>3.0355099999999999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909.45</v>
      </c>
      <c r="D374" s="40">
        <v>911.6</v>
      </c>
      <c r="E374" s="40">
        <v>893.40000000000009</v>
      </c>
      <c r="F374" s="40">
        <v>877.35</v>
      </c>
      <c r="G374" s="40">
        <v>859.15000000000009</v>
      </c>
      <c r="H374" s="40">
        <v>927.65000000000009</v>
      </c>
      <c r="I374" s="40">
        <v>945.85000000000014</v>
      </c>
      <c r="J374" s="40">
        <v>961.90000000000009</v>
      </c>
      <c r="K374" s="31">
        <v>929.8</v>
      </c>
      <c r="L374" s="31">
        <v>895.55</v>
      </c>
      <c r="M374" s="31">
        <v>0.31264999999999998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1710.4</v>
      </c>
      <c r="D375" s="40">
        <v>1709.7333333333333</v>
      </c>
      <c r="E375" s="40">
        <v>1695.6666666666667</v>
      </c>
      <c r="F375" s="40">
        <v>1680.9333333333334</v>
      </c>
      <c r="G375" s="40">
        <v>1666.8666666666668</v>
      </c>
      <c r="H375" s="40">
        <v>1724.4666666666667</v>
      </c>
      <c r="I375" s="40">
        <v>1738.5333333333333</v>
      </c>
      <c r="J375" s="40">
        <v>1753.2666666666667</v>
      </c>
      <c r="K375" s="31">
        <v>1723.8</v>
      </c>
      <c r="L375" s="31">
        <v>1695</v>
      </c>
      <c r="M375" s="31">
        <v>0.60487000000000002</v>
      </c>
      <c r="N375" s="1"/>
      <c r="O375" s="1"/>
    </row>
    <row r="376" spans="1:15" ht="12.75" customHeight="1">
      <c r="A376" s="31">
        <v>366</v>
      </c>
      <c r="B376" s="31" t="s">
        <v>1060</v>
      </c>
      <c r="C376" s="31">
        <v>164.65</v>
      </c>
      <c r="D376" s="40">
        <v>163.18333333333334</v>
      </c>
      <c r="E376" s="40">
        <v>160.46666666666667</v>
      </c>
      <c r="F376" s="40">
        <v>156.28333333333333</v>
      </c>
      <c r="G376" s="40">
        <v>153.56666666666666</v>
      </c>
      <c r="H376" s="40">
        <v>167.36666666666667</v>
      </c>
      <c r="I376" s="40">
        <v>170.08333333333337</v>
      </c>
      <c r="J376" s="40">
        <v>174.26666666666668</v>
      </c>
      <c r="K376" s="31">
        <v>165.9</v>
      </c>
      <c r="L376" s="31">
        <v>159</v>
      </c>
      <c r="M376" s="31">
        <v>15.63373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190.25</v>
      </c>
      <c r="D377" s="40">
        <v>190.2166666666667</v>
      </c>
      <c r="E377" s="40">
        <v>188.5833333333334</v>
      </c>
      <c r="F377" s="40">
        <v>186.91666666666671</v>
      </c>
      <c r="G377" s="40">
        <v>185.28333333333342</v>
      </c>
      <c r="H377" s="40">
        <v>191.88333333333338</v>
      </c>
      <c r="I377" s="40">
        <v>193.51666666666671</v>
      </c>
      <c r="J377" s="40">
        <v>195.18333333333337</v>
      </c>
      <c r="K377" s="31">
        <v>191.85</v>
      </c>
      <c r="L377" s="31">
        <v>188.55</v>
      </c>
      <c r="M377" s="31">
        <v>73.970100000000002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2290.75</v>
      </c>
      <c r="D378" s="40">
        <v>2316.9666666666667</v>
      </c>
      <c r="E378" s="40">
        <v>2253.2833333333333</v>
      </c>
      <c r="F378" s="40">
        <v>2215.8166666666666</v>
      </c>
      <c r="G378" s="40">
        <v>2152.1333333333332</v>
      </c>
      <c r="H378" s="40">
        <v>2354.4333333333334</v>
      </c>
      <c r="I378" s="40">
        <v>2418.1166666666668</v>
      </c>
      <c r="J378" s="40">
        <v>2455.5833333333335</v>
      </c>
      <c r="K378" s="31">
        <v>2380.65</v>
      </c>
      <c r="L378" s="31">
        <v>2279.5</v>
      </c>
      <c r="M378" s="31">
        <v>0.25497999999999998</v>
      </c>
      <c r="N378" s="1"/>
      <c r="O378" s="1"/>
    </row>
    <row r="379" spans="1:15" ht="12.75" customHeight="1">
      <c r="A379" s="31">
        <v>369</v>
      </c>
      <c r="B379" s="31" t="s">
        <v>1061</v>
      </c>
      <c r="C379" s="31">
        <v>334.9</v>
      </c>
      <c r="D379" s="40">
        <v>331.88333333333333</v>
      </c>
      <c r="E379" s="40">
        <v>325.51666666666665</v>
      </c>
      <c r="F379" s="40">
        <v>316.13333333333333</v>
      </c>
      <c r="G379" s="40">
        <v>309.76666666666665</v>
      </c>
      <c r="H379" s="40">
        <v>341.26666666666665</v>
      </c>
      <c r="I379" s="40">
        <v>347.63333333333333</v>
      </c>
      <c r="J379" s="40">
        <v>357.01666666666665</v>
      </c>
      <c r="K379" s="31">
        <v>338.25</v>
      </c>
      <c r="L379" s="31">
        <v>322.5</v>
      </c>
      <c r="M379" s="31">
        <v>2.6271200000000001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432.9</v>
      </c>
      <c r="D380" s="40">
        <v>437.3</v>
      </c>
      <c r="E380" s="40">
        <v>426.20000000000005</v>
      </c>
      <c r="F380" s="40">
        <v>419.50000000000006</v>
      </c>
      <c r="G380" s="40">
        <v>408.40000000000009</v>
      </c>
      <c r="H380" s="40">
        <v>444</v>
      </c>
      <c r="I380" s="40">
        <v>455.1</v>
      </c>
      <c r="J380" s="40">
        <v>461.79999999999995</v>
      </c>
      <c r="K380" s="31">
        <v>448.4</v>
      </c>
      <c r="L380" s="31">
        <v>430.6</v>
      </c>
      <c r="M380" s="31">
        <v>10.2059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721.15</v>
      </c>
      <c r="D381" s="40">
        <v>726.08333333333337</v>
      </c>
      <c r="E381" s="40">
        <v>708.9666666666667</v>
      </c>
      <c r="F381" s="40">
        <v>696.7833333333333</v>
      </c>
      <c r="G381" s="40">
        <v>679.66666666666663</v>
      </c>
      <c r="H381" s="40">
        <v>738.26666666666677</v>
      </c>
      <c r="I381" s="40">
        <v>755.38333333333333</v>
      </c>
      <c r="J381" s="40">
        <v>767.56666666666683</v>
      </c>
      <c r="K381" s="31">
        <v>743.2</v>
      </c>
      <c r="L381" s="31">
        <v>713.9</v>
      </c>
      <c r="M381" s="31">
        <v>2.57986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118.95</v>
      </c>
      <c r="D382" s="40">
        <v>119.13333333333333</v>
      </c>
      <c r="E382" s="40">
        <v>117.81666666666665</v>
      </c>
      <c r="F382" s="40">
        <v>116.68333333333332</v>
      </c>
      <c r="G382" s="40">
        <v>115.36666666666665</v>
      </c>
      <c r="H382" s="40">
        <v>120.26666666666665</v>
      </c>
      <c r="I382" s="40">
        <v>121.58333333333331</v>
      </c>
      <c r="J382" s="40">
        <v>122.71666666666665</v>
      </c>
      <c r="K382" s="31">
        <v>120.45</v>
      </c>
      <c r="L382" s="31">
        <v>118</v>
      </c>
      <c r="M382" s="31">
        <v>2.13117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1742.7</v>
      </c>
      <c r="D383" s="40">
        <v>1750.8999999999999</v>
      </c>
      <c r="E383" s="40">
        <v>1727.8499999999997</v>
      </c>
      <c r="F383" s="40">
        <v>1712.9999999999998</v>
      </c>
      <c r="G383" s="40">
        <v>1689.9499999999996</v>
      </c>
      <c r="H383" s="40">
        <v>1765.7499999999998</v>
      </c>
      <c r="I383" s="40">
        <v>1788.8</v>
      </c>
      <c r="J383" s="40">
        <v>1803.6499999999999</v>
      </c>
      <c r="K383" s="31">
        <v>1773.95</v>
      </c>
      <c r="L383" s="31">
        <v>1736.05</v>
      </c>
      <c r="M383" s="31">
        <v>5.7003700000000004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914.8</v>
      </c>
      <c r="D384" s="40">
        <v>922.6</v>
      </c>
      <c r="E384" s="40">
        <v>902.2</v>
      </c>
      <c r="F384" s="40">
        <v>889.6</v>
      </c>
      <c r="G384" s="40">
        <v>869.2</v>
      </c>
      <c r="H384" s="40">
        <v>935.2</v>
      </c>
      <c r="I384" s="40">
        <v>955.59999999999991</v>
      </c>
      <c r="J384" s="40">
        <v>968.2</v>
      </c>
      <c r="K384" s="31">
        <v>943</v>
      </c>
      <c r="L384" s="31">
        <v>910</v>
      </c>
      <c r="M384" s="31">
        <v>0.49142999999999998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1141.05</v>
      </c>
      <c r="D385" s="40">
        <v>1138.75</v>
      </c>
      <c r="E385" s="40">
        <v>1105.5</v>
      </c>
      <c r="F385" s="40">
        <v>1069.95</v>
      </c>
      <c r="G385" s="40">
        <v>1036.7</v>
      </c>
      <c r="H385" s="40">
        <v>1174.3</v>
      </c>
      <c r="I385" s="40">
        <v>1207.55</v>
      </c>
      <c r="J385" s="40">
        <v>1243.0999999999999</v>
      </c>
      <c r="K385" s="31">
        <v>1172</v>
      </c>
      <c r="L385" s="31">
        <v>1103.2</v>
      </c>
      <c r="M385" s="31">
        <v>5.18703</v>
      </c>
      <c r="N385" s="1"/>
      <c r="O385" s="1"/>
    </row>
    <row r="386" spans="1:15" ht="12.75" customHeight="1">
      <c r="A386" s="31">
        <v>376</v>
      </c>
      <c r="B386" s="31" t="s">
        <v>1062</v>
      </c>
      <c r="C386" s="31">
        <v>130.65</v>
      </c>
      <c r="D386" s="40">
        <v>131.18333333333334</v>
      </c>
      <c r="E386" s="40">
        <v>129.96666666666667</v>
      </c>
      <c r="F386" s="40">
        <v>129.28333333333333</v>
      </c>
      <c r="G386" s="40">
        <v>128.06666666666666</v>
      </c>
      <c r="H386" s="40">
        <v>131.86666666666667</v>
      </c>
      <c r="I386" s="40">
        <v>133.08333333333337</v>
      </c>
      <c r="J386" s="40">
        <v>133.76666666666668</v>
      </c>
      <c r="K386" s="31">
        <v>132.4</v>
      </c>
      <c r="L386" s="31">
        <v>130.5</v>
      </c>
      <c r="M386" s="31">
        <v>5.4986300000000004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237.9</v>
      </c>
      <c r="D387" s="40">
        <v>235.43333333333331</v>
      </c>
      <c r="E387" s="40">
        <v>231.46666666666661</v>
      </c>
      <c r="F387" s="40">
        <v>225.0333333333333</v>
      </c>
      <c r="G387" s="40">
        <v>221.06666666666661</v>
      </c>
      <c r="H387" s="40">
        <v>241.86666666666662</v>
      </c>
      <c r="I387" s="40">
        <v>245.83333333333331</v>
      </c>
      <c r="J387" s="40">
        <v>252.26666666666662</v>
      </c>
      <c r="K387" s="31">
        <v>239.4</v>
      </c>
      <c r="L387" s="31">
        <v>229</v>
      </c>
      <c r="M387" s="31">
        <v>20.59271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636.70000000000005</v>
      </c>
      <c r="D388" s="40">
        <v>638.9666666666667</v>
      </c>
      <c r="E388" s="40">
        <v>633.73333333333335</v>
      </c>
      <c r="F388" s="40">
        <v>630.76666666666665</v>
      </c>
      <c r="G388" s="40">
        <v>625.5333333333333</v>
      </c>
      <c r="H388" s="40">
        <v>641.93333333333339</v>
      </c>
      <c r="I388" s="40">
        <v>647.16666666666674</v>
      </c>
      <c r="J388" s="40">
        <v>650.13333333333344</v>
      </c>
      <c r="K388" s="31">
        <v>644.20000000000005</v>
      </c>
      <c r="L388" s="31">
        <v>636</v>
      </c>
      <c r="M388" s="31">
        <v>3.78118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265.39999999999998</v>
      </c>
      <c r="D389" s="40">
        <v>266.65000000000003</v>
      </c>
      <c r="E389" s="40">
        <v>262.80000000000007</v>
      </c>
      <c r="F389" s="40">
        <v>260.20000000000005</v>
      </c>
      <c r="G389" s="40">
        <v>256.35000000000008</v>
      </c>
      <c r="H389" s="40">
        <v>269.25000000000006</v>
      </c>
      <c r="I389" s="40">
        <v>273.10000000000008</v>
      </c>
      <c r="J389" s="40">
        <v>275.70000000000005</v>
      </c>
      <c r="K389" s="31">
        <v>270.5</v>
      </c>
      <c r="L389" s="31">
        <v>264.05</v>
      </c>
      <c r="M389" s="31">
        <v>4.6998300000000004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1032.05</v>
      </c>
      <c r="D390" s="40">
        <v>1028.2833333333335</v>
      </c>
      <c r="E390" s="40">
        <v>1008.5666666666671</v>
      </c>
      <c r="F390" s="40">
        <v>985.08333333333348</v>
      </c>
      <c r="G390" s="40">
        <v>965.36666666666702</v>
      </c>
      <c r="H390" s="40">
        <v>1051.7666666666671</v>
      </c>
      <c r="I390" s="40">
        <v>1071.4833333333338</v>
      </c>
      <c r="J390" s="40">
        <v>1094.9666666666672</v>
      </c>
      <c r="K390" s="31">
        <v>1048</v>
      </c>
      <c r="L390" s="31">
        <v>1004.8</v>
      </c>
      <c r="M390" s="31">
        <v>11.169879999999999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2198.6</v>
      </c>
      <c r="D391" s="40">
        <v>2207.8833333333332</v>
      </c>
      <c r="E391" s="40">
        <v>2180.7166666666662</v>
      </c>
      <c r="F391" s="40">
        <v>2162.833333333333</v>
      </c>
      <c r="G391" s="40">
        <v>2135.6666666666661</v>
      </c>
      <c r="H391" s="40">
        <v>2225.7666666666664</v>
      </c>
      <c r="I391" s="40">
        <v>2252.9333333333334</v>
      </c>
      <c r="J391" s="40">
        <v>2270.8166666666666</v>
      </c>
      <c r="K391" s="31">
        <v>2235.0500000000002</v>
      </c>
      <c r="L391" s="31">
        <v>2190</v>
      </c>
      <c r="M391" s="31">
        <v>7.8399999999999997E-2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208.25</v>
      </c>
      <c r="D392" s="40">
        <v>208.41666666666666</v>
      </c>
      <c r="E392" s="40">
        <v>203.98333333333332</v>
      </c>
      <c r="F392" s="40">
        <v>199.71666666666667</v>
      </c>
      <c r="G392" s="40">
        <v>195.28333333333333</v>
      </c>
      <c r="H392" s="40">
        <v>212.68333333333331</v>
      </c>
      <c r="I392" s="40">
        <v>217.11666666666665</v>
      </c>
      <c r="J392" s="40">
        <v>221.3833333333333</v>
      </c>
      <c r="K392" s="31">
        <v>212.85</v>
      </c>
      <c r="L392" s="31">
        <v>204.15</v>
      </c>
      <c r="M392" s="31">
        <v>75.733279999999993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78.099999999999994</v>
      </c>
      <c r="D393" s="40">
        <v>78.516666666666666</v>
      </c>
      <c r="E393" s="40">
        <v>77.383333333333326</v>
      </c>
      <c r="F393" s="40">
        <v>76.666666666666657</v>
      </c>
      <c r="G393" s="40">
        <v>75.533333333333317</v>
      </c>
      <c r="H393" s="40">
        <v>79.233333333333334</v>
      </c>
      <c r="I393" s="40">
        <v>80.366666666666688</v>
      </c>
      <c r="J393" s="40">
        <v>81.083333333333343</v>
      </c>
      <c r="K393" s="31">
        <v>79.650000000000006</v>
      </c>
      <c r="L393" s="31">
        <v>77.8</v>
      </c>
      <c r="M393" s="31">
        <v>14.72353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156.15</v>
      </c>
      <c r="D394" s="40">
        <v>155.5</v>
      </c>
      <c r="E394" s="40">
        <v>152.5</v>
      </c>
      <c r="F394" s="40">
        <v>148.85</v>
      </c>
      <c r="G394" s="40">
        <v>145.85</v>
      </c>
      <c r="H394" s="40">
        <v>159.15</v>
      </c>
      <c r="I394" s="40">
        <v>162.15</v>
      </c>
      <c r="J394" s="40">
        <v>165.8</v>
      </c>
      <c r="K394" s="31">
        <v>158.5</v>
      </c>
      <c r="L394" s="31">
        <v>151.85</v>
      </c>
      <c r="M394" s="31">
        <v>65.464479999999995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145.4</v>
      </c>
      <c r="D395" s="40">
        <v>146.86666666666667</v>
      </c>
      <c r="E395" s="40">
        <v>143.53333333333336</v>
      </c>
      <c r="F395" s="40">
        <v>141.66666666666669</v>
      </c>
      <c r="G395" s="40">
        <v>138.33333333333337</v>
      </c>
      <c r="H395" s="40">
        <v>148.73333333333335</v>
      </c>
      <c r="I395" s="40">
        <v>152.06666666666666</v>
      </c>
      <c r="J395" s="40">
        <v>153.93333333333334</v>
      </c>
      <c r="K395" s="31">
        <v>150.19999999999999</v>
      </c>
      <c r="L395" s="31">
        <v>145</v>
      </c>
      <c r="M395" s="31">
        <v>12.99846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1326.85</v>
      </c>
      <c r="D396" s="40">
        <v>1332.9999999999998</v>
      </c>
      <c r="E396" s="40">
        <v>1306.1999999999996</v>
      </c>
      <c r="F396" s="40">
        <v>1285.5499999999997</v>
      </c>
      <c r="G396" s="40">
        <v>1258.7499999999995</v>
      </c>
      <c r="H396" s="40">
        <v>1353.6499999999996</v>
      </c>
      <c r="I396" s="40">
        <v>1380.4499999999998</v>
      </c>
      <c r="J396" s="40">
        <v>1401.0999999999997</v>
      </c>
      <c r="K396" s="31">
        <v>1359.8</v>
      </c>
      <c r="L396" s="31">
        <v>1312.35</v>
      </c>
      <c r="M396" s="31">
        <v>2.0625800000000001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2627.4</v>
      </c>
      <c r="D397" s="40">
        <v>2641.3833333333337</v>
      </c>
      <c r="E397" s="40">
        <v>2605.9666666666672</v>
      </c>
      <c r="F397" s="40">
        <v>2584.5333333333333</v>
      </c>
      <c r="G397" s="40">
        <v>2549.1166666666668</v>
      </c>
      <c r="H397" s="40">
        <v>2662.8166666666675</v>
      </c>
      <c r="I397" s="40">
        <v>2698.2333333333345</v>
      </c>
      <c r="J397" s="40">
        <v>2719.6666666666679</v>
      </c>
      <c r="K397" s="31">
        <v>2676.8</v>
      </c>
      <c r="L397" s="31">
        <v>2619.9499999999998</v>
      </c>
      <c r="M397" s="31">
        <v>45.671399999999998</v>
      </c>
      <c r="N397" s="1"/>
      <c r="O397" s="1"/>
    </row>
    <row r="398" spans="1:15" ht="12.75" customHeight="1">
      <c r="A398" s="31">
        <v>388</v>
      </c>
      <c r="B398" s="31" t="s">
        <v>1063</v>
      </c>
      <c r="C398" s="31">
        <v>346.15</v>
      </c>
      <c r="D398" s="40">
        <v>346.75</v>
      </c>
      <c r="E398" s="40">
        <v>342.6</v>
      </c>
      <c r="F398" s="40">
        <v>339.05</v>
      </c>
      <c r="G398" s="40">
        <v>334.90000000000003</v>
      </c>
      <c r="H398" s="40">
        <v>350.3</v>
      </c>
      <c r="I398" s="40">
        <v>354.45</v>
      </c>
      <c r="J398" s="40">
        <v>358</v>
      </c>
      <c r="K398" s="31">
        <v>350.9</v>
      </c>
      <c r="L398" s="31">
        <v>343.2</v>
      </c>
      <c r="M398" s="31">
        <v>0.45761000000000002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282.10000000000002</v>
      </c>
      <c r="D399" s="40">
        <v>283.06666666666666</v>
      </c>
      <c r="E399" s="40">
        <v>279.23333333333335</v>
      </c>
      <c r="F399" s="40">
        <v>276.36666666666667</v>
      </c>
      <c r="G399" s="40">
        <v>272.53333333333336</v>
      </c>
      <c r="H399" s="40">
        <v>285.93333333333334</v>
      </c>
      <c r="I399" s="40">
        <v>289.76666666666671</v>
      </c>
      <c r="J399" s="40">
        <v>292.63333333333333</v>
      </c>
      <c r="K399" s="31">
        <v>286.89999999999998</v>
      </c>
      <c r="L399" s="31">
        <v>280.2</v>
      </c>
      <c r="M399" s="31">
        <v>1.84165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1448.05</v>
      </c>
      <c r="D400" s="40">
        <v>1447.1833333333334</v>
      </c>
      <c r="E400" s="40">
        <v>1419.9166666666667</v>
      </c>
      <c r="F400" s="40">
        <v>1391.7833333333333</v>
      </c>
      <c r="G400" s="40">
        <v>1364.5166666666667</v>
      </c>
      <c r="H400" s="40">
        <v>1475.3166666666668</v>
      </c>
      <c r="I400" s="40">
        <v>1502.5833333333333</v>
      </c>
      <c r="J400" s="40">
        <v>1530.7166666666669</v>
      </c>
      <c r="K400" s="31">
        <v>1474.45</v>
      </c>
      <c r="L400" s="31">
        <v>1419.05</v>
      </c>
      <c r="M400" s="31">
        <v>0.40689999999999998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1939.75</v>
      </c>
      <c r="D401" s="40">
        <v>1949.0833333333333</v>
      </c>
      <c r="E401" s="40">
        <v>1916.1666666666665</v>
      </c>
      <c r="F401" s="40">
        <v>1892.5833333333333</v>
      </c>
      <c r="G401" s="40">
        <v>1859.6666666666665</v>
      </c>
      <c r="H401" s="40">
        <v>1972.6666666666665</v>
      </c>
      <c r="I401" s="40">
        <v>2005.583333333333</v>
      </c>
      <c r="J401" s="40">
        <v>2029.1666666666665</v>
      </c>
      <c r="K401" s="31">
        <v>1982</v>
      </c>
      <c r="L401" s="31">
        <v>1925.5</v>
      </c>
      <c r="M401" s="31">
        <v>1.84615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37.1</v>
      </c>
      <c r="D402" s="40">
        <v>37.5</v>
      </c>
      <c r="E402" s="40">
        <v>36.200000000000003</v>
      </c>
      <c r="F402" s="40">
        <v>35.300000000000004</v>
      </c>
      <c r="G402" s="40">
        <v>34.000000000000007</v>
      </c>
      <c r="H402" s="40">
        <v>38.4</v>
      </c>
      <c r="I402" s="40">
        <v>39.699999999999996</v>
      </c>
      <c r="J402" s="40">
        <v>40.599999999999994</v>
      </c>
      <c r="K402" s="31">
        <v>38.799999999999997</v>
      </c>
      <c r="L402" s="31">
        <v>36.6</v>
      </c>
      <c r="M402" s="31">
        <v>129.85039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117</v>
      </c>
      <c r="D403" s="40">
        <v>118.33333333333333</v>
      </c>
      <c r="E403" s="40">
        <v>115.06666666666666</v>
      </c>
      <c r="F403" s="40">
        <v>113.13333333333334</v>
      </c>
      <c r="G403" s="40">
        <v>109.86666666666667</v>
      </c>
      <c r="H403" s="40">
        <v>120.26666666666665</v>
      </c>
      <c r="I403" s="40">
        <v>123.53333333333333</v>
      </c>
      <c r="J403" s="40">
        <v>125.46666666666664</v>
      </c>
      <c r="K403" s="31">
        <v>121.6</v>
      </c>
      <c r="L403" s="31">
        <v>116.4</v>
      </c>
      <c r="M403" s="31">
        <v>343.83060999999998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8269.2000000000007</v>
      </c>
      <c r="D404" s="40">
        <v>8209.0833333333339</v>
      </c>
      <c r="E404" s="40">
        <v>8130.4166666666679</v>
      </c>
      <c r="F404" s="40">
        <v>7991.6333333333341</v>
      </c>
      <c r="G404" s="40">
        <v>7912.9666666666681</v>
      </c>
      <c r="H404" s="40">
        <v>8347.8666666666686</v>
      </c>
      <c r="I404" s="40">
        <v>8426.5333333333365</v>
      </c>
      <c r="J404" s="40">
        <v>8565.3166666666675</v>
      </c>
      <c r="K404" s="31">
        <v>8287.75</v>
      </c>
      <c r="L404" s="31">
        <v>8070.3</v>
      </c>
      <c r="M404" s="31">
        <v>0.25819999999999999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1137.05</v>
      </c>
      <c r="D405" s="40">
        <v>1138.3833333333334</v>
      </c>
      <c r="E405" s="40">
        <v>1123.7666666666669</v>
      </c>
      <c r="F405" s="40">
        <v>1110.4833333333333</v>
      </c>
      <c r="G405" s="40">
        <v>1095.8666666666668</v>
      </c>
      <c r="H405" s="40">
        <v>1151.666666666667</v>
      </c>
      <c r="I405" s="40">
        <v>1166.2833333333333</v>
      </c>
      <c r="J405" s="40">
        <v>1179.5666666666671</v>
      </c>
      <c r="K405" s="31">
        <v>1153</v>
      </c>
      <c r="L405" s="31">
        <v>1125.0999999999999</v>
      </c>
      <c r="M405" s="31">
        <v>11.95271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1186</v>
      </c>
      <c r="D406" s="40">
        <v>1187.7833333333335</v>
      </c>
      <c r="E406" s="40">
        <v>1173.5166666666671</v>
      </c>
      <c r="F406" s="40">
        <v>1161.0333333333335</v>
      </c>
      <c r="G406" s="40">
        <v>1146.7666666666671</v>
      </c>
      <c r="H406" s="40">
        <v>1200.2666666666671</v>
      </c>
      <c r="I406" s="40">
        <v>1214.5333333333335</v>
      </c>
      <c r="J406" s="40">
        <v>1227.0166666666671</v>
      </c>
      <c r="K406" s="31">
        <v>1202.05</v>
      </c>
      <c r="L406" s="31">
        <v>1175.3</v>
      </c>
      <c r="M406" s="31">
        <v>19.167660000000001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519.15</v>
      </c>
      <c r="D407" s="40">
        <v>519.58333333333337</v>
      </c>
      <c r="E407" s="40">
        <v>512.31666666666672</v>
      </c>
      <c r="F407" s="40">
        <v>505.48333333333335</v>
      </c>
      <c r="G407" s="40">
        <v>498.2166666666667</v>
      </c>
      <c r="H407" s="40">
        <v>526.41666666666674</v>
      </c>
      <c r="I407" s="40">
        <v>533.68333333333339</v>
      </c>
      <c r="J407" s="40">
        <v>540.51666666666677</v>
      </c>
      <c r="K407" s="31">
        <v>526.85</v>
      </c>
      <c r="L407" s="31">
        <v>512.75</v>
      </c>
      <c r="M407" s="31">
        <v>294.63031999999998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7195.45</v>
      </c>
      <c r="D408" s="40">
        <v>7222.45</v>
      </c>
      <c r="E408" s="40">
        <v>7138.9</v>
      </c>
      <c r="F408" s="40">
        <v>7082.3499999999995</v>
      </c>
      <c r="G408" s="40">
        <v>6998.7999999999993</v>
      </c>
      <c r="H408" s="40">
        <v>7279</v>
      </c>
      <c r="I408" s="40">
        <v>7362.5500000000011</v>
      </c>
      <c r="J408" s="40">
        <v>7419.1</v>
      </c>
      <c r="K408" s="31">
        <v>7306</v>
      </c>
      <c r="L408" s="31">
        <v>7165.9</v>
      </c>
      <c r="M408" s="31">
        <v>0.13833999999999999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107.65</v>
      </c>
      <c r="D409" s="40">
        <v>108.25</v>
      </c>
      <c r="E409" s="40">
        <v>106.55</v>
      </c>
      <c r="F409" s="40">
        <v>105.45</v>
      </c>
      <c r="G409" s="40">
        <v>103.75</v>
      </c>
      <c r="H409" s="40">
        <v>109.35</v>
      </c>
      <c r="I409" s="40">
        <v>111.04999999999998</v>
      </c>
      <c r="J409" s="40">
        <v>112.14999999999999</v>
      </c>
      <c r="K409" s="31">
        <v>109.95</v>
      </c>
      <c r="L409" s="31">
        <v>107.15</v>
      </c>
      <c r="M409" s="31">
        <v>2.6212300000000002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132.30000000000001</v>
      </c>
      <c r="D410" s="40">
        <v>132.86666666666667</v>
      </c>
      <c r="E410" s="40">
        <v>131.03333333333336</v>
      </c>
      <c r="F410" s="40">
        <v>129.76666666666668</v>
      </c>
      <c r="G410" s="40">
        <v>127.93333333333337</v>
      </c>
      <c r="H410" s="40">
        <v>134.13333333333335</v>
      </c>
      <c r="I410" s="40">
        <v>135.96666666666667</v>
      </c>
      <c r="J410" s="40">
        <v>137.23333333333335</v>
      </c>
      <c r="K410" s="31">
        <v>134.69999999999999</v>
      </c>
      <c r="L410" s="31">
        <v>131.6</v>
      </c>
      <c r="M410" s="31">
        <v>9.4872599999999991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203.2</v>
      </c>
      <c r="D411" s="40">
        <v>196.76666666666665</v>
      </c>
      <c r="E411" s="40">
        <v>185.6333333333333</v>
      </c>
      <c r="F411" s="40">
        <v>168.06666666666663</v>
      </c>
      <c r="G411" s="40">
        <v>156.93333333333328</v>
      </c>
      <c r="H411" s="40">
        <v>214.33333333333331</v>
      </c>
      <c r="I411" s="40">
        <v>225.46666666666664</v>
      </c>
      <c r="J411" s="40">
        <v>243.03333333333333</v>
      </c>
      <c r="K411" s="31">
        <v>207.9</v>
      </c>
      <c r="L411" s="31">
        <v>179.2</v>
      </c>
      <c r="M411" s="31">
        <v>74.628389999999996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2453.0500000000002</v>
      </c>
      <c r="D412" s="40">
        <v>2482.1166666666668</v>
      </c>
      <c r="E412" s="40">
        <v>2405.9333333333334</v>
      </c>
      <c r="F412" s="40">
        <v>2358.8166666666666</v>
      </c>
      <c r="G412" s="40">
        <v>2282.6333333333332</v>
      </c>
      <c r="H412" s="40">
        <v>2529.2333333333336</v>
      </c>
      <c r="I412" s="40">
        <v>2605.416666666667</v>
      </c>
      <c r="J412" s="40">
        <v>2652.5333333333338</v>
      </c>
      <c r="K412" s="31">
        <v>2558.3000000000002</v>
      </c>
      <c r="L412" s="31">
        <v>2435</v>
      </c>
      <c r="M412" s="31">
        <v>0.25274999999999997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310.35000000000002</v>
      </c>
      <c r="D413" s="40">
        <v>315.11666666666667</v>
      </c>
      <c r="E413" s="40">
        <v>304.23333333333335</v>
      </c>
      <c r="F413" s="40">
        <v>298.11666666666667</v>
      </c>
      <c r="G413" s="40">
        <v>287.23333333333335</v>
      </c>
      <c r="H413" s="40">
        <v>321.23333333333335</v>
      </c>
      <c r="I413" s="40">
        <v>332.11666666666667</v>
      </c>
      <c r="J413" s="40">
        <v>338.23333333333335</v>
      </c>
      <c r="K413" s="31">
        <v>326</v>
      </c>
      <c r="L413" s="31">
        <v>309</v>
      </c>
      <c r="M413" s="31">
        <v>2.1642899999999998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600.20000000000005</v>
      </c>
      <c r="D414" s="40">
        <v>597.86666666666667</v>
      </c>
      <c r="E414" s="40">
        <v>581.73333333333335</v>
      </c>
      <c r="F414" s="40">
        <v>563.26666666666665</v>
      </c>
      <c r="G414" s="40">
        <v>547.13333333333333</v>
      </c>
      <c r="H414" s="40">
        <v>616.33333333333337</v>
      </c>
      <c r="I414" s="40">
        <v>632.46666666666681</v>
      </c>
      <c r="J414" s="40">
        <v>650.93333333333339</v>
      </c>
      <c r="K414" s="31">
        <v>614</v>
      </c>
      <c r="L414" s="31">
        <v>579.4</v>
      </c>
      <c r="M414" s="31">
        <v>4.5147500000000003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28107.75</v>
      </c>
      <c r="D415" s="40">
        <v>28080.916666666668</v>
      </c>
      <c r="E415" s="40">
        <v>27681.733333333337</v>
      </c>
      <c r="F415" s="40">
        <v>27255.716666666671</v>
      </c>
      <c r="G415" s="40">
        <v>26856.53333333334</v>
      </c>
      <c r="H415" s="40">
        <v>28506.933333333334</v>
      </c>
      <c r="I415" s="40">
        <v>28906.116666666661</v>
      </c>
      <c r="J415" s="40">
        <v>29332.133333333331</v>
      </c>
      <c r="K415" s="31">
        <v>28480.1</v>
      </c>
      <c r="L415" s="31">
        <v>27654.9</v>
      </c>
      <c r="M415" s="31">
        <v>0.50424000000000002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2257.4499999999998</v>
      </c>
      <c r="D416" s="40">
        <v>2244.2166666666667</v>
      </c>
      <c r="E416" s="40">
        <v>2205.7833333333333</v>
      </c>
      <c r="F416" s="40">
        <v>2154.1166666666668</v>
      </c>
      <c r="G416" s="40">
        <v>2115.6833333333334</v>
      </c>
      <c r="H416" s="40">
        <v>2295.8833333333332</v>
      </c>
      <c r="I416" s="40">
        <v>2334.3166666666666</v>
      </c>
      <c r="J416" s="40">
        <v>2385.9833333333331</v>
      </c>
      <c r="K416" s="31">
        <v>2282.65</v>
      </c>
      <c r="L416" s="31">
        <v>2192.5500000000002</v>
      </c>
      <c r="M416" s="31">
        <v>0.20466000000000001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2171.15</v>
      </c>
      <c r="D417" s="40">
        <v>2180.7666666666669</v>
      </c>
      <c r="E417" s="40">
        <v>2142.4333333333338</v>
      </c>
      <c r="F417" s="40">
        <v>2113.7166666666672</v>
      </c>
      <c r="G417" s="40">
        <v>2075.3833333333341</v>
      </c>
      <c r="H417" s="40">
        <v>2209.4833333333336</v>
      </c>
      <c r="I417" s="40">
        <v>2247.8166666666666</v>
      </c>
      <c r="J417" s="40">
        <v>2276.5333333333333</v>
      </c>
      <c r="K417" s="31">
        <v>2219.1</v>
      </c>
      <c r="L417" s="31">
        <v>2152.0500000000002</v>
      </c>
      <c r="M417" s="31">
        <v>1.6138999999999999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471.4</v>
      </c>
      <c r="D418" s="40">
        <v>470.86666666666662</v>
      </c>
      <c r="E418" s="40">
        <v>461.73333333333323</v>
      </c>
      <c r="F418" s="40">
        <v>452.06666666666661</v>
      </c>
      <c r="G418" s="40">
        <v>442.93333333333322</v>
      </c>
      <c r="H418" s="40">
        <v>480.53333333333325</v>
      </c>
      <c r="I418" s="40">
        <v>489.66666666666657</v>
      </c>
      <c r="J418" s="40">
        <v>499.33333333333326</v>
      </c>
      <c r="K418" s="31">
        <v>480</v>
      </c>
      <c r="L418" s="31">
        <v>461.2</v>
      </c>
      <c r="M418" s="31">
        <v>0.83521999999999996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29</v>
      </c>
      <c r="D419" s="40">
        <v>29.133333333333336</v>
      </c>
      <c r="E419" s="40">
        <v>28.666666666666671</v>
      </c>
      <c r="F419" s="40">
        <v>28.333333333333336</v>
      </c>
      <c r="G419" s="40">
        <v>27.866666666666671</v>
      </c>
      <c r="H419" s="40">
        <v>29.466666666666672</v>
      </c>
      <c r="I419" s="40">
        <v>29.933333333333334</v>
      </c>
      <c r="J419" s="40">
        <v>30.266666666666673</v>
      </c>
      <c r="K419" s="31">
        <v>29.6</v>
      </c>
      <c r="L419" s="31">
        <v>28.8</v>
      </c>
      <c r="M419" s="31">
        <v>35.032290000000003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3121.65</v>
      </c>
      <c r="D420" s="40">
        <v>3154.5833333333335</v>
      </c>
      <c r="E420" s="40">
        <v>3069.166666666667</v>
      </c>
      <c r="F420" s="40">
        <v>3016.6833333333334</v>
      </c>
      <c r="G420" s="40">
        <v>2931.2666666666669</v>
      </c>
      <c r="H420" s="40">
        <v>3207.0666666666671</v>
      </c>
      <c r="I420" s="40">
        <v>3292.483333333334</v>
      </c>
      <c r="J420" s="40">
        <v>3344.9666666666672</v>
      </c>
      <c r="K420" s="31">
        <v>3240</v>
      </c>
      <c r="L420" s="31">
        <v>3102.1</v>
      </c>
      <c r="M420" s="31">
        <v>0.46133999999999997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789.95</v>
      </c>
      <c r="D421" s="40">
        <v>786.08333333333337</v>
      </c>
      <c r="E421" s="40">
        <v>767.36666666666679</v>
      </c>
      <c r="F421" s="40">
        <v>744.78333333333342</v>
      </c>
      <c r="G421" s="40">
        <v>726.06666666666683</v>
      </c>
      <c r="H421" s="40">
        <v>808.66666666666674</v>
      </c>
      <c r="I421" s="40">
        <v>827.38333333333321</v>
      </c>
      <c r="J421" s="40">
        <v>849.9666666666667</v>
      </c>
      <c r="K421" s="31">
        <v>804.8</v>
      </c>
      <c r="L421" s="31">
        <v>763.5</v>
      </c>
      <c r="M421" s="31">
        <v>5.1489599999999998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1274</v>
      </c>
      <c r="D422" s="40">
        <v>1283.4833333333333</v>
      </c>
      <c r="E422" s="40">
        <v>1250.5166666666667</v>
      </c>
      <c r="F422" s="40">
        <v>1227.0333333333333</v>
      </c>
      <c r="G422" s="40">
        <v>1194.0666666666666</v>
      </c>
      <c r="H422" s="40">
        <v>1306.9666666666667</v>
      </c>
      <c r="I422" s="40">
        <v>1339.9333333333334</v>
      </c>
      <c r="J422" s="40">
        <v>1363.4166666666667</v>
      </c>
      <c r="K422" s="31">
        <v>1316.45</v>
      </c>
      <c r="L422" s="31">
        <v>1260</v>
      </c>
      <c r="M422" s="31">
        <v>0.92688999999999999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2538.65</v>
      </c>
      <c r="D423" s="40">
        <v>2517.6666666666665</v>
      </c>
      <c r="E423" s="40">
        <v>2471.083333333333</v>
      </c>
      <c r="F423" s="40">
        <v>2403.5166666666664</v>
      </c>
      <c r="G423" s="40">
        <v>2356.9333333333329</v>
      </c>
      <c r="H423" s="40">
        <v>2585.2333333333331</v>
      </c>
      <c r="I423" s="40">
        <v>2631.8166666666662</v>
      </c>
      <c r="J423" s="40">
        <v>2699.3833333333332</v>
      </c>
      <c r="K423" s="31">
        <v>2564.25</v>
      </c>
      <c r="L423" s="31">
        <v>2450.1</v>
      </c>
      <c r="M423" s="31">
        <v>0.51576999999999995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847.85</v>
      </c>
      <c r="D424" s="40">
        <v>842.85</v>
      </c>
      <c r="E424" s="40">
        <v>826</v>
      </c>
      <c r="F424" s="40">
        <v>804.15</v>
      </c>
      <c r="G424" s="40">
        <v>787.3</v>
      </c>
      <c r="H424" s="40">
        <v>864.7</v>
      </c>
      <c r="I424" s="40">
        <v>881.55000000000018</v>
      </c>
      <c r="J424" s="40">
        <v>903.40000000000009</v>
      </c>
      <c r="K424" s="31">
        <v>859.7</v>
      </c>
      <c r="L424" s="31">
        <v>821</v>
      </c>
      <c r="M424" s="31">
        <v>4.89954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509.35</v>
      </c>
      <c r="D425" s="40">
        <v>512.15</v>
      </c>
      <c r="E425" s="40">
        <v>499.29999999999995</v>
      </c>
      <c r="F425" s="40">
        <v>489.25</v>
      </c>
      <c r="G425" s="40">
        <v>476.4</v>
      </c>
      <c r="H425" s="40">
        <v>522.19999999999993</v>
      </c>
      <c r="I425" s="40">
        <v>535.05000000000007</v>
      </c>
      <c r="J425" s="40">
        <v>545.09999999999991</v>
      </c>
      <c r="K425" s="31">
        <v>525</v>
      </c>
      <c r="L425" s="31">
        <v>502.1</v>
      </c>
      <c r="M425" s="31">
        <v>0.53281999999999996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274.2</v>
      </c>
      <c r="D426" s="40">
        <v>277.45</v>
      </c>
      <c r="E426" s="40">
        <v>267.09999999999997</v>
      </c>
      <c r="F426" s="40">
        <v>260</v>
      </c>
      <c r="G426" s="40">
        <v>249.64999999999998</v>
      </c>
      <c r="H426" s="40">
        <v>284.54999999999995</v>
      </c>
      <c r="I426" s="40">
        <v>294.89999999999998</v>
      </c>
      <c r="J426" s="40">
        <v>301.99999999999994</v>
      </c>
      <c r="K426" s="31">
        <v>287.8</v>
      </c>
      <c r="L426" s="31">
        <v>270.35000000000002</v>
      </c>
      <c r="M426" s="31">
        <v>8.0609099999999998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72.5</v>
      </c>
      <c r="D427" s="40">
        <v>72.716666666666654</v>
      </c>
      <c r="E427" s="40">
        <v>71.983333333333306</v>
      </c>
      <c r="F427" s="40">
        <v>71.466666666666654</v>
      </c>
      <c r="G427" s="40">
        <v>70.733333333333306</v>
      </c>
      <c r="H427" s="40">
        <v>73.233333333333306</v>
      </c>
      <c r="I427" s="40">
        <v>73.966666666666654</v>
      </c>
      <c r="J427" s="40">
        <v>74.483333333333306</v>
      </c>
      <c r="K427" s="31">
        <v>73.45</v>
      </c>
      <c r="L427" s="31">
        <v>72.2</v>
      </c>
      <c r="M427" s="31">
        <v>15.742839999999999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2144.8000000000002</v>
      </c>
      <c r="D428" s="40">
        <v>2135.65</v>
      </c>
      <c r="E428" s="40">
        <v>2111.3000000000002</v>
      </c>
      <c r="F428" s="40">
        <v>2077.8000000000002</v>
      </c>
      <c r="G428" s="40">
        <v>2053.4500000000003</v>
      </c>
      <c r="H428" s="40">
        <v>2169.15</v>
      </c>
      <c r="I428" s="40">
        <v>2193.4999999999995</v>
      </c>
      <c r="J428" s="40">
        <v>2227</v>
      </c>
      <c r="K428" s="31">
        <v>2160</v>
      </c>
      <c r="L428" s="31">
        <v>2102.15</v>
      </c>
      <c r="M428" s="31">
        <v>16.908989999999999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1528.35</v>
      </c>
      <c r="D429" s="40">
        <v>1534.45</v>
      </c>
      <c r="E429" s="40">
        <v>1510.9</v>
      </c>
      <c r="F429" s="40">
        <v>1493.45</v>
      </c>
      <c r="G429" s="40">
        <v>1469.9</v>
      </c>
      <c r="H429" s="40">
        <v>1551.9</v>
      </c>
      <c r="I429" s="40">
        <v>1575.4499999999998</v>
      </c>
      <c r="J429" s="40">
        <v>1592.9</v>
      </c>
      <c r="K429" s="31">
        <v>1558</v>
      </c>
      <c r="L429" s="31">
        <v>1517</v>
      </c>
      <c r="M429" s="31">
        <v>9.3579399999999993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544.15</v>
      </c>
      <c r="D430" s="40">
        <v>545.1</v>
      </c>
      <c r="E430" s="40">
        <v>536.30000000000007</v>
      </c>
      <c r="F430" s="40">
        <v>528.45000000000005</v>
      </c>
      <c r="G430" s="40">
        <v>519.65000000000009</v>
      </c>
      <c r="H430" s="40">
        <v>552.95000000000005</v>
      </c>
      <c r="I430" s="40">
        <v>561.75</v>
      </c>
      <c r="J430" s="40">
        <v>569.6</v>
      </c>
      <c r="K430" s="31">
        <v>553.9</v>
      </c>
      <c r="L430" s="31">
        <v>537.25</v>
      </c>
      <c r="M430" s="31">
        <v>6.7600800000000003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101.05</v>
      </c>
      <c r="D431" s="40">
        <v>101.45</v>
      </c>
      <c r="E431" s="40">
        <v>99.9</v>
      </c>
      <c r="F431" s="40">
        <v>98.75</v>
      </c>
      <c r="G431" s="40">
        <v>97.2</v>
      </c>
      <c r="H431" s="40">
        <v>102.60000000000001</v>
      </c>
      <c r="I431" s="40">
        <v>104.14999999999999</v>
      </c>
      <c r="J431" s="40">
        <v>105.30000000000001</v>
      </c>
      <c r="K431" s="31">
        <v>103</v>
      </c>
      <c r="L431" s="31">
        <v>100.3</v>
      </c>
      <c r="M431" s="31">
        <v>2.50258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282.2</v>
      </c>
      <c r="D432" s="40">
        <v>285.63333333333333</v>
      </c>
      <c r="E432" s="40">
        <v>277.66666666666663</v>
      </c>
      <c r="F432" s="40">
        <v>273.13333333333333</v>
      </c>
      <c r="G432" s="40">
        <v>265.16666666666663</v>
      </c>
      <c r="H432" s="40">
        <v>290.16666666666663</v>
      </c>
      <c r="I432" s="40">
        <v>298.13333333333333</v>
      </c>
      <c r="J432" s="40">
        <v>302.66666666666663</v>
      </c>
      <c r="K432" s="31">
        <v>293.60000000000002</v>
      </c>
      <c r="L432" s="31">
        <v>281.10000000000002</v>
      </c>
      <c r="M432" s="31">
        <v>5.2053399999999996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597.6</v>
      </c>
      <c r="D433" s="40">
        <v>602.33333333333337</v>
      </c>
      <c r="E433" s="40">
        <v>590.66666666666674</v>
      </c>
      <c r="F433" s="40">
        <v>583.73333333333335</v>
      </c>
      <c r="G433" s="40">
        <v>572.06666666666672</v>
      </c>
      <c r="H433" s="40">
        <v>609.26666666666677</v>
      </c>
      <c r="I433" s="40">
        <v>620.93333333333351</v>
      </c>
      <c r="J433" s="40">
        <v>627.86666666666679</v>
      </c>
      <c r="K433" s="31">
        <v>614</v>
      </c>
      <c r="L433" s="31">
        <v>595.4</v>
      </c>
      <c r="M433" s="31">
        <v>1.9056900000000001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397.95</v>
      </c>
      <c r="D434" s="40">
        <v>395.31666666666661</v>
      </c>
      <c r="E434" s="40">
        <v>390.73333333333323</v>
      </c>
      <c r="F434" s="40">
        <v>383.51666666666665</v>
      </c>
      <c r="G434" s="40">
        <v>378.93333333333328</v>
      </c>
      <c r="H434" s="40">
        <v>402.53333333333319</v>
      </c>
      <c r="I434" s="40">
        <v>407.11666666666656</v>
      </c>
      <c r="J434" s="40">
        <v>414.33333333333314</v>
      </c>
      <c r="K434" s="31">
        <v>399.9</v>
      </c>
      <c r="L434" s="31">
        <v>388.1</v>
      </c>
      <c r="M434" s="31">
        <v>2.5256699999999999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2408.1</v>
      </c>
      <c r="D435" s="40">
        <v>2426.7166666666667</v>
      </c>
      <c r="E435" s="40">
        <v>2382.4333333333334</v>
      </c>
      <c r="F435" s="40">
        <v>2356.7666666666669</v>
      </c>
      <c r="G435" s="40">
        <v>2312.4833333333336</v>
      </c>
      <c r="H435" s="40">
        <v>2452.3833333333332</v>
      </c>
      <c r="I435" s="40">
        <v>2496.666666666667</v>
      </c>
      <c r="J435" s="40">
        <v>2522.333333333333</v>
      </c>
      <c r="K435" s="31">
        <v>2471</v>
      </c>
      <c r="L435" s="31">
        <v>2401.0500000000002</v>
      </c>
      <c r="M435" s="31">
        <v>0.69174000000000002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847.85</v>
      </c>
      <c r="D436" s="40">
        <v>843.36666666666667</v>
      </c>
      <c r="E436" s="40">
        <v>831.73333333333335</v>
      </c>
      <c r="F436" s="40">
        <v>815.61666666666667</v>
      </c>
      <c r="G436" s="40">
        <v>803.98333333333335</v>
      </c>
      <c r="H436" s="40">
        <v>859.48333333333335</v>
      </c>
      <c r="I436" s="40">
        <v>871.11666666666679</v>
      </c>
      <c r="J436" s="40">
        <v>887.23333333333335</v>
      </c>
      <c r="K436" s="31">
        <v>855</v>
      </c>
      <c r="L436" s="31">
        <v>827.25</v>
      </c>
      <c r="M436" s="31">
        <v>0.83314999999999995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825.1</v>
      </c>
      <c r="D437" s="40">
        <v>826.45000000000016</v>
      </c>
      <c r="E437" s="40">
        <v>814.45000000000027</v>
      </c>
      <c r="F437" s="40">
        <v>803.80000000000007</v>
      </c>
      <c r="G437" s="40">
        <v>791.80000000000018</v>
      </c>
      <c r="H437" s="40">
        <v>837.10000000000036</v>
      </c>
      <c r="I437" s="40">
        <v>849.10000000000014</v>
      </c>
      <c r="J437" s="40">
        <v>859.75000000000045</v>
      </c>
      <c r="K437" s="31">
        <v>838.45</v>
      </c>
      <c r="L437" s="31">
        <v>815.8</v>
      </c>
      <c r="M437" s="31">
        <v>35.698689999999999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464.2</v>
      </c>
      <c r="D438" s="40">
        <v>467.33333333333331</v>
      </c>
      <c r="E438" s="40">
        <v>455.86666666666662</v>
      </c>
      <c r="F438" s="40">
        <v>447.5333333333333</v>
      </c>
      <c r="G438" s="40">
        <v>436.06666666666661</v>
      </c>
      <c r="H438" s="40">
        <v>475.66666666666663</v>
      </c>
      <c r="I438" s="40">
        <v>487.13333333333333</v>
      </c>
      <c r="J438" s="40">
        <v>495.46666666666664</v>
      </c>
      <c r="K438" s="31">
        <v>478.8</v>
      </c>
      <c r="L438" s="31">
        <v>459</v>
      </c>
      <c r="M438" s="31">
        <v>5.0551899999999996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564.85</v>
      </c>
      <c r="D439" s="40">
        <v>566.48333333333323</v>
      </c>
      <c r="E439" s="40">
        <v>556.46666666666647</v>
      </c>
      <c r="F439" s="40">
        <v>548.08333333333326</v>
      </c>
      <c r="G439" s="40">
        <v>538.06666666666649</v>
      </c>
      <c r="H439" s="40">
        <v>574.86666666666645</v>
      </c>
      <c r="I439" s="40">
        <v>584.8833333333331</v>
      </c>
      <c r="J439" s="40">
        <v>593.26666666666642</v>
      </c>
      <c r="K439" s="31">
        <v>576.5</v>
      </c>
      <c r="L439" s="31">
        <v>558.1</v>
      </c>
      <c r="M439" s="31">
        <v>16.198599999999999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644.85</v>
      </c>
      <c r="D440" s="40">
        <v>645.11666666666667</v>
      </c>
      <c r="E440" s="40">
        <v>630.23333333333335</v>
      </c>
      <c r="F440" s="40">
        <v>615.61666666666667</v>
      </c>
      <c r="G440" s="40">
        <v>600.73333333333335</v>
      </c>
      <c r="H440" s="40">
        <v>659.73333333333335</v>
      </c>
      <c r="I440" s="40">
        <v>674.61666666666679</v>
      </c>
      <c r="J440" s="40">
        <v>689.23333333333335</v>
      </c>
      <c r="K440" s="31">
        <v>660</v>
      </c>
      <c r="L440" s="31">
        <v>630.5</v>
      </c>
      <c r="M440" s="31">
        <v>0.69421999999999995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358.8</v>
      </c>
      <c r="D441" s="40">
        <v>361.58333333333331</v>
      </c>
      <c r="E441" s="40">
        <v>352.41666666666663</v>
      </c>
      <c r="F441" s="40">
        <v>346.0333333333333</v>
      </c>
      <c r="G441" s="40">
        <v>336.86666666666662</v>
      </c>
      <c r="H441" s="40">
        <v>367.96666666666664</v>
      </c>
      <c r="I441" s="40">
        <v>377.13333333333327</v>
      </c>
      <c r="J441" s="40">
        <v>383.51666666666665</v>
      </c>
      <c r="K441" s="31">
        <v>370.75</v>
      </c>
      <c r="L441" s="31">
        <v>355.2</v>
      </c>
      <c r="M441" s="31">
        <v>1.13876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2285.4499999999998</v>
      </c>
      <c r="D442" s="40">
        <v>2303.5</v>
      </c>
      <c r="E442" s="40">
        <v>2257.0500000000002</v>
      </c>
      <c r="F442" s="40">
        <v>2228.65</v>
      </c>
      <c r="G442" s="40">
        <v>2182.2000000000003</v>
      </c>
      <c r="H442" s="40">
        <v>2331.9</v>
      </c>
      <c r="I442" s="40">
        <v>2378.35</v>
      </c>
      <c r="J442" s="40">
        <v>2406.75</v>
      </c>
      <c r="K442" s="31">
        <v>2349.9499999999998</v>
      </c>
      <c r="L442" s="31">
        <v>2275.1</v>
      </c>
      <c r="M442" s="31">
        <v>0.39502999999999999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510.1</v>
      </c>
      <c r="D443" s="40">
        <v>511.81666666666666</v>
      </c>
      <c r="E443" s="40">
        <v>506.48333333333335</v>
      </c>
      <c r="F443" s="40">
        <v>502.86666666666667</v>
      </c>
      <c r="G443" s="40">
        <v>497.53333333333336</v>
      </c>
      <c r="H443" s="40">
        <v>515.43333333333339</v>
      </c>
      <c r="I443" s="40">
        <v>520.76666666666665</v>
      </c>
      <c r="J443" s="40">
        <v>524.38333333333333</v>
      </c>
      <c r="K443" s="31">
        <v>517.15</v>
      </c>
      <c r="L443" s="31">
        <v>508.2</v>
      </c>
      <c r="M443" s="31">
        <v>1.18781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6.95</v>
      </c>
      <c r="D444" s="40">
        <v>7</v>
      </c>
      <c r="E444" s="40">
        <v>6.9</v>
      </c>
      <c r="F444" s="40">
        <v>6.8500000000000005</v>
      </c>
      <c r="G444" s="40">
        <v>6.7500000000000009</v>
      </c>
      <c r="H444" s="40">
        <v>7.05</v>
      </c>
      <c r="I444" s="40">
        <v>7.1499999999999995</v>
      </c>
      <c r="J444" s="40">
        <v>7.1999999999999993</v>
      </c>
      <c r="K444" s="31">
        <v>7.1</v>
      </c>
      <c r="L444" s="31">
        <v>6.95</v>
      </c>
      <c r="M444" s="31">
        <v>105.77478000000001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409.2</v>
      </c>
      <c r="D445" s="40">
        <v>413.9666666666667</v>
      </c>
      <c r="E445" s="40">
        <v>399.43333333333339</v>
      </c>
      <c r="F445" s="40">
        <v>389.66666666666669</v>
      </c>
      <c r="G445" s="40">
        <v>375.13333333333338</v>
      </c>
      <c r="H445" s="40">
        <v>423.73333333333341</v>
      </c>
      <c r="I445" s="40">
        <v>438.26666666666671</v>
      </c>
      <c r="J445" s="40">
        <v>448.03333333333342</v>
      </c>
      <c r="K445" s="31">
        <v>428.5</v>
      </c>
      <c r="L445" s="31">
        <v>404.2</v>
      </c>
      <c r="M445" s="31">
        <v>14.410399999999999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1066.5</v>
      </c>
      <c r="D446" s="40">
        <v>1071.55</v>
      </c>
      <c r="E446" s="40">
        <v>1046.05</v>
      </c>
      <c r="F446" s="40">
        <v>1025.5999999999999</v>
      </c>
      <c r="G446" s="40">
        <v>1000.0999999999999</v>
      </c>
      <c r="H446" s="40">
        <v>1092</v>
      </c>
      <c r="I446" s="40">
        <v>1117.5</v>
      </c>
      <c r="J446" s="40">
        <v>1137.95</v>
      </c>
      <c r="K446" s="31">
        <v>1097.05</v>
      </c>
      <c r="L446" s="31">
        <v>1051.0999999999999</v>
      </c>
      <c r="M446" s="31">
        <v>0.52669999999999995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549.29999999999995</v>
      </c>
      <c r="D447" s="40">
        <v>553.23333333333335</v>
      </c>
      <c r="E447" s="40">
        <v>542.51666666666665</v>
      </c>
      <c r="F447" s="40">
        <v>535.73333333333335</v>
      </c>
      <c r="G447" s="40">
        <v>525.01666666666665</v>
      </c>
      <c r="H447" s="40">
        <v>560.01666666666665</v>
      </c>
      <c r="I447" s="40">
        <v>570.73333333333335</v>
      </c>
      <c r="J447" s="40">
        <v>577.51666666666665</v>
      </c>
      <c r="K447" s="31">
        <v>563.95000000000005</v>
      </c>
      <c r="L447" s="31">
        <v>546.45000000000005</v>
      </c>
      <c r="M447" s="31">
        <v>9.1083700000000007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1223.75</v>
      </c>
      <c r="D448" s="40">
        <v>1202.2166666666667</v>
      </c>
      <c r="E448" s="40">
        <v>1173.6333333333334</v>
      </c>
      <c r="F448" s="40">
        <v>1123.5166666666667</v>
      </c>
      <c r="G448" s="40">
        <v>1094.9333333333334</v>
      </c>
      <c r="H448" s="40">
        <v>1252.3333333333335</v>
      </c>
      <c r="I448" s="40">
        <v>1280.9166666666665</v>
      </c>
      <c r="J448" s="40">
        <v>1331.0333333333335</v>
      </c>
      <c r="K448" s="31">
        <v>1230.8</v>
      </c>
      <c r="L448" s="31">
        <v>1152.0999999999999</v>
      </c>
      <c r="M448" s="31">
        <v>16.055800000000001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16864.5</v>
      </c>
      <c r="D449" s="40">
        <v>17050.983333333334</v>
      </c>
      <c r="E449" s="40">
        <v>16633.516666666666</v>
      </c>
      <c r="F449" s="40">
        <v>16402.533333333333</v>
      </c>
      <c r="G449" s="40">
        <v>15985.066666666666</v>
      </c>
      <c r="H449" s="40">
        <v>17281.966666666667</v>
      </c>
      <c r="I449" s="40">
        <v>17699.433333333334</v>
      </c>
      <c r="J449" s="40">
        <v>17930.416666666668</v>
      </c>
      <c r="K449" s="31">
        <v>17468.45</v>
      </c>
      <c r="L449" s="31">
        <v>16820</v>
      </c>
      <c r="M449" s="31">
        <v>1.439E-2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997.4</v>
      </c>
      <c r="D450" s="40">
        <v>1003.3166666666666</v>
      </c>
      <c r="E450" s="40">
        <v>988.13333333333321</v>
      </c>
      <c r="F450" s="40">
        <v>978.86666666666656</v>
      </c>
      <c r="G450" s="40">
        <v>963.68333333333317</v>
      </c>
      <c r="H450" s="40">
        <v>1012.5833333333333</v>
      </c>
      <c r="I450" s="40">
        <v>1027.7666666666667</v>
      </c>
      <c r="J450" s="40">
        <v>1037.0333333333333</v>
      </c>
      <c r="K450" s="31">
        <v>1018.5</v>
      </c>
      <c r="L450" s="31">
        <v>994.05</v>
      </c>
      <c r="M450" s="31">
        <v>20.04692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214.4</v>
      </c>
      <c r="D451" s="40">
        <v>215.98333333333335</v>
      </c>
      <c r="E451" s="40">
        <v>211.7166666666667</v>
      </c>
      <c r="F451" s="40">
        <v>209.03333333333336</v>
      </c>
      <c r="G451" s="40">
        <v>204.76666666666671</v>
      </c>
      <c r="H451" s="40">
        <v>218.66666666666669</v>
      </c>
      <c r="I451" s="40">
        <v>222.93333333333334</v>
      </c>
      <c r="J451" s="40">
        <v>225.61666666666667</v>
      </c>
      <c r="K451" s="31">
        <v>220.25</v>
      </c>
      <c r="L451" s="31">
        <v>213.3</v>
      </c>
      <c r="M451" s="31">
        <v>16.518920000000001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1335.55</v>
      </c>
      <c r="D452" s="40">
        <v>1348.4666666666665</v>
      </c>
      <c r="E452" s="40">
        <v>1317.083333333333</v>
      </c>
      <c r="F452" s="40">
        <v>1298.6166666666666</v>
      </c>
      <c r="G452" s="40">
        <v>1267.2333333333331</v>
      </c>
      <c r="H452" s="40">
        <v>1366.9333333333329</v>
      </c>
      <c r="I452" s="40">
        <v>1398.3166666666666</v>
      </c>
      <c r="J452" s="40">
        <v>1416.7833333333328</v>
      </c>
      <c r="K452" s="31">
        <v>1379.85</v>
      </c>
      <c r="L452" s="31">
        <v>1330</v>
      </c>
      <c r="M452" s="31">
        <v>2.67266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818.75</v>
      </c>
      <c r="D453" s="40">
        <v>816.5333333333333</v>
      </c>
      <c r="E453" s="40">
        <v>811.86666666666656</v>
      </c>
      <c r="F453" s="40">
        <v>804.98333333333323</v>
      </c>
      <c r="G453" s="40">
        <v>800.31666666666649</v>
      </c>
      <c r="H453" s="40">
        <v>823.41666666666663</v>
      </c>
      <c r="I453" s="40">
        <v>828.08333333333337</v>
      </c>
      <c r="J453" s="40">
        <v>834.9666666666667</v>
      </c>
      <c r="K453" s="31">
        <v>821.2</v>
      </c>
      <c r="L453" s="31">
        <v>809.65</v>
      </c>
      <c r="M453" s="31">
        <v>19.306319999999999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5867.15</v>
      </c>
      <c r="D454" s="40">
        <v>5869.05</v>
      </c>
      <c r="E454" s="40">
        <v>5798.1</v>
      </c>
      <c r="F454" s="40">
        <v>5729.05</v>
      </c>
      <c r="G454" s="40">
        <v>5658.1</v>
      </c>
      <c r="H454" s="40">
        <v>5938.1</v>
      </c>
      <c r="I454" s="40">
        <v>6009.0499999999993</v>
      </c>
      <c r="J454" s="40">
        <v>6078.1</v>
      </c>
      <c r="K454" s="31">
        <v>5940</v>
      </c>
      <c r="L454" s="31">
        <v>5800</v>
      </c>
      <c r="M454" s="31">
        <v>1.4919100000000001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497.9</v>
      </c>
      <c r="D455" s="40">
        <v>500.15000000000003</v>
      </c>
      <c r="E455" s="40">
        <v>493.75000000000006</v>
      </c>
      <c r="F455" s="40">
        <v>489.6</v>
      </c>
      <c r="G455" s="40">
        <v>483.20000000000005</v>
      </c>
      <c r="H455" s="40">
        <v>504.30000000000007</v>
      </c>
      <c r="I455" s="40">
        <v>510.70000000000005</v>
      </c>
      <c r="J455" s="40">
        <v>514.85000000000014</v>
      </c>
      <c r="K455" s="31">
        <v>506.55</v>
      </c>
      <c r="L455" s="31">
        <v>496</v>
      </c>
      <c r="M455" s="31">
        <v>303.61263000000002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262.89999999999998</v>
      </c>
      <c r="D456" s="40">
        <v>263.8</v>
      </c>
      <c r="E456" s="40">
        <v>257.60000000000002</v>
      </c>
      <c r="F456" s="40">
        <v>252.3</v>
      </c>
      <c r="G456" s="40">
        <v>246.10000000000002</v>
      </c>
      <c r="H456" s="40">
        <v>269.10000000000002</v>
      </c>
      <c r="I456" s="40">
        <v>275.29999999999995</v>
      </c>
      <c r="J456" s="40">
        <v>280.60000000000002</v>
      </c>
      <c r="K456" s="31">
        <v>270</v>
      </c>
      <c r="L456" s="31">
        <v>258.5</v>
      </c>
      <c r="M456" s="31">
        <v>78.944999999999993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224.25</v>
      </c>
      <c r="D457" s="40">
        <v>226.54999999999998</v>
      </c>
      <c r="E457" s="40">
        <v>220.39999999999998</v>
      </c>
      <c r="F457" s="40">
        <v>216.54999999999998</v>
      </c>
      <c r="G457" s="40">
        <v>210.39999999999998</v>
      </c>
      <c r="H457" s="40">
        <v>230.39999999999998</v>
      </c>
      <c r="I457" s="40">
        <v>236.55</v>
      </c>
      <c r="J457" s="40">
        <v>240.39999999999998</v>
      </c>
      <c r="K457" s="31">
        <v>232.7</v>
      </c>
      <c r="L457" s="31">
        <v>222.7</v>
      </c>
      <c r="M457" s="31">
        <v>785.77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1326.15</v>
      </c>
      <c r="D458" s="40">
        <v>1333.0333333333335</v>
      </c>
      <c r="E458" s="40">
        <v>1314.366666666667</v>
      </c>
      <c r="F458" s="40">
        <v>1302.5833333333335</v>
      </c>
      <c r="G458" s="40">
        <v>1283.916666666667</v>
      </c>
      <c r="H458" s="40">
        <v>1344.8166666666671</v>
      </c>
      <c r="I458" s="40">
        <v>1363.4833333333336</v>
      </c>
      <c r="J458" s="40">
        <v>1375.2666666666671</v>
      </c>
      <c r="K458" s="31">
        <v>1351.7</v>
      </c>
      <c r="L458" s="31">
        <v>1321.25</v>
      </c>
      <c r="M458" s="31">
        <v>72.418040000000005</v>
      </c>
      <c r="N458" s="1"/>
      <c r="O458" s="1"/>
    </row>
    <row r="459" spans="1:15" ht="12.75" customHeight="1">
      <c r="A459" s="31">
        <v>449</v>
      </c>
      <c r="B459" s="31" t="s">
        <v>1064</v>
      </c>
      <c r="C459" s="31">
        <v>867.7</v>
      </c>
      <c r="D459" s="40">
        <v>871.25</v>
      </c>
      <c r="E459" s="40">
        <v>854.5</v>
      </c>
      <c r="F459" s="40">
        <v>841.3</v>
      </c>
      <c r="G459" s="40">
        <v>824.55</v>
      </c>
      <c r="H459" s="40">
        <v>884.45</v>
      </c>
      <c r="I459" s="40">
        <v>901.2</v>
      </c>
      <c r="J459" s="40">
        <v>914.40000000000009</v>
      </c>
      <c r="K459" s="31">
        <v>888</v>
      </c>
      <c r="L459" s="31">
        <v>858.05</v>
      </c>
      <c r="M459" s="31">
        <v>0.50356000000000001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1851.5</v>
      </c>
      <c r="D460" s="40">
        <v>1863.55</v>
      </c>
      <c r="E460" s="40">
        <v>1768.1</v>
      </c>
      <c r="F460" s="40">
        <v>1684.7</v>
      </c>
      <c r="G460" s="40">
        <v>1589.25</v>
      </c>
      <c r="H460" s="40">
        <v>1946.9499999999998</v>
      </c>
      <c r="I460" s="40">
        <v>2042.4</v>
      </c>
      <c r="J460" s="40">
        <v>2125.7999999999997</v>
      </c>
      <c r="K460" s="31">
        <v>1959</v>
      </c>
      <c r="L460" s="31">
        <v>1780.15</v>
      </c>
      <c r="M460" s="31">
        <v>5.5290900000000001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766.8</v>
      </c>
      <c r="D461" s="40">
        <v>782.63333333333333</v>
      </c>
      <c r="E461" s="40">
        <v>742.16666666666663</v>
      </c>
      <c r="F461" s="40">
        <v>717.5333333333333</v>
      </c>
      <c r="G461" s="40">
        <v>677.06666666666661</v>
      </c>
      <c r="H461" s="40">
        <v>807.26666666666665</v>
      </c>
      <c r="I461" s="40">
        <v>847.73333333333335</v>
      </c>
      <c r="J461" s="40">
        <v>872.36666666666667</v>
      </c>
      <c r="K461" s="31">
        <v>823.1</v>
      </c>
      <c r="L461" s="31">
        <v>758</v>
      </c>
      <c r="M461" s="31">
        <v>2.1592699999999998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3489.75</v>
      </c>
      <c r="D462" s="40">
        <v>3494.6666666666665</v>
      </c>
      <c r="E462" s="40">
        <v>3478.083333333333</v>
      </c>
      <c r="F462" s="40">
        <v>3466.4166666666665</v>
      </c>
      <c r="G462" s="40">
        <v>3449.833333333333</v>
      </c>
      <c r="H462" s="40">
        <v>3506.333333333333</v>
      </c>
      <c r="I462" s="40">
        <v>3522.9166666666661</v>
      </c>
      <c r="J462" s="40">
        <v>3534.583333333333</v>
      </c>
      <c r="K462" s="31">
        <v>3511.25</v>
      </c>
      <c r="L462" s="31">
        <v>3483</v>
      </c>
      <c r="M462" s="31">
        <v>25.108129999999999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4661.75</v>
      </c>
      <c r="D463" s="40">
        <v>4693.8666666666668</v>
      </c>
      <c r="E463" s="40">
        <v>4609.8833333333332</v>
      </c>
      <c r="F463" s="40">
        <v>4558.0166666666664</v>
      </c>
      <c r="G463" s="40">
        <v>4474.0333333333328</v>
      </c>
      <c r="H463" s="40">
        <v>4745.7333333333336</v>
      </c>
      <c r="I463" s="40">
        <v>4829.7166666666672</v>
      </c>
      <c r="J463" s="40">
        <v>4881.5833333333339</v>
      </c>
      <c r="K463" s="31">
        <v>4777.8500000000004</v>
      </c>
      <c r="L463" s="31">
        <v>4642</v>
      </c>
      <c r="M463" s="31">
        <v>0.13768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1567.85</v>
      </c>
      <c r="D464" s="40">
        <v>1560.8166666666666</v>
      </c>
      <c r="E464" s="40">
        <v>1534.5333333333333</v>
      </c>
      <c r="F464" s="40">
        <v>1501.2166666666667</v>
      </c>
      <c r="G464" s="40">
        <v>1474.9333333333334</v>
      </c>
      <c r="H464" s="40">
        <v>1594.1333333333332</v>
      </c>
      <c r="I464" s="40">
        <v>1620.4166666666665</v>
      </c>
      <c r="J464" s="40">
        <v>1653.7333333333331</v>
      </c>
      <c r="K464" s="31">
        <v>1587.1</v>
      </c>
      <c r="L464" s="31">
        <v>1527.5</v>
      </c>
      <c r="M464" s="31">
        <v>36.241309999999999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1336.35</v>
      </c>
      <c r="D465" s="40">
        <v>1333.15</v>
      </c>
      <c r="E465" s="40">
        <v>1320.3500000000001</v>
      </c>
      <c r="F465" s="40">
        <v>1304.3500000000001</v>
      </c>
      <c r="G465" s="40">
        <v>1291.5500000000002</v>
      </c>
      <c r="H465" s="40">
        <v>1349.15</v>
      </c>
      <c r="I465" s="40">
        <v>1361.9500000000003</v>
      </c>
      <c r="J465" s="40">
        <v>1377.95</v>
      </c>
      <c r="K465" s="31">
        <v>1345.95</v>
      </c>
      <c r="L465" s="31">
        <v>1317.15</v>
      </c>
      <c r="M465" s="31">
        <v>1.2407300000000001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1146.95</v>
      </c>
      <c r="D466" s="40">
        <v>1153.0833333333333</v>
      </c>
      <c r="E466" s="40">
        <v>1134.9666666666665</v>
      </c>
      <c r="F466" s="40">
        <v>1122.9833333333331</v>
      </c>
      <c r="G466" s="40">
        <v>1104.8666666666663</v>
      </c>
      <c r="H466" s="40">
        <v>1165.0666666666666</v>
      </c>
      <c r="I466" s="40">
        <v>1183.1833333333334</v>
      </c>
      <c r="J466" s="40">
        <v>1195.1666666666667</v>
      </c>
      <c r="K466" s="31">
        <v>1171.2</v>
      </c>
      <c r="L466" s="31">
        <v>1141.0999999999999</v>
      </c>
      <c r="M466" s="31">
        <v>0.31469000000000003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1422.65</v>
      </c>
      <c r="D467" s="40">
        <v>1412.6333333333332</v>
      </c>
      <c r="E467" s="40">
        <v>1392.2666666666664</v>
      </c>
      <c r="F467" s="40">
        <v>1361.8833333333332</v>
      </c>
      <c r="G467" s="40">
        <v>1341.5166666666664</v>
      </c>
      <c r="H467" s="40">
        <v>1443.0166666666664</v>
      </c>
      <c r="I467" s="40">
        <v>1463.3833333333332</v>
      </c>
      <c r="J467" s="40">
        <v>1493.7666666666664</v>
      </c>
      <c r="K467" s="31">
        <v>1433</v>
      </c>
      <c r="L467" s="31">
        <v>1382.25</v>
      </c>
      <c r="M467" s="31">
        <v>0.67068000000000005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1762.2</v>
      </c>
      <c r="D468" s="40">
        <v>1734.0166666666667</v>
      </c>
      <c r="E468" s="40">
        <v>1683.1833333333334</v>
      </c>
      <c r="F468" s="40">
        <v>1604.1666666666667</v>
      </c>
      <c r="G468" s="40">
        <v>1553.3333333333335</v>
      </c>
      <c r="H468" s="40">
        <v>1813.0333333333333</v>
      </c>
      <c r="I468" s="40">
        <v>1863.8666666666668</v>
      </c>
      <c r="J468" s="40">
        <v>1942.8833333333332</v>
      </c>
      <c r="K468" s="31">
        <v>1784.85</v>
      </c>
      <c r="L468" s="31">
        <v>1655</v>
      </c>
      <c r="M468" s="31">
        <v>1.0863400000000001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2460.1</v>
      </c>
      <c r="D469" s="40">
        <v>2464.8833333333332</v>
      </c>
      <c r="E469" s="40">
        <v>2447.4166666666665</v>
      </c>
      <c r="F469" s="40">
        <v>2434.7333333333331</v>
      </c>
      <c r="G469" s="40">
        <v>2417.2666666666664</v>
      </c>
      <c r="H469" s="40">
        <v>2477.5666666666666</v>
      </c>
      <c r="I469" s="40">
        <v>2495.0333333333338</v>
      </c>
      <c r="J469" s="40">
        <v>2507.7166666666667</v>
      </c>
      <c r="K469" s="31">
        <v>2482.35</v>
      </c>
      <c r="L469" s="31">
        <v>2452.1999999999998</v>
      </c>
      <c r="M469" s="31">
        <v>20.826899999999998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2821.45</v>
      </c>
      <c r="D470" s="40">
        <v>2863.4666666666667</v>
      </c>
      <c r="E470" s="40">
        <v>2767.9833333333336</v>
      </c>
      <c r="F470" s="40">
        <v>2714.5166666666669</v>
      </c>
      <c r="G470" s="40">
        <v>2619.0333333333338</v>
      </c>
      <c r="H470" s="40">
        <v>2916.9333333333334</v>
      </c>
      <c r="I470" s="40">
        <v>3012.4166666666661</v>
      </c>
      <c r="J470" s="40">
        <v>3065.8833333333332</v>
      </c>
      <c r="K470" s="31">
        <v>2958.95</v>
      </c>
      <c r="L470" s="31">
        <v>2810</v>
      </c>
      <c r="M470" s="31">
        <v>4.3864799999999997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499.7</v>
      </c>
      <c r="D471" s="40">
        <v>499.90000000000003</v>
      </c>
      <c r="E471" s="40">
        <v>495.10000000000008</v>
      </c>
      <c r="F471" s="40">
        <v>490.50000000000006</v>
      </c>
      <c r="G471" s="40">
        <v>485.7000000000001</v>
      </c>
      <c r="H471" s="40">
        <v>504.50000000000006</v>
      </c>
      <c r="I471" s="40">
        <v>509.3</v>
      </c>
      <c r="J471" s="40">
        <v>513.90000000000009</v>
      </c>
      <c r="K471" s="31">
        <v>504.7</v>
      </c>
      <c r="L471" s="31">
        <v>495.3</v>
      </c>
      <c r="M471" s="31">
        <v>8.6202699999999997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1033.8499999999999</v>
      </c>
      <c r="D472" s="40">
        <v>1044.1166666666666</v>
      </c>
      <c r="E472" s="40">
        <v>1015.9833333333331</v>
      </c>
      <c r="F472" s="40">
        <v>998.11666666666656</v>
      </c>
      <c r="G472" s="40">
        <v>969.98333333333312</v>
      </c>
      <c r="H472" s="40">
        <v>1061.9833333333331</v>
      </c>
      <c r="I472" s="40">
        <v>1090.1166666666668</v>
      </c>
      <c r="J472" s="40">
        <v>1107.9833333333331</v>
      </c>
      <c r="K472" s="31">
        <v>1072.25</v>
      </c>
      <c r="L472" s="31">
        <v>1026.25</v>
      </c>
      <c r="M472" s="31">
        <v>4.7691299999999996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39.25</v>
      </c>
      <c r="D473" s="40">
        <v>39.5</v>
      </c>
      <c r="E473" s="40">
        <v>38.549999999999997</v>
      </c>
      <c r="F473" s="40">
        <v>37.849999999999994</v>
      </c>
      <c r="G473" s="40">
        <v>36.899999999999991</v>
      </c>
      <c r="H473" s="40">
        <v>40.200000000000003</v>
      </c>
      <c r="I473" s="40">
        <v>41.150000000000006</v>
      </c>
      <c r="J473" s="40">
        <v>41.850000000000009</v>
      </c>
      <c r="K473" s="31">
        <v>40.450000000000003</v>
      </c>
      <c r="L473" s="31">
        <v>38.799999999999997</v>
      </c>
      <c r="M473" s="31">
        <v>162.73761999999999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169.75</v>
      </c>
      <c r="D474" s="40">
        <v>169.91666666666666</v>
      </c>
      <c r="E474" s="40">
        <v>143.93333333333331</v>
      </c>
      <c r="F474" s="40">
        <v>118.11666666666665</v>
      </c>
      <c r="G474" s="40">
        <v>92.133333333333297</v>
      </c>
      <c r="H474" s="40">
        <v>195.73333333333332</v>
      </c>
      <c r="I474" s="40">
        <v>221.71666666666667</v>
      </c>
      <c r="J474" s="40">
        <v>247.53333333333333</v>
      </c>
      <c r="K474" s="31">
        <v>195.9</v>
      </c>
      <c r="L474" s="31">
        <v>144.1</v>
      </c>
      <c r="M474" s="31">
        <v>134.85420999999999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11132.65</v>
      </c>
      <c r="D475" s="40">
        <v>10764.550000000001</v>
      </c>
      <c r="E475" s="40">
        <v>10029.850000000002</v>
      </c>
      <c r="F475" s="40">
        <v>8927.0500000000011</v>
      </c>
      <c r="G475" s="40">
        <v>8192.3500000000022</v>
      </c>
      <c r="H475" s="40">
        <v>11867.350000000002</v>
      </c>
      <c r="I475" s="40">
        <v>12602.050000000003</v>
      </c>
      <c r="J475" s="40">
        <v>13704.850000000002</v>
      </c>
      <c r="K475" s="31">
        <v>11499.25</v>
      </c>
      <c r="L475" s="31">
        <v>9661.75</v>
      </c>
      <c r="M475" s="31">
        <v>3.6173700000000002</v>
      </c>
      <c r="N475" s="1"/>
      <c r="O475" s="1"/>
    </row>
    <row r="476" spans="1:15" ht="12.75" customHeight="1">
      <c r="A476" s="31">
        <v>466</v>
      </c>
      <c r="B476" s="31" t="s">
        <v>1065</v>
      </c>
      <c r="C476" s="31">
        <v>55.55</v>
      </c>
      <c r="D476" s="40">
        <v>55.54999999999999</v>
      </c>
      <c r="E476" s="40">
        <v>55.549999999999983</v>
      </c>
      <c r="F476" s="40">
        <v>55.54999999999999</v>
      </c>
      <c r="G476" s="40">
        <v>55.549999999999983</v>
      </c>
      <c r="H476" s="40">
        <v>55.549999999999983</v>
      </c>
      <c r="I476" s="40">
        <v>55.55</v>
      </c>
      <c r="J476" s="40">
        <v>55.549999999999983</v>
      </c>
      <c r="K476" s="31">
        <v>55.55</v>
      </c>
      <c r="L476" s="31">
        <v>55.55</v>
      </c>
      <c r="M476" s="31">
        <v>12.22803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41.75</v>
      </c>
      <c r="D477" s="40">
        <v>42.033333333333331</v>
      </c>
      <c r="E477" s="40">
        <v>41.066666666666663</v>
      </c>
      <c r="F477" s="40">
        <v>40.383333333333333</v>
      </c>
      <c r="G477" s="40">
        <v>39.416666666666664</v>
      </c>
      <c r="H477" s="40">
        <v>42.716666666666661</v>
      </c>
      <c r="I477" s="40">
        <v>43.68333333333333</v>
      </c>
      <c r="J477" s="40">
        <v>44.36666666666666</v>
      </c>
      <c r="K477" s="31">
        <v>43</v>
      </c>
      <c r="L477" s="31">
        <v>41.35</v>
      </c>
      <c r="M477" s="31">
        <v>62.243250000000003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625.85</v>
      </c>
      <c r="D478" s="40">
        <v>625.11666666666667</v>
      </c>
      <c r="E478" s="40">
        <v>621.43333333333339</v>
      </c>
      <c r="F478" s="40">
        <v>617.01666666666677</v>
      </c>
      <c r="G478" s="40">
        <v>613.33333333333348</v>
      </c>
      <c r="H478" s="40">
        <v>629.5333333333333</v>
      </c>
      <c r="I478" s="40">
        <v>633.21666666666647</v>
      </c>
      <c r="J478" s="40">
        <v>637.63333333333321</v>
      </c>
      <c r="K478" s="31">
        <v>628.79999999999995</v>
      </c>
      <c r="L478" s="31">
        <v>620.70000000000005</v>
      </c>
      <c r="M478" s="31">
        <v>13.80261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1693.3</v>
      </c>
      <c r="D479" s="40">
        <v>1682.1666666666667</v>
      </c>
      <c r="E479" s="40">
        <v>1659.9333333333334</v>
      </c>
      <c r="F479" s="40">
        <v>1626.5666666666666</v>
      </c>
      <c r="G479" s="40">
        <v>1604.3333333333333</v>
      </c>
      <c r="H479" s="40">
        <v>1715.5333333333335</v>
      </c>
      <c r="I479" s="40">
        <v>1737.7666666666667</v>
      </c>
      <c r="J479" s="40">
        <v>1771.1333333333337</v>
      </c>
      <c r="K479" s="31">
        <v>1704.4</v>
      </c>
      <c r="L479" s="31">
        <v>1648.8</v>
      </c>
      <c r="M479" s="31">
        <v>5.7142299999999997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14.65</v>
      </c>
      <c r="D480" s="40">
        <v>14.850000000000001</v>
      </c>
      <c r="E480" s="40">
        <v>14.400000000000002</v>
      </c>
      <c r="F480" s="40">
        <v>14.15</v>
      </c>
      <c r="G480" s="40">
        <v>13.700000000000001</v>
      </c>
      <c r="H480" s="40">
        <v>15.100000000000003</v>
      </c>
      <c r="I480" s="40">
        <v>15.550000000000002</v>
      </c>
      <c r="J480" s="40">
        <v>15.800000000000004</v>
      </c>
      <c r="K480" s="31">
        <v>15.3</v>
      </c>
      <c r="L480" s="31">
        <v>14.6</v>
      </c>
      <c r="M480" s="31">
        <v>207.30304000000001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572.20000000000005</v>
      </c>
      <c r="D481" s="40">
        <v>571.85</v>
      </c>
      <c r="E481" s="40">
        <v>555.35</v>
      </c>
      <c r="F481" s="40">
        <v>538.5</v>
      </c>
      <c r="G481" s="40">
        <v>522</v>
      </c>
      <c r="H481" s="40">
        <v>588.70000000000005</v>
      </c>
      <c r="I481" s="40">
        <v>605.20000000000005</v>
      </c>
      <c r="J481" s="40">
        <v>622.05000000000007</v>
      </c>
      <c r="K481" s="31">
        <v>588.35</v>
      </c>
      <c r="L481" s="31">
        <v>555</v>
      </c>
      <c r="M481" s="31">
        <v>3.7182499999999998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156.5</v>
      </c>
      <c r="D482" s="40">
        <v>156.96666666666667</v>
      </c>
      <c r="E482" s="40">
        <v>154.88333333333333</v>
      </c>
      <c r="F482" s="40">
        <v>153.26666666666665</v>
      </c>
      <c r="G482" s="40">
        <v>151.18333333333331</v>
      </c>
      <c r="H482" s="40">
        <v>158.58333333333334</v>
      </c>
      <c r="I482" s="40">
        <v>160.66666666666666</v>
      </c>
      <c r="J482" s="40">
        <v>162.28333333333336</v>
      </c>
      <c r="K482" s="31">
        <v>159.05000000000001</v>
      </c>
      <c r="L482" s="31">
        <v>155.35</v>
      </c>
      <c r="M482" s="31">
        <v>2.6204800000000001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21.85</v>
      </c>
      <c r="D483" s="40">
        <v>21.7</v>
      </c>
      <c r="E483" s="40">
        <v>21.2</v>
      </c>
      <c r="F483" s="40">
        <v>20.55</v>
      </c>
      <c r="G483" s="40">
        <v>20.05</v>
      </c>
      <c r="H483" s="40">
        <v>22.349999999999998</v>
      </c>
      <c r="I483" s="40">
        <v>22.849999999999998</v>
      </c>
      <c r="J483" s="40">
        <v>23.499999999999996</v>
      </c>
      <c r="K483" s="31">
        <v>22.2</v>
      </c>
      <c r="L483" s="31">
        <v>21.05</v>
      </c>
      <c r="M483" s="31">
        <v>15.131679999999999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7354.2</v>
      </c>
      <c r="D484" s="40">
        <v>7320.0666666666666</v>
      </c>
      <c r="E484" s="40">
        <v>7268.1333333333332</v>
      </c>
      <c r="F484" s="40">
        <v>7182.0666666666666</v>
      </c>
      <c r="G484" s="40">
        <v>7130.1333333333332</v>
      </c>
      <c r="H484" s="40">
        <v>7406.1333333333332</v>
      </c>
      <c r="I484" s="40">
        <v>7458.0666666666657</v>
      </c>
      <c r="J484" s="40">
        <v>7544.1333333333332</v>
      </c>
      <c r="K484" s="31">
        <v>7372</v>
      </c>
      <c r="L484" s="31">
        <v>7234</v>
      </c>
      <c r="M484" s="31">
        <v>3.6465700000000001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50.55</v>
      </c>
      <c r="D485" s="40">
        <v>49.916666666666664</v>
      </c>
      <c r="E485" s="40">
        <v>48.583333333333329</v>
      </c>
      <c r="F485" s="40">
        <v>46.616666666666667</v>
      </c>
      <c r="G485" s="40">
        <v>45.283333333333331</v>
      </c>
      <c r="H485" s="40">
        <v>51.883333333333326</v>
      </c>
      <c r="I485" s="40">
        <v>53.216666666666654</v>
      </c>
      <c r="J485" s="40">
        <v>55.183333333333323</v>
      </c>
      <c r="K485" s="31">
        <v>51.25</v>
      </c>
      <c r="L485" s="31">
        <v>47.95</v>
      </c>
      <c r="M485" s="31">
        <v>335.26546000000002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741.5</v>
      </c>
      <c r="D486" s="40">
        <v>733.83333333333337</v>
      </c>
      <c r="E486" s="40">
        <v>719.66666666666674</v>
      </c>
      <c r="F486" s="40">
        <v>697.83333333333337</v>
      </c>
      <c r="G486" s="40">
        <v>683.66666666666674</v>
      </c>
      <c r="H486" s="40">
        <v>755.66666666666674</v>
      </c>
      <c r="I486" s="40">
        <v>769.83333333333348</v>
      </c>
      <c r="J486" s="40">
        <v>791.66666666666674</v>
      </c>
      <c r="K486" s="31">
        <v>748</v>
      </c>
      <c r="L486" s="31">
        <v>712</v>
      </c>
      <c r="M486" s="31">
        <v>46.776150000000001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1050.0999999999999</v>
      </c>
      <c r="D487" s="40">
        <v>1060.0166666666667</v>
      </c>
      <c r="E487" s="40">
        <v>1035.6333333333332</v>
      </c>
      <c r="F487" s="40">
        <v>1021.1666666666665</v>
      </c>
      <c r="G487" s="40">
        <v>996.78333333333308</v>
      </c>
      <c r="H487" s="40">
        <v>1074.4833333333333</v>
      </c>
      <c r="I487" s="40">
        <v>1098.866666666667</v>
      </c>
      <c r="J487" s="40">
        <v>1113.3333333333335</v>
      </c>
      <c r="K487" s="31">
        <v>1084.4000000000001</v>
      </c>
      <c r="L487" s="31">
        <v>1045.55</v>
      </c>
      <c r="M487" s="31">
        <v>2.54779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694.15</v>
      </c>
      <c r="D488" s="40">
        <v>698.58333333333337</v>
      </c>
      <c r="E488" s="40">
        <v>685.7166666666667</v>
      </c>
      <c r="F488" s="40">
        <v>677.2833333333333</v>
      </c>
      <c r="G488" s="40">
        <v>664.41666666666663</v>
      </c>
      <c r="H488" s="40">
        <v>707.01666666666677</v>
      </c>
      <c r="I488" s="40">
        <v>719.88333333333333</v>
      </c>
      <c r="J488" s="40">
        <v>728.31666666666683</v>
      </c>
      <c r="K488" s="31">
        <v>711.45</v>
      </c>
      <c r="L488" s="31">
        <v>690.15</v>
      </c>
      <c r="M488" s="31">
        <v>0.67891000000000001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37.9</v>
      </c>
      <c r="D489" s="40">
        <v>38.166666666666664</v>
      </c>
      <c r="E489" s="40">
        <v>37.383333333333326</v>
      </c>
      <c r="F489" s="40">
        <v>36.86666666666666</v>
      </c>
      <c r="G489" s="40">
        <v>36.083333333333321</v>
      </c>
      <c r="H489" s="40">
        <v>38.68333333333333</v>
      </c>
      <c r="I489" s="40">
        <v>39.466666666666676</v>
      </c>
      <c r="J489" s="40">
        <v>39.983333333333334</v>
      </c>
      <c r="K489" s="31">
        <v>38.950000000000003</v>
      </c>
      <c r="L489" s="31">
        <v>37.65</v>
      </c>
      <c r="M489" s="31">
        <v>35.884419999999999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1425.05</v>
      </c>
      <c r="D490" s="40">
        <v>1426.95</v>
      </c>
      <c r="E490" s="40">
        <v>1398.1000000000001</v>
      </c>
      <c r="F490" s="40">
        <v>1371.15</v>
      </c>
      <c r="G490" s="40">
        <v>1342.3000000000002</v>
      </c>
      <c r="H490" s="40">
        <v>1453.9</v>
      </c>
      <c r="I490" s="40">
        <v>1482.75</v>
      </c>
      <c r="J490" s="40">
        <v>1509.7</v>
      </c>
      <c r="K490" s="31">
        <v>1455.8</v>
      </c>
      <c r="L490" s="31">
        <v>1400</v>
      </c>
      <c r="M490" s="31">
        <v>0.42742999999999998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297.05</v>
      </c>
      <c r="D491" s="40">
        <v>299.66666666666669</v>
      </c>
      <c r="E491" s="40">
        <v>292.63333333333338</v>
      </c>
      <c r="F491" s="40">
        <v>288.2166666666667</v>
      </c>
      <c r="G491" s="40">
        <v>281.18333333333339</v>
      </c>
      <c r="H491" s="40">
        <v>304.08333333333337</v>
      </c>
      <c r="I491" s="40">
        <v>311.11666666666667</v>
      </c>
      <c r="J491" s="40">
        <v>315.53333333333336</v>
      </c>
      <c r="K491" s="31">
        <v>306.7</v>
      </c>
      <c r="L491" s="31">
        <v>295.25</v>
      </c>
      <c r="M491" s="31">
        <v>1.8655200000000001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815.8</v>
      </c>
      <c r="D492" s="40">
        <v>818.6</v>
      </c>
      <c r="E492" s="40">
        <v>808.2</v>
      </c>
      <c r="F492" s="40">
        <v>800.6</v>
      </c>
      <c r="G492" s="40">
        <v>790.2</v>
      </c>
      <c r="H492" s="40">
        <v>826.2</v>
      </c>
      <c r="I492" s="40">
        <v>836.59999999999991</v>
      </c>
      <c r="J492" s="40">
        <v>844.2</v>
      </c>
      <c r="K492" s="31">
        <v>829</v>
      </c>
      <c r="L492" s="31">
        <v>811</v>
      </c>
      <c r="M492" s="31">
        <v>4.5775499999999996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315.35000000000002</v>
      </c>
      <c r="D493" s="40">
        <v>320.15000000000003</v>
      </c>
      <c r="E493" s="40">
        <v>309.50000000000006</v>
      </c>
      <c r="F493" s="40">
        <v>303.65000000000003</v>
      </c>
      <c r="G493" s="40">
        <v>293.00000000000006</v>
      </c>
      <c r="H493" s="40">
        <v>326.00000000000006</v>
      </c>
      <c r="I493" s="40">
        <v>336.65000000000003</v>
      </c>
      <c r="J493" s="40">
        <v>342.50000000000006</v>
      </c>
      <c r="K493" s="31">
        <v>330.8</v>
      </c>
      <c r="L493" s="31">
        <v>314.3</v>
      </c>
      <c r="M493" s="31">
        <v>169.87344999999999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2790.05</v>
      </c>
      <c r="D494" s="40">
        <v>2812.1833333333329</v>
      </c>
      <c r="E494" s="40">
        <v>2759.3666666666659</v>
      </c>
      <c r="F494" s="40">
        <v>2728.6833333333329</v>
      </c>
      <c r="G494" s="40">
        <v>2675.8666666666659</v>
      </c>
      <c r="H494" s="40">
        <v>2842.8666666666659</v>
      </c>
      <c r="I494" s="40">
        <v>2895.6833333333325</v>
      </c>
      <c r="J494" s="40">
        <v>2926.3666666666659</v>
      </c>
      <c r="K494" s="31">
        <v>2865</v>
      </c>
      <c r="L494" s="31">
        <v>2781.5</v>
      </c>
      <c r="M494" s="31">
        <v>0.43407000000000001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249.95</v>
      </c>
      <c r="D495" s="40">
        <v>249.51666666666665</v>
      </c>
      <c r="E495" s="40">
        <v>247.23333333333329</v>
      </c>
      <c r="F495" s="40">
        <v>244.51666666666665</v>
      </c>
      <c r="G495" s="40">
        <v>242.23333333333329</v>
      </c>
      <c r="H495" s="40">
        <v>252.23333333333329</v>
      </c>
      <c r="I495" s="40">
        <v>254.51666666666665</v>
      </c>
      <c r="J495" s="40">
        <v>257.23333333333329</v>
      </c>
      <c r="K495" s="31">
        <v>251.8</v>
      </c>
      <c r="L495" s="31">
        <v>246.8</v>
      </c>
      <c r="M495" s="31">
        <v>1.79575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1968.25</v>
      </c>
      <c r="D496" s="40">
        <v>1961.1499999999999</v>
      </c>
      <c r="E496" s="40">
        <v>1943.1499999999996</v>
      </c>
      <c r="F496" s="40">
        <v>1918.0499999999997</v>
      </c>
      <c r="G496" s="40">
        <v>1900.0499999999995</v>
      </c>
      <c r="H496" s="40">
        <v>1986.2499999999998</v>
      </c>
      <c r="I496" s="40">
        <v>2004.2500000000002</v>
      </c>
      <c r="J496" s="40">
        <v>2029.35</v>
      </c>
      <c r="K496" s="31">
        <v>1979.15</v>
      </c>
      <c r="L496" s="31">
        <v>1936.05</v>
      </c>
      <c r="M496" s="31">
        <v>0.20419999999999999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539.9</v>
      </c>
      <c r="D497" s="40">
        <v>539.73333333333323</v>
      </c>
      <c r="E497" s="40">
        <v>528.81666666666649</v>
      </c>
      <c r="F497" s="40">
        <v>517.73333333333323</v>
      </c>
      <c r="G497" s="40">
        <v>506.81666666666649</v>
      </c>
      <c r="H497" s="40">
        <v>550.81666666666649</v>
      </c>
      <c r="I497" s="40">
        <v>561.73333333333323</v>
      </c>
      <c r="J497" s="40">
        <v>572.81666666666649</v>
      </c>
      <c r="K497" s="31">
        <v>550.65</v>
      </c>
      <c r="L497" s="31">
        <v>528.65</v>
      </c>
      <c r="M497" s="31">
        <v>4.9432299999999998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4040.6</v>
      </c>
      <c r="D498" s="40">
        <v>4082.4833333333336</v>
      </c>
      <c r="E498" s="40">
        <v>3978.1166666666668</v>
      </c>
      <c r="F498" s="40">
        <v>3915.6333333333332</v>
      </c>
      <c r="G498" s="40">
        <v>3811.2666666666664</v>
      </c>
      <c r="H498" s="40">
        <v>4144.9666666666672</v>
      </c>
      <c r="I498" s="40">
        <v>4249.3333333333339</v>
      </c>
      <c r="J498" s="40">
        <v>4311.8166666666675</v>
      </c>
      <c r="K498" s="31">
        <v>4186.8500000000004</v>
      </c>
      <c r="L498" s="31">
        <v>4020</v>
      </c>
      <c r="M498" s="31">
        <v>0.2626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1180.75</v>
      </c>
      <c r="D499" s="40">
        <v>1186.8</v>
      </c>
      <c r="E499" s="40">
        <v>1170.9499999999998</v>
      </c>
      <c r="F499" s="40">
        <v>1161.1499999999999</v>
      </c>
      <c r="G499" s="40">
        <v>1145.2999999999997</v>
      </c>
      <c r="H499" s="40">
        <v>1196.5999999999999</v>
      </c>
      <c r="I499" s="40">
        <v>1212.4499999999998</v>
      </c>
      <c r="J499" s="40">
        <v>1222.25</v>
      </c>
      <c r="K499" s="31">
        <v>1202.6500000000001</v>
      </c>
      <c r="L499" s="31">
        <v>1177</v>
      </c>
      <c r="M499" s="31">
        <v>4.77583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1991.85</v>
      </c>
      <c r="D500" s="40">
        <v>1964.55</v>
      </c>
      <c r="E500" s="40">
        <v>1859.1</v>
      </c>
      <c r="F500" s="40">
        <v>1726.35</v>
      </c>
      <c r="G500" s="40">
        <v>1620.8999999999999</v>
      </c>
      <c r="H500" s="40">
        <v>2097.3000000000002</v>
      </c>
      <c r="I500" s="40">
        <v>2202.75</v>
      </c>
      <c r="J500" s="40">
        <v>2335.5</v>
      </c>
      <c r="K500" s="31">
        <v>2070</v>
      </c>
      <c r="L500" s="31">
        <v>1831.8</v>
      </c>
      <c r="M500" s="31">
        <v>10.47681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7535</v>
      </c>
      <c r="D501" s="40">
        <v>7470</v>
      </c>
      <c r="E501" s="40">
        <v>7315</v>
      </c>
      <c r="F501" s="40">
        <v>7095</v>
      </c>
      <c r="G501" s="40">
        <v>6940</v>
      </c>
      <c r="H501" s="40">
        <v>7690</v>
      </c>
      <c r="I501" s="40">
        <v>7845</v>
      </c>
      <c r="J501" s="40">
        <v>8065</v>
      </c>
      <c r="K501" s="31">
        <v>7625</v>
      </c>
      <c r="L501" s="31">
        <v>7250</v>
      </c>
      <c r="M501" s="31">
        <v>8.9569999999999997E-2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130.9</v>
      </c>
      <c r="D502" s="40">
        <v>131.80000000000001</v>
      </c>
      <c r="E502" s="40">
        <v>129.30000000000001</v>
      </c>
      <c r="F502" s="40">
        <v>127.69999999999999</v>
      </c>
      <c r="G502" s="40">
        <v>125.19999999999999</v>
      </c>
      <c r="H502" s="40">
        <v>133.40000000000003</v>
      </c>
      <c r="I502" s="40">
        <v>135.90000000000003</v>
      </c>
      <c r="J502" s="40">
        <v>137.50000000000006</v>
      </c>
      <c r="K502" s="31">
        <v>134.30000000000001</v>
      </c>
      <c r="L502" s="31">
        <v>130.19999999999999</v>
      </c>
      <c r="M502" s="31">
        <v>7.7682500000000001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145.4</v>
      </c>
      <c r="D503" s="40">
        <v>145.79999999999998</v>
      </c>
      <c r="E503" s="40">
        <v>140.59999999999997</v>
      </c>
      <c r="F503" s="40">
        <v>135.79999999999998</v>
      </c>
      <c r="G503" s="40">
        <v>130.59999999999997</v>
      </c>
      <c r="H503" s="40">
        <v>150.59999999999997</v>
      </c>
      <c r="I503" s="40">
        <v>155.79999999999995</v>
      </c>
      <c r="J503" s="40">
        <v>160.59999999999997</v>
      </c>
      <c r="K503" s="31">
        <v>151</v>
      </c>
      <c r="L503" s="31">
        <v>141</v>
      </c>
      <c r="M503" s="31">
        <v>30.330349999999999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562.4</v>
      </c>
      <c r="D504" s="40">
        <v>565.69999999999993</v>
      </c>
      <c r="E504" s="40">
        <v>557.79999999999984</v>
      </c>
      <c r="F504" s="40">
        <v>553.19999999999993</v>
      </c>
      <c r="G504" s="40">
        <v>545.29999999999984</v>
      </c>
      <c r="H504" s="40">
        <v>570.29999999999984</v>
      </c>
      <c r="I504" s="40">
        <v>578.19999999999993</v>
      </c>
      <c r="J504" s="40">
        <v>582.79999999999984</v>
      </c>
      <c r="K504" s="31">
        <v>573.6</v>
      </c>
      <c r="L504" s="31">
        <v>561.1</v>
      </c>
      <c r="M504" s="31">
        <v>0.55076000000000003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2207.85</v>
      </c>
      <c r="D505" s="40">
        <v>2218.3333333333335</v>
      </c>
      <c r="E505" s="40">
        <v>2171.666666666667</v>
      </c>
      <c r="F505" s="40">
        <v>2135.4833333333336</v>
      </c>
      <c r="G505" s="40">
        <v>2088.8166666666671</v>
      </c>
      <c r="H505" s="40">
        <v>2254.5166666666669</v>
      </c>
      <c r="I505" s="40">
        <v>2301.1833333333338</v>
      </c>
      <c r="J505" s="40">
        <v>2337.3666666666668</v>
      </c>
      <c r="K505" s="31">
        <v>2265</v>
      </c>
      <c r="L505" s="31">
        <v>2182.15</v>
      </c>
      <c r="M505" s="31">
        <v>0.68483000000000005</v>
      </c>
      <c r="N505" s="1"/>
      <c r="O505" s="1"/>
    </row>
    <row r="506" spans="1:15" ht="12.75" customHeight="1">
      <c r="A506" s="31">
        <v>496</v>
      </c>
      <c r="B506" s="474" t="s">
        <v>214</v>
      </c>
      <c r="C506" s="474">
        <v>671.1</v>
      </c>
      <c r="D506" s="475">
        <v>669.7</v>
      </c>
      <c r="E506" s="475">
        <v>664.85000000000014</v>
      </c>
      <c r="F506" s="475">
        <v>658.60000000000014</v>
      </c>
      <c r="G506" s="475">
        <v>653.75000000000023</v>
      </c>
      <c r="H506" s="475">
        <v>675.95</v>
      </c>
      <c r="I506" s="475">
        <v>680.8</v>
      </c>
      <c r="J506" s="475">
        <v>687.05</v>
      </c>
      <c r="K506" s="474">
        <v>674.55</v>
      </c>
      <c r="L506" s="474">
        <v>663.45</v>
      </c>
      <c r="M506" s="474">
        <v>63.155889999999999</v>
      </c>
      <c r="N506" s="1"/>
      <c r="O506" s="1"/>
    </row>
    <row r="507" spans="1:15" ht="12.75" customHeight="1">
      <c r="A507" s="33">
        <v>497</v>
      </c>
      <c r="B507" s="476" t="s">
        <v>564</v>
      </c>
      <c r="C507" s="439">
        <v>435.75</v>
      </c>
      <c r="D507" s="486">
        <v>438.75</v>
      </c>
      <c r="E507" s="486">
        <v>431.1</v>
      </c>
      <c r="F507" s="486">
        <v>426.45000000000005</v>
      </c>
      <c r="G507" s="486">
        <v>418.80000000000007</v>
      </c>
      <c r="H507" s="486">
        <v>443.4</v>
      </c>
      <c r="I507" s="486">
        <v>451.04999999999995</v>
      </c>
      <c r="J507" s="486">
        <v>455.69999999999993</v>
      </c>
      <c r="K507" s="439">
        <v>446.4</v>
      </c>
      <c r="L507" s="439">
        <v>434.1</v>
      </c>
      <c r="M507" s="439">
        <v>4.2192400000000001</v>
      </c>
      <c r="N507" s="1"/>
      <c r="O507" s="1"/>
    </row>
    <row r="508" spans="1:15" ht="12.75" customHeight="1">
      <c r="A508" s="33">
        <v>498</v>
      </c>
      <c r="B508" s="476" t="s">
        <v>283</v>
      </c>
      <c r="C508" s="439">
        <v>13.05</v>
      </c>
      <c r="D508" s="486">
        <v>13.216666666666667</v>
      </c>
      <c r="E508" s="486">
        <v>12.833333333333334</v>
      </c>
      <c r="F508" s="486">
        <v>12.616666666666667</v>
      </c>
      <c r="G508" s="486">
        <v>12.233333333333334</v>
      </c>
      <c r="H508" s="486">
        <v>13.433333333333334</v>
      </c>
      <c r="I508" s="486">
        <v>13.816666666666666</v>
      </c>
      <c r="J508" s="486">
        <v>14.033333333333333</v>
      </c>
      <c r="K508" s="439">
        <v>13.6</v>
      </c>
      <c r="L508" s="439">
        <v>13</v>
      </c>
      <c r="M508" s="439">
        <v>1489.7032300000001</v>
      </c>
      <c r="N508" s="1"/>
      <c r="O508" s="1"/>
    </row>
    <row r="509" spans="1:15" ht="12.75" customHeight="1">
      <c r="A509" s="33">
        <v>499</v>
      </c>
      <c r="B509" s="476" t="s">
        <v>215</v>
      </c>
      <c r="C509" s="439">
        <v>303.3</v>
      </c>
      <c r="D509" s="486">
        <v>307.41666666666669</v>
      </c>
      <c r="E509" s="486">
        <v>297.43333333333339</v>
      </c>
      <c r="F509" s="486">
        <v>291.56666666666672</v>
      </c>
      <c r="G509" s="486">
        <v>281.58333333333343</v>
      </c>
      <c r="H509" s="486">
        <v>313.28333333333336</v>
      </c>
      <c r="I509" s="486">
        <v>323.26666666666659</v>
      </c>
      <c r="J509" s="486">
        <v>329.13333333333333</v>
      </c>
      <c r="K509" s="439">
        <v>317.39999999999998</v>
      </c>
      <c r="L509" s="439">
        <v>301.55</v>
      </c>
      <c r="M509" s="439">
        <v>171.94767999999999</v>
      </c>
      <c r="N509" s="1"/>
      <c r="O509" s="1"/>
    </row>
    <row r="510" spans="1:15" ht="12.75" customHeight="1">
      <c r="A510" s="33">
        <v>500</v>
      </c>
      <c r="B510" s="438" t="s">
        <v>565</v>
      </c>
      <c r="C510" s="439">
        <v>480.1</v>
      </c>
      <c r="D510" s="486">
        <v>470.41666666666669</v>
      </c>
      <c r="E510" s="486">
        <v>441.83333333333337</v>
      </c>
      <c r="F510" s="486">
        <v>403.56666666666666</v>
      </c>
      <c r="G510" s="486">
        <v>374.98333333333335</v>
      </c>
      <c r="H510" s="486">
        <v>508.68333333333339</v>
      </c>
      <c r="I510" s="486">
        <v>537.26666666666677</v>
      </c>
      <c r="J510" s="486">
        <v>575.53333333333342</v>
      </c>
      <c r="K510" s="439">
        <v>499</v>
      </c>
      <c r="L510" s="439">
        <v>432.15</v>
      </c>
      <c r="M510" s="439">
        <v>44.67709</v>
      </c>
      <c r="N510" s="1"/>
      <c r="O510" s="1"/>
    </row>
    <row r="511" spans="1:15" ht="12.75" customHeight="1">
      <c r="A511" s="438">
        <v>501</v>
      </c>
      <c r="B511" s="439" t="s">
        <v>566</v>
      </c>
      <c r="C511" s="486">
        <v>2164.8000000000002</v>
      </c>
      <c r="D511" s="486">
        <v>2178.1166666666668</v>
      </c>
      <c r="E511" s="486">
        <v>2139.2833333333338</v>
      </c>
      <c r="F511" s="486">
        <v>2113.7666666666669</v>
      </c>
      <c r="G511" s="486">
        <v>2074.9333333333338</v>
      </c>
      <c r="H511" s="486">
        <v>2203.6333333333337</v>
      </c>
      <c r="I511" s="486">
        <v>2242.4666666666667</v>
      </c>
      <c r="J511" s="439">
        <v>2267.9833333333336</v>
      </c>
      <c r="K511" s="439">
        <v>2216.9499999999998</v>
      </c>
      <c r="L511" s="439">
        <v>2152.6</v>
      </c>
      <c r="M511" s="438">
        <v>9.5600000000000004E-2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0"/>
      <c r="B5" s="511"/>
      <c r="C5" s="510"/>
      <c r="D5" s="51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512" t="s">
        <v>570</v>
      </c>
      <c r="C7" s="511"/>
      <c r="D7" s="7">
        <f>Main!B10</f>
        <v>44497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44496</v>
      </c>
      <c r="B10" s="32">
        <v>542865</v>
      </c>
      <c r="C10" s="31" t="s">
        <v>1066</v>
      </c>
      <c r="D10" s="31" t="s">
        <v>1067</v>
      </c>
      <c r="E10" s="31" t="s">
        <v>579</v>
      </c>
      <c r="F10" s="90">
        <v>10000</v>
      </c>
      <c r="G10" s="32">
        <v>15.4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44496</v>
      </c>
      <c r="B11" s="32">
        <v>542865</v>
      </c>
      <c r="C11" s="31" t="s">
        <v>1066</v>
      </c>
      <c r="D11" s="31" t="s">
        <v>1067</v>
      </c>
      <c r="E11" s="31" t="s">
        <v>580</v>
      </c>
      <c r="F11" s="90">
        <v>40000</v>
      </c>
      <c r="G11" s="32">
        <v>14.95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44496</v>
      </c>
      <c r="B12" s="32">
        <v>531909</v>
      </c>
      <c r="C12" s="31" t="s">
        <v>1068</v>
      </c>
      <c r="D12" s="31" t="s">
        <v>1069</v>
      </c>
      <c r="E12" s="31" t="s">
        <v>580</v>
      </c>
      <c r="F12" s="90">
        <v>470666</v>
      </c>
      <c r="G12" s="32">
        <v>9.43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44496</v>
      </c>
      <c r="B13" s="32">
        <v>538715</v>
      </c>
      <c r="C13" s="31" t="s">
        <v>1070</v>
      </c>
      <c r="D13" s="31" t="s">
        <v>1071</v>
      </c>
      <c r="E13" s="31" t="s">
        <v>579</v>
      </c>
      <c r="F13" s="90">
        <v>59821</v>
      </c>
      <c r="G13" s="32">
        <v>94.43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44496</v>
      </c>
      <c r="B14" s="32">
        <v>543324</v>
      </c>
      <c r="C14" s="31" t="s">
        <v>1072</v>
      </c>
      <c r="D14" s="31" t="s">
        <v>1073</v>
      </c>
      <c r="E14" s="31" t="s">
        <v>579</v>
      </c>
      <c r="F14" s="90">
        <v>8000</v>
      </c>
      <c r="G14" s="32">
        <v>202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44496</v>
      </c>
      <c r="B15" s="32">
        <v>532622</v>
      </c>
      <c r="C15" s="31" t="s">
        <v>658</v>
      </c>
      <c r="D15" s="31" t="s">
        <v>1074</v>
      </c>
      <c r="E15" s="31" t="s">
        <v>579</v>
      </c>
      <c r="F15" s="90">
        <v>4300000</v>
      </c>
      <c r="G15" s="32">
        <v>262.5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44496</v>
      </c>
      <c r="B16" s="32">
        <v>532622</v>
      </c>
      <c r="C16" s="31" t="s">
        <v>658</v>
      </c>
      <c r="D16" s="31" t="s">
        <v>1075</v>
      </c>
      <c r="E16" s="31" t="s">
        <v>580</v>
      </c>
      <c r="F16" s="90">
        <v>4123250</v>
      </c>
      <c r="G16" s="32">
        <v>262.52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44496</v>
      </c>
      <c r="B17" s="32">
        <v>531137</v>
      </c>
      <c r="C17" s="31" t="s">
        <v>1076</v>
      </c>
      <c r="D17" s="31" t="s">
        <v>1013</v>
      </c>
      <c r="E17" s="31" t="s">
        <v>579</v>
      </c>
      <c r="F17" s="90">
        <v>497704</v>
      </c>
      <c r="G17" s="32">
        <v>1.42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44496</v>
      </c>
      <c r="B18" s="32">
        <v>513723</v>
      </c>
      <c r="C18" s="31" t="s">
        <v>1077</v>
      </c>
      <c r="D18" s="31" t="s">
        <v>1078</v>
      </c>
      <c r="E18" s="31" t="s">
        <v>580</v>
      </c>
      <c r="F18" s="90">
        <v>40000</v>
      </c>
      <c r="G18" s="32">
        <v>45.05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44496</v>
      </c>
      <c r="B19" s="32">
        <v>536868</v>
      </c>
      <c r="C19" s="31" t="s">
        <v>995</v>
      </c>
      <c r="D19" s="31" t="s">
        <v>996</v>
      </c>
      <c r="E19" s="31" t="s">
        <v>580</v>
      </c>
      <c r="F19" s="90">
        <v>88350</v>
      </c>
      <c r="G19" s="32">
        <v>50.12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44496</v>
      </c>
      <c r="B20" s="32">
        <v>500236</v>
      </c>
      <c r="C20" s="31" t="s">
        <v>974</v>
      </c>
      <c r="D20" s="31" t="s">
        <v>1079</v>
      </c>
      <c r="E20" s="31" t="s">
        <v>580</v>
      </c>
      <c r="F20" s="90">
        <v>132299</v>
      </c>
      <c r="G20" s="32">
        <v>5.5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44496</v>
      </c>
      <c r="B21" s="32">
        <v>500236</v>
      </c>
      <c r="C21" s="31" t="s">
        <v>974</v>
      </c>
      <c r="D21" s="31" t="s">
        <v>975</v>
      </c>
      <c r="E21" s="31" t="s">
        <v>580</v>
      </c>
      <c r="F21" s="90">
        <v>250000</v>
      </c>
      <c r="G21" s="32">
        <v>5.49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44496</v>
      </c>
      <c r="B22" s="32">
        <v>505283</v>
      </c>
      <c r="C22" s="31" t="s">
        <v>1080</v>
      </c>
      <c r="D22" s="31" t="s">
        <v>1081</v>
      </c>
      <c r="E22" s="31" t="s">
        <v>580</v>
      </c>
      <c r="F22" s="90">
        <v>500000</v>
      </c>
      <c r="G22" s="32">
        <v>383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44496</v>
      </c>
      <c r="B23" s="32">
        <v>539841</v>
      </c>
      <c r="C23" s="31" t="s">
        <v>1082</v>
      </c>
      <c r="D23" s="31" t="s">
        <v>1013</v>
      </c>
      <c r="E23" s="31" t="s">
        <v>579</v>
      </c>
      <c r="F23" s="90">
        <v>54929</v>
      </c>
      <c r="G23" s="32">
        <v>126.55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44496</v>
      </c>
      <c r="B24" s="32">
        <v>539841</v>
      </c>
      <c r="C24" s="31" t="s">
        <v>1082</v>
      </c>
      <c r="D24" s="31" t="s">
        <v>1013</v>
      </c>
      <c r="E24" s="31" t="s">
        <v>580</v>
      </c>
      <c r="F24" s="90">
        <v>16947</v>
      </c>
      <c r="G24" s="32">
        <v>123.07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44496</v>
      </c>
      <c r="B25" s="32">
        <v>539767</v>
      </c>
      <c r="C25" s="31" t="s">
        <v>977</v>
      </c>
      <c r="D25" s="31" t="s">
        <v>1083</v>
      </c>
      <c r="E25" s="31" t="s">
        <v>580</v>
      </c>
      <c r="F25" s="90">
        <v>21926</v>
      </c>
      <c r="G25" s="32">
        <v>11.56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44496</v>
      </c>
      <c r="B26" s="32">
        <v>542628</v>
      </c>
      <c r="C26" s="31" t="s">
        <v>1084</v>
      </c>
      <c r="D26" s="31" t="s">
        <v>1085</v>
      </c>
      <c r="E26" s="31" t="s">
        <v>580</v>
      </c>
      <c r="F26" s="90">
        <v>120000</v>
      </c>
      <c r="G26" s="32">
        <v>31.26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44496</v>
      </c>
      <c r="B27" s="32">
        <v>538860</v>
      </c>
      <c r="C27" s="31" t="s">
        <v>1086</v>
      </c>
      <c r="D27" s="31" t="s">
        <v>1087</v>
      </c>
      <c r="E27" s="31" t="s">
        <v>579</v>
      </c>
      <c r="F27" s="90">
        <v>640000</v>
      </c>
      <c r="G27" s="32">
        <v>0.37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44496</v>
      </c>
      <c r="B28" s="32">
        <v>538860</v>
      </c>
      <c r="C28" s="31" t="s">
        <v>1086</v>
      </c>
      <c r="D28" s="31" t="s">
        <v>1088</v>
      </c>
      <c r="E28" s="31" t="s">
        <v>580</v>
      </c>
      <c r="F28" s="90">
        <v>427373</v>
      </c>
      <c r="G28" s="32">
        <v>0.38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44496</v>
      </c>
      <c r="B29" s="32">
        <v>543375</v>
      </c>
      <c r="C29" s="31" t="s">
        <v>1023</v>
      </c>
      <c r="D29" s="31" t="s">
        <v>1089</v>
      </c>
      <c r="E29" s="31" t="s">
        <v>579</v>
      </c>
      <c r="F29" s="90">
        <v>60000</v>
      </c>
      <c r="G29" s="32">
        <v>13.15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44496</v>
      </c>
      <c r="B30" s="32">
        <v>543375</v>
      </c>
      <c r="C30" s="31" t="s">
        <v>1023</v>
      </c>
      <c r="D30" s="31" t="s">
        <v>1090</v>
      </c>
      <c r="E30" s="31" t="s">
        <v>580</v>
      </c>
      <c r="F30" s="90">
        <v>60000</v>
      </c>
      <c r="G30" s="32">
        <v>13.15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44496</v>
      </c>
      <c r="B31" s="32">
        <v>543375</v>
      </c>
      <c r="C31" s="31" t="s">
        <v>1023</v>
      </c>
      <c r="D31" s="31" t="s">
        <v>1091</v>
      </c>
      <c r="E31" s="31" t="s">
        <v>579</v>
      </c>
      <c r="F31" s="90">
        <v>60000</v>
      </c>
      <c r="G31" s="32">
        <v>15.44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44496</v>
      </c>
      <c r="B32" s="32">
        <v>543375</v>
      </c>
      <c r="C32" s="31" t="s">
        <v>1023</v>
      </c>
      <c r="D32" s="31" t="s">
        <v>1092</v>
      </c>
      <c r="E32" s="31" t="s">
        <v>579</v>
      </c>
      <c r="F32" s="90">
        <v>50000</v>
      </c>
      <c r="G32" s="32">
        <v>15.25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44496</v>
      </c>
      <c r="B33" s="32">
        <v>542145</v>
      </c>
      <c r="C33" s="31" t="s">
        <v>1093</v>
      </c>
      <c r="D33" s="31" t="s">
        <v>1094</v>
      </c>
      <c r="E33" s="31" t="s">
        <v>580</v>
      </c>
      <c r="F33" s="90">
        <v>30000</v>
      </c>
      <c r="G33" s="32">
        <v>79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44496</v>
      </c>
      <c r="B34" s="32">
        <v>542145</v>
      </c>
      <c r="C34" s="31" t="s">
        <v>1093</v>
      </c>
      <c r="D34" s="31" t="s">
        <v>1073</v>
      </c>
      <c r="E34" s="31" t="s">
        <v>579</v>
      </c>
      <c r="F34" s="90">
        <v>30000</v>
      </c>
      <c r="G34" s="32">
        <v>79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44496</v>
      </c>
      <c r="B35" s="32">
        <v>542599</v>
      </c>
      <c r="C35" s="31" t="s">
        <v>1095</v>
      </c>
      <c r="D35" s="31" t="s">
        <v>1096</v>
      </c>
      <c r="E35" s="31" t="s">
        <v>580</v>
      </c>
      <c r="F35" s="90">
        <v>198000</v>
      </c>
      <c r="G35" s="32">
        <v>20.3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44496</v>
      </c>
      <c r="B36" s="32">
        <v>542599</v>
      </c>
      <c r="C36" s="31" t="s">
        <v>1095</v>
      </c>
      <c r="D36" s="31" t="s">
        <v>1022</v>
      </c>
      <c r="E36" s="31" t="s">
        <v>579</v>
      </c>
      <c r="F36" s="90">
        <v>198000</v>
      </c>
      <c r="G36" s="32">
        <v>20.3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44496</v>
      </c>
      <c r="B37" s="32">
        <v>539833</v>
      </c>
      <c r="C37" s="31" t="s">
        <v>1097</v>
      </c>
      <c r="D37" s="31" t="s">
        <v>1098</v>
      </c>
      <c r="E37" s="31" t="s">
        <v>579</v>
      </c>
      <c r="F37" s="90">
        <v>700000</v>
      </c>
      <c r="G37" s="32">
        <v>0.53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44496</v>
      </c>
      <c r="B38" s="32">
        <v>505729</v>
      </c>
      <c r="C38" s="31" t="s">
        <v>1099</v>
      </c>
      <c r="D38" s="31" t="s">
        <v>1100</v>
      </c>
      <c r="E38" s="31" t="s">
        <v>580</v>
      </c>
      <c r="F38" s="90">
        <v>400000</v>
      </c>
      <c r="G38" s="32">
        <v>76.89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44496</v>
      </c>
      <c r="B39" s="32">
        <v>539217</v>
      </c>
      <c r="C39" s="31" t="s">
        <v>1024</v>
      </c>
      <c r="D39" s="31" t="s">
        <v>1025</v>
      </c>
      <c r="E39" s="31" t="s">
        <v>580</v>
      </c>
      <c r="F39" s="90">
        <v>820000</v>
      </c>
      <c r="G39" s="32">
        <v>2.65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44496</v>
      </c>
      <c r="B40" s="32">
        <v>539217</v>
      </c>
      <c r="C40" s="31" t="s">
        <v>1024</v>
      </c>
      <c r="D40" s="31" t="s">
        <v>1101</v>
      </c>
      <c r="E40" s="31" t="s">
        <v>579</v>
      </c>
      <c r="F40" s="90">
        <v>714026</v>
      </c>
      <c r="G40" s="32">
        <v>2.65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44496</v>
      </c>
      <c r="B41" s="32">
        <v>540738</v>
      </c>
      <c r="C41" s="31" t="s">
        <v>1026</v>
      </c>
      <c r="D41" s="31" t="s">
        <v>1102</v>
      </c>
      <c r="E41" s="31" t="s">
        <v>580</v>
      </c>
      <c r="F41" s="90">
        <v>102000</v>
      </c>
      <c r="G41" s="32">
        <v>46.5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44496</v>
      </c>
      <c r="B42" s="32">
        <v>539310</v>
      </c>
      <c r="C42" s="31" t="s">
        <v>1103</v>
      </c>
      <c r="D42" s="31" t="s">
        <v>1104</v>
      </c>
      <c r="E42" s="31" t="s">
        <v>579</v>
      </c>
      <c r="F42" s="90">
        <v>150000</v>
      </c>
      <c r="G42" s="32">
        <v>40.950000000000003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44496</v>
      </c>
      <c r="B43" s="32">
        <v>539310</v>
      </c>
      <c r="C43" s="31" t="s">
        <v>1103</v>
      </c>
      <c r="D43" s="31" t="s">
        <v>1105</v>
      </c>
      <c r="E43" s="31" t="s">
        <v>579</v>
      </c>
      <c r="F43" s="90">
        <v>141658</v>
      </c>
      <c r="G43" s="32">
        <v>40.880000000000003</v>
      </c>
      <c r="H43" s="32" t="s">
        <v>314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44496</v>
      </c>
      <c r="B44" s="32">
        <v>539310</v>
      </c>
      <c r="C44" s="31" t="s">
        <v>1103</v>
      </c>
      <c r="D44" s="31" t="s">
        <v>1105</v>
      </c>
      <c r="E44" s="31" t="s">
        <v>580</v>
      </c>
      <c r="F44" s="90">
        <v>153280</v>
      </c>
      <c r="G44" s="32">
        <v>40.97</v>
      </c>
      <c r="H44" s="32" t="s">
        <v>314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44496</v>
      </c>
      <c r="B45" s="32" t="s">
        <v>1008</v>
      </c>
      <c r="C45" s="31" t="s">
        <v>1009</v>
      </c>
      <c r="D45" s="31" t="s">
        <v>1010</v>
      </c>
      <c r="E45" s="31" t="s">
        <v>579</v>
      </c>
      <c r="F45" s="90">
        <v>994220</v>
      </c>
      <c r="G45" s="32">
        <v>18.07</v>
      </c>
      <c r="H45" s="32" t="s">
        <v>1014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44496</v>
      </c>
      <c r="B46" s="32" t="s">
        <v>1027</v>
      </c>
      <c r="C46" s="31" t="s">
        <v>1028</v>
      </c>
      <c r="D46" s="31" t="s">
        <v>1011</v>
      </c>
      <c r="E46" s="31" t="s">
        <v>579</v>
      </c>
      <c r="F46" s="90">
        <v>274189</v>
      </c>
      <c r="G46" s="32">
        <v>359.21</v>
      </c>
      <c r="H46" s="32" t="s">
        <v>1014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44496</v>
      </c>
      <c r="B47" s="32" t="s">
        <v>1106</v>
      </c>
      <c r="C47" s="31" t="s">
        <v>1107</v>
      </c>
      <c r="D47" s="31" t="s">
        <v>1108</v>
      </c>
      <c r="E47" s="31" t="s">
        <v>579</v>
      </c>
      <c r="F47" s="90">
        <v>248000</v>
      </c>
      <c r="G47" s="32">
        <v>24</v>
      </c>
      <c r="H47" s="32" t="s">
        <v>1014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44496</v>
      </c>
      <c r="B48" s="32" t="s">
        <v>1109</v>
      </c>
      <c r="C48" s="31" t="s">
        <v>1110</v>
      </c>
      <c r="D48" s="31" t="s">
        <v>1011</v>
      </c>
      <c r="E48" s="31" t="s">
        <v>579</v>
      </c>
      <c r="F48" s="90">
        <v>455555</v>
      </c>
      <c r="G48" s="32">
        <v>223.12</v>
      </c>
      <c r="H48" s="32" t="s">
        <v>1014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44496</v>
      </c>
      <c r="B49" s="32" t="s">
        <v>1111</v>
      </c>
      <c r="C49" s="31" t="s">
        <v>1112</v>
      </c>
      <c r="D49" s="31" t="s">
        <v>1013</v>
      </c>
      <c r="E49" s="31" t="s">
        <v>579</v>
      </c>
      <c r="F49" s="90">
        <v>805978</v>
      </c>
      <c r="G49" s="32">
        <v>13.99</v>
      </c>
      <c r="H49" s="32" t="s">
        <v>1014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44496</v>
      </c>
      <c r="B50" s="32" t="s">
        <v>1021</v>
      </c>
      <c r="C50" s="31" t="s">
        <v>1029</v>
      </c>
      <c r="D50" s="31" t="s">
        <v>1113</v>
      </c>
      <c r="E50" s="31" t="s">
        <v>579</v>
      </c>
      <c r="F50" s="90">
        <v>232000</v>
      </c>
      <c r="G50" s="32">
        <v>85.75</v>
      </c>
      <c r="H50" s="32" t="s">
        <v>1014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44496</v>
      </c>
      <c r="B51" s="32" t="s">
        <v>1114</v>
      </c>
      <c r="C51" s="31" t="s">
        <v>1115</v>
      </c>
      <c r="D51" s="31" t="s">
        <v>1011</v>
      </c>
      <c r="E51" s="31" t="s">
        <v>579</v>
      </c>
      <c r="F51" s="90">
        <v>67949</v>
      </c>
      <c r="G51" s="32">
        <v>558.99</v>
      </c>
      <c r="H51" s="32" t="s">
        <v>1014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44496</v>
      </c>
      <c r="B52" s="32" t="s">
        <v>1008</v>
      </c>
      <c r="C52" s="31" t="s">
        <v>1009</v>
      </c>
      <c r="D52" s="31" t="s">
        <v>1010</v>
      </c>
      <c r="E52" s="31" t="s">
        <v>580</v>
      </c>
      <c r="F52" s="90">
        <v>781574</v>
      </c>
      <c r="G52" s="32">
        <v>18.04</v>
      </c>
      <c r="H52" s="32" t="s">
        <v>1014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44496</v>
      </c>
      <c r="B53" s="32" t="s">
        <v>1027</v>
      </c>
      <c r="C53" s="31" t="s">
        <v>1028</v>
      </c>
      <c r="D53" s="31" t="s">
        <v>1011</v>
      </c>
      <c r="E53" s="31" t="s">
        <v>580</v>
      </c>
      <c r="F53" s="90">
        <v>277041</v>
      </c>
      <c r="G53" s="32">
        <v>360.34</v>
      </c>
      <c r="H53" s="32" t="s">
        <v>1014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44496</v>
      </c>
      <c r="B54" s="32" t="s">
        <v>1106</v>
      </c>
      <c r="C54" s="31" t="s">
        <v>1107</v>
      </c>
      <c r="D54" s="31" t="s">
        <v>1116</v>
      </c>
      <c r="E54" s="31" t="s">
        <v>580</v>
      </c>
      <c r="F54" s="90">
        <v>248000</v>
      </c>
      <c r="G54" s="32">
        <v>24</v>
      </c>
      <c r="H54" s="32" t="s">
        <v>1014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44496</v>
      </c>
      <c r="B55" s="32" t="s">
        <v>1109</v>
      </c>
      <c r="C55" s="31" t="s">
        <v>1110</v>
      </c>
      <c r="D55" s="31" t="s">
        <v>1011</v>
      </c>
      <c r="E55" s="31" t="s">
        <v>580</v>
      </c>
      <c r="F55" s="90">
        <v>440887</v>
      </c>
      <c r="G55" s="32">
        <v>223.56</v>
      </c>
      <c r="H55" s="32" t="s">
        <v>1014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44496</v>
      </c>
      <c r="B56" s="32" t="s">
        <v>1111</v>
      </c>
      <c r="C56" s="31" t="s">
        <v>1112</v>
      </c>
      <c r="D56" s="31" t="s">
        <v>1013</v>
      </c>
      <c r="E56" s="31" t="s">
        <v>580</v>
      </c>
      <c r="F56" s="90">
        <v>117572</v>
      </c>
      <c r="G56" s="32">
        <v>14.05</v>
      </c>
      <c r="H56" s="32" t="s">
        <v>1014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44496</v>
      </c>
      <c r="B57" s="32" t="s">
        <v>1021</v>
      </c>
      <c r="C57" s="31" t="s">
        <v>1029</v>
      </c>
      <c r="D57" s="31" t="s">
        <v>1030</v>
      </c>
      <c r="E57" s="31" t="s">
        <v>580</v>
      </c>
      <c r="F57" s="90">
        <v>232000</v>
      </c>
      <c r="G57" s="32">
        <v>85.75</v>
      </c>
      <c r="H57" s="32" t="s">
        <v>1014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44496</v>
      </c>
      <c r="B58" s="32" t="s">
        <v>1117</v>
      </c>
      <c r="C58" s="31" t="s">
        <v>1118</v>
      </c>
      <c r="D58" s="31" t="s">
        <v>1012</v>
      </c>
      <c r="E58" s="31" t="s">
        <v>580</v>
      </c>
      <c r="F58" s="90">
        <v>167075</v>
      </c>
      <c r="G58" s="32">
        <v>52.55</v>
      </c>
      <c r="H58" s="32" t="s">
        <v>1014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44496</v>
      </c>
      <c r="B59" s="32" t="s">
        <v>1119</v>
      </c>
      <c r="C59" s="31" t="s">
        <v>1120</v>
      </c>
      <c r="D59" s="31" t="s">
        <v>1121</v>
      </c>
      <c r="E59" s="31" t="s">
        <v>580</v>
      </c>
      <c r="F59" s="90">
        <v>109556</v>
      </c>
      <c r="G59" s="32">
        <v>66.010000000000005</v>
      </c>
      <c r="H59" s="32" t="s">
        <v>1014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44496</v>
      </c>
      <c r="B60" s="32" t="s">
        <v>1114</v>
      </c>
      <c r="C60" s="31" t="s">
        <v>1115</v>
      </c>
      <c r="D60" s="31" t="s">
        <v>1011</v>
      </c>
      <c r="E60" s="31" t="s">
        <v>580</v>
      </c>
      <c r="F60" s="90">
        <v>69468</v>
      </c>
      <c r="G60" s="32">
        <v>561.89</v>
      </c>
      <c r="H60" s="32" t="s">
        <v>1014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/>
      <c r="B61" s="32"/>
      <c r="C61" s="31"/>
      <c r="D61" s="31"/>
      <c r="E61" s="31"/>
      <c r="F61" s="90"/>
      <c r="G61" s="32"/>
      <c r="H61" s="3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/>
      <c r="B62" s="32"/>
      <c r="C62" s="20"/>
      <c r="D62" s="20"/>
      <c r="E62" s="31"/>
      <c r="F62" s="90"/>
      <c r="G62" s="32"/>
      <c r="H62" s="32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/>
      <c r="B63" s="32"/>
      <c r="C63" s="31"/>
      <c r="D63" s="31"/>
      <c r="E63" s="31"/>
      <c r="F63" s="90"/>
      <c r="G63" s="32"/>
      <c r="H63" s="32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/>
      <c r="B64" s="32"/>
      <c r="C64" s="31"/>
      <c r="D64" s="31"/>
      <c r="E64" s="31"/>
      <c r="F64" s="90"/>
      <c r="G64" s="32"/>
      <c r="H64" s="3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/>
      <c r="B65" s="32"/>
      <c r="C65" s="31"/>
      <c r="D65" s="31"/>
      <c r="E65" s="31"/>
      <c r="F65" s="90"/>
      <c r="G65" s="32"/>
      <c r="H65" s="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/>
      <c r="B66" s="32"/>
      <c r="C66" s="31"/>
      <c r="D66" s="31"/>
      <c r="E66" s="31"/>
      <c r="F66" s="90"/>
      <c r="G66" s="32"/>
      <c r="H66" s="32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5"/>
  <sheetViews>
    <sheetView zoomScale="85" zoomScaleNormal="85" workbookViewId="0">
      <selection activeCell="M21" sqref="M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854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840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299</v>
      </c>
      <c r="E10" s="311" t="s">
        <v>596</v>
      </c>
      <c r="F10" s="312">
        <v>2195</v>
      </c>
      <c r="G10" s="312">
        <v>2080</v>
      </c>
      <c r="H10" s="311">
        <v>2295</v>
      </c>
      <c r="I10" s="313" t="s">
        <v>833</v>
      </c>
      <c r="J10" s="314" t="s">
        <v>847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594</v>
      </c>
      <c r="O10" s="317">
        <v>44469</v>
      </c>
      <c r="P10" s="312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374</v>
      </c>
      <c r="E11" s="110" t="s">
        <v>596</v>
      </c>
      <c r="F11" s="107" t="s">
        <v>836</v>
      </c>
      <c r="G11" s="107">
        <v>1395</v>
      </c>
      <c r="H11" s="110"/>
      <c r="I11" s="111" t="s">
        <v>837</v>
      </c>
      <c r="J11" s="112" t="s">
        <v>597</v>
      </c>
      <c r="K11" s="113"/>
      <c r="L11" s="108"/>
      <c r="M11" s="114"/>
      <c r="N11" s="109"/>
      <c r="O11" s="110"/>
      <c r="P11" s="107">
        <f>VLOOKUP(D11,'MidCap Intra'!B13:C506,2,0)</f>
        <v>1482.05</v>
      </c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418</v>
      </c>
      <c r="E12" s="300" t="s">
        <v>596</v>
      </c>
      <c r="F12" s="301">
        <v>3130</v>
      </c>
      <c r="G12" s="301">
        <v>2920</v>
      </c>
      <c r="H12" s="300">
        <v>3320</v>
      </c>
      <c r="I12" s="302" t="s">
        <v>832</v>
      </c>
      <c r="J12" s="103" t="s">
        <v>855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594</v>
      </c>
      <c r="O12" s="106">
        <v>44473</v>
      </c>
      <c r="P12" s="301"/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130</v>
      </c>
      <c r="E13" s="322" t="s">
        <v>596</v>
      </c>
      <c r="F13" s="323">
        <v>527.5</v>
      </c>
      <c r="G13" s="323">
        <v>495</v>
      </c>
      <c r="H13" s="322">
        <v>495</v>
      </c>
      <c r="I13" s="324" t="s">
        <v>841</v>
      </c>
      <c r="J13" s="304" t="s">
        <v>990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607</v>
      </c>
      <c r="O13" s="307">
        <v>44491</v>
      </c>
      <c r="P13" s="323"/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251</v>
      </c>
      <c r="E14" s="300" t="s">
        <v>596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848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594</v>
      </c>
      <c r="O14" s="106">
        <v>44470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18">
        <v>6</v>
      </c>
      <c r="B15" s="319">
        <v>44466</v>
      </c>
      <c r="C15" s="320"/>
      <c r="D15" s="321" t="s">
        <v>252</v>
      </c>
      <c r="E15" s="322" t="s">
        <v>596</v>
      </c>
      <c r="F15" s="323">
        <v>2040</v>
      </c>
      <c r="G15" s="323">
        <v>1895</v>
      </c>
      <c r="H15" s="322">
        <f>(2155+1895)/2</f>
        <v>2025</v>
      </c>
      <c r="I15" s="324" t="s">
        <v>842</v>
      </c>
      <c r="J15" s="304" t="s">
        <v>947</v>
      </c>
      <c r="K15" s="304">
        <f t="shared" si="6"/>
        <v>-15</v>
      </c>
      <c r="L15" s="305">
        <f t="shared" si="7"/>
        <v>-14.28</v>
      </c>
      <c r="M15" s="306">
        <f t="shared" si="8"/>
        <v>-1.4352941176470589E-2</v>
      </c>
      <c r="N15" s="304" t="s">
        <v>607</v>
      </c>
      <c r="O15" s="307">
        <v>44494</v>
      </c>
      <c r="P15" s="323"/>
      <c r="Q15" s="1"/>
      <c r="R15" s="1" t="s">
        <v>598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256</v>
      </c>
      <c r="E16" s="300" t="s">
        <v>596</v>
      </c>
      <c r="F16" s="301">
        <v>1580</v>
      </c>
      <c r="G16" s="301">
        <v>1490</v>
      </c>
      <c r="H16" s="300">
        <v>1685</v>
      </c>
      <c r="I16" s="302" t="s">
        <v>843</v>
      </c>
      <c r="J16" s="103" t="s">
        <v>932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594</v>
      </c>
      <c r="O16" s="106">
        <v>44481</v>
      </c>
      <c r="P16" s="301"/>
      <c r="Q16" s="1"/>
      <c r="R16" s="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346</v>
      </c>
      <c r="E17" s="322" t="s">
        <v>596</v>
      </c>
      <c r="F17" s="323">
        <v>3270</v>
      </c>
      <c r="G17" s="323">
        <v>3140</v>
      </c>
      <c r="H17" s="322">
        <v>3025</v>
      </c>
      <c r="I17" s="324" t="s">
        <v>844</v>
      </c>
      <c r="J17" s="304" t="s">
        <v>849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607</v>
      </c>
      <c r="O17" s="307">
        <v>44470</v>
      </c>
      <c r="P17" s="323"/>
      <c r="Q17" s="1"/>
      <c r="R17" s="1" t="s">
        <v>595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406</v>
      </c>
      <c r="E18" s="300" t="s">
        <v>596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835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594</v>
      </c>
      <c r="O18" s="106">
        <v>44470</v>
      </c>
      <c r="P18" s="301"/>
      <c r="Q18" s="1"/>
      <c r="R18" s="1" t="s">
        <v>598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179</v>
      </c>
      <c r="E19" s="300" t="s">
        <v>596</v>
      </c>
      <c r="F19" s="301">
        <v>3120</v>
      </c>
      <c r="G19" s="301">
        <v>2980</v>
      </c>
      <c r="H19" s="300">
        <v>3315</v>
      </c>
      <c r="I19" s="302" t="s">
        <v>856</v>
      </c>
      <c r="J19" s="103" t="s">
        <v>912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594</v>
      </c>
      <c r="O19" s="106">
        <v>44477</v>
      </c>
      <c r="P19" s="301"/>
      <c r="Q19" s="1"/>
      <c r="R19" s="1" t="s">
        <v>595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118</v>
      </c>
      <c r="E20" s="110" t="s">
        <v>596</v>
      </c>
      <c r="F20" s="107" t="s">
        <v>876</v>
      </c>
      <c r="G20" s="107">
        <v>660</v>
      </c>
      <c r="H20" s="110"/>
      <c r="I20" s="111" t="s">
        <v>877</v>
      </c>
      <c r="J20" s="112" t="s">
        <v>597</v>
      </c>
      <c r="K20" s="113"/>
      <c r="L20" s="108"/>
      <c r="M20" s="114"/>
      <c r="N20" s="109"/>
      <c r="O20" s="110"/>
      <c r="P20" s="107">
        <f>VLOOKUP(D20,'MidCap Intra'!B22:C521,2,0)</f>
        <v>693.85</v>
      </c>
      <c r="Q20" s="1"/>
      <c r="R20" s="1" t="s">
        <v>595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517</v>
      </c>
      <c r="E21" s="322" t="s">
        <v>596</v>
      </c>
      <c r="F21" s="323">
        <v>675</v>
      </c>
      <c r="G21" s="323">
        <v>619</v>
      </c>
      <c r="H21" s="322">
        <f>(615+708.5)/2</f>
        <v>661.75</v>
      </c>
      <c r="I21" s="324" t="s">
        <v>878</v>
      </c>
      <c r="J21" s="304" t="s">
        <v>978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607</v>
      </c>
      <c r="O21" s="307">
        <v>44490</v>
      </c>
      <c r="P21" s="323"/>
      <c r="Q21" s="1"/>
      <c r="R21" s="1" t="s">
        <v>595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138</v>
      </c>
      <c r="E22" s="300" t="s">
        <v>596</v>
      </c>
      <c r="F22" s="301">
        <v>231.5</v>
      </c>
      <c r="G22" s="301">
        <v>216</v>
      </c>
      <c r="H22" s="300">
        <v>259.5</v>
      </c>
      <c r="I22" s="302" t="s">
        <v>893</v>
      </c>
      <c r="J22" s="103" t="s">
        <v>952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594</v>
      </c>
      <c r="O22" s="106">
        <v>44483</v>
      </c>
      <c r="P22" s="301"/>
      <c r="Q22" s="1"/>
      <c r="R22" s="1" t="s">
        <v>595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81</v>
      </c>
      <c r="E23" s="110" t="s">
        <v>596</v>
      </c>
      <c r="F23" s="107" t="s">
        <v>922</v>
      </c>
      <c r="G23" s="107">
        <v>3670</v>
      </c>
      <c r="H23" s="110"/>
      <c r="I23" s="111" t="s">
        <v>923</v>
      </c>
      <c r="J23" s="112" t="s">
        <v>597</v>
      </c>
      <c r="K23" s="113"/>
      <c r="L23" s="108"/>
      <c r="M23" s="114"/>
      <c r="N23" s="109"/>
      <c r="O23" s="110"/>
      <c r="P23" s="107">
        <f>VLOOKUP(D23,'MidCap Intra'!B25:C515,2,0)</f>
        <v>3697.85</v>
      </c>
      <c r="Q23" s="1"/>
      <c r="R23" s="1" t="s">
        <v>595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210</v>
      </c>
      <c r="E24" s="110" t="s">
        <v>596</v>
      </c>
      <c r="F24" s="107" t="s">
        <v>925</v>
      </c>
      <c r="G24" s="107">
        <v>6980</v>
      </c>
      <c r="H24" s="110"/>
      <c r="I24" s="111" t="s">
        <v>926</v>
      </c>
      <c r="J24" s="112" t="s">
        <v>597</v>
      </c>
      <c r="K24" s="113"/>
      <c r="L24" s="108"/>
      <c r="M24" s="114"/>
      <c r="N24" s="109"/>
      <c r="O24" s="110"/>
      <c r="P24" s="107">
        <f>VLOOKUP(D24,'MidCap Intra'!B26:C515,2,0)</f>
        <v>7354.2</v>
      </c>
      <c r="Q24" s="1"/>
      <c r="R24" s="1" t="s">
        <v>595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318">
        <v>16</v>
      </c>
      <c r="B25" s="319">
        <v>44487</v>
      </c>
      <c r="C25" s="320"/>
      <c r="D25" s="321" t="s">
        <v>518</v>
      </c>
      <c r="E25" s="322" t="s">
        <v>596</v>
      </c>
      <c r="F25" s="323">
        <v>411.5</v>
      </c>
      <c r="G25" s="323">
        <v>387</v>
      </c>
      <c r="H25" s="322">
        <v>387</v>
      </c>
      <c r="I25" s="324" t="s">
        <v>961</v>
      </c>
      <c r="J25" s="304" t="s">
        <v>997</v>
      </c>
      <c r="K25" s="304">
        <f t="shared" ref="K25" si="27">H25-F25</f>
        <v>-24.5</v>
      </c>
      <c r="L25" s="305">
        <f t="shared" ref="L25" si="28">(F25*-0.7)/100</f>
        <v>-2.8804999999999996</v>
      </c>
      <c r="M25" s="306">
        <f t="shared" ref="M25" si="29">(K25+L25)/F25</f>
        <v>-6.6538274605103281E-2</v>
      </c>
      <c r="N25" s="304" t="s">
        <v>607</v>
      </c>
      <c r="O25" s="307">
        <v>44494</v>
      </c>
      <c r="P25" s="323"/>
      <c r="Q25" s="1"/>
      <c r="R25" s="1" t="s">
        <v>595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268</v>
      </c>
      <c r="E26" s="322" t="s">
        <v>596</v>
      </c>
      <c r="F26" s="323">
        <v>590</v>
      </c>
      <c r="G26" s="323">
        <v>549</v>
      </c>
      <c r="H26" s="322">
        <v>549</v>
      </c>
      <c r="I26" s="324" t="s">
        <v>981</v>
      </c>
      <c r="J26" s="304" t="s">
        <v>989</v>
      </c>
      <c r="K26" s="304">
        <f t="shared" ref="K26" si="30">H26-F26</f>
        <v>-41</v>
      </c>
      <c r="L26" s="305">
        <f t="shared" ref="L26" si="31">(F26*-0.7)/100</f>
        <v>-4.13</v>
      </c>
      <c r="M26" s="306">
        <f t="shared" ref="M26" si="32">(K26+L26)/F26</f>
        <v>-7.6491525423728821E-2</v>
      </c>
      <c r="N26" s="304" t="s">
        <v>607</v>
      </c>
      <c r="O26" s="307">
        <v>44491</v>
      </c>
      <c r="P26" s="323"/>
      <c r="Q26" s="1"/>
      <c r="R26" s="1" t="s">
        <v>595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499" customFormat="1" ht="12.75" customHeight="1">
      <c r="A27" s="487">
        <v>18</v>
      </c>
      <c r="B27" s="488">
        <v>44495</v>
      </c>
      <c r="C27" s="489"/>
      <c r="D27" s="490" t="s">
        <v>126</v>
      </c>
      <c r="E27" s="491" t="s">
        <v>596</v>
      </c>
      <c r="F27" s="492" t="s">
        <v>1034</v>
      </c>
      <c r="G27" s="492">
        <v>1395</v>
      </c>
      <c r="H27" s="491"/>
      <c r="I27" s="493" t="s">
        <v>1035</v>
      </c>
      <c r="J27" s="494" t="s">
        <v>597</v>
      </c>
      <c r="K27" s="494"/>
      <c r="L27" s="495"/>
      <c r="M27" s="496"/>
      <c r="N27" s="494"/>
      <c r="O27" s="497"/>
      <c r="P27" s="107">
        <f>VLOOKUP(D27,'MidCap Intra'!B29:C519,2,0)</f>
        <v>1500.4</v>
      </c>
      <c r="Q27" s="498"/>
      <c r="R27" s="498" t="s">
        <v>595</v>
      </c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</row>
    <row r="28" spans="1:38" s="499" customFormat="1" ht="12.75" customHeight="1">
      <c r="A28" s="487">
        <v>19</v>
      </c>
      <c r="B28" s="488">
        <v>44496</v>
      </c>
      <c r="C28" s="489"/>
      <c r="D28" s="490" t="s">
        <v>282</v>
      </c>
      <c r="E28" s="491" t="s">
        <v>596</v>
      </c>
      <c r="F28" s="492" t="s">
        <v>1044</v>
      </c>
      <c r="G28" s="492">
        <v>2080</v>
      </c>
      <c r="H28" s="491"/>
      <c r="I28" s="493" t="s">
        <v>833</v>
      </c>
      <c r="J28" s="494" t="s">
        <v>597</v>
      </c>
      <c r="K28" s="494"/>
      <c r="L28" s="495"/>
      <c r="M28" s="496"/>
      <c r="N28" s="494"/>
      <c r="O28" s="497"/>
      <c r="P28" s="107">
        <f>VLOOKUP(D28,'MidCap Intra'!B30:C519,2,0)</f>
        <v>2207.85</v>
      </c>
      <c r="Q28" s="498"/>
      <c r="R28" s="498" t="s">
        <v>595</v>
      </c>
      <c r="S28" s="498"/>
      <c r="T28" s="498"/>
      <c r="U28" s="498"/>
      <c r="V28" s="498"/>
      <c r="W28" s="498"/>
      <c r="X28" s="498"/>
      <c r="Y28" s="498"/>
      <c r="Z28" s="498"/>
      <c r="AA28" s="498"/>
      <c r="AB28" s="498"/>
      <c r="AC28" s="498"/>
      <c r="AD28" s="498"/>
      <c r="AE28" s="498"/>
      <c r="AF28" s="498"/>
      <c r="AG28" s="498"/>
      <c r="AH28" s="498"/>
      <c r="AI28" s="498"/>
      <c r="AJ28" s="498"/>
      <c r="AK28" s="498"/>
      <c r="AL28" s="498"/>
    </row>
    <row r="29" spans="1:38" ht="13.9" customHeight="1">
      <c r="A29" s="113"/>
      <c r="B29" s="108"/>
      <c r="C29" s="114"/>
      <c r="D29" s="109"/>
      <c r="E29" s="110"/>
      <c r="F29" s="107"/>
      <c r="G29" s="107"/>
      <c r="H29" s="110"/>
      <c r="I29" s="111"/>
      <c r="J29" s="112"/>
      <c r="K29" s="113"/>
      <c r="L29" s="108"/>
      <c r="M29" s="114"/>
      <c r="N29" s="109"/>
      <c r="O29" s="110"/>
      <c r="P29" s="110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0"/>
      <c r="B30" s="121"/>
      <c r="C30" s="122"/>
      <c r="D30" s="123"/>
      <c r="E30" s="124"/>
      <c r="F30" s="124"/>
      <c r="H30" s="124"/>
      <c r="I30" s="125"/>
      <c r="J30" s="126"/>
      <c r="K30" s="126"/>
      <c r="L30" s="127"/>
      <c r="M30" s="128"/>
      <c r="N30" s="129"/>
      <c r="O30" s="130"/>
      <c r="P30" s="131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4.25" customHeight="1">
      <c r="A31" s="120"/>
      <c r="B31" s="121"/>
      <c r="C31" s="122"/>
      <c r="D31" s="123"/>
      <c r="E31" s="124"/>
      <c r="F31" s="124"/>
      <c r="G31" s="120"/>
      <c r="H31" s="124"/>
      <c r="I31" s="125"/>
      <c r="J31" s="126"/>
      <c r="K31" s="126"/>
      <c r="L31" s="127"/>
      <c r="M31" s="128"/>
      <c r="N31" s="129"/>
      <c r="O31" s="130"/>
      <c r="P31" s="131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599</v>
      </c>
      <c r="B32" s="133"/>
      <c r="C32" s="134"/>
      <c r="D32" s="135"/>
      <c r="E32" s="136"/>
      <c r="F32" s="136"/>
      <c r="G32" s="136"/>
      <c r="H32" s="136"/>
      <c r="I32" s="136"/>
      <c r="J32" s="137"/>
      <c r="K32" s="136"/>
      <c r="L32" s="138"/>
      <c r="M32" s="59"/>
      <c r="N32" s="137"/>
      <c r="O32" s="13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9" t="s">
        <v>600</v>
      </c>
      <c r="B33" s="132"/>
      <c r="C33" s="132"/>
      <c r="D33" s="132"/>
      <c r="E33" s="44"/>
      <c r="F33" s="140" t="s">
        <v>601</v>
      </c>
      <c r="G33" s="6"/>
      <c r="H33" s="6"/>
      <c r="I33" s="6"/>
      <c r="J33" s="141"/>
      <c r="K33" s="142"/>
      <c r="L33" s="142"/>
      <c r="M33" s="143"/>
      <c r="N33" s="1"/>
      <c r="O33" s="1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32" t="s">
        <v>602</v>
      </c>
      <c r="B34" s="132"/>
      <c r="C34" s="132"/>
      <c r="D34" s="132"/>
      <c r="E34" s="6"/>
      <c r="F34" s="140" t="s">
        <v>603</v>
      </c>
      <c r="G34" s="6"/>
      <c r="H34" s="6"/>
      <c r="I34" s="6"/>
      <c r="J34" s="141"/>
      <c r="K34" s="142"/>
      <c r="L34" s="142"/>
      <c r="M34" s="143"/>
      <c r="N34" s="1"/>
      <c r="O34" s="1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32"/>
      <c r="B35" s="132"/>
      <c r="C35" s="132"/>
      <c r="D35" s="132"/>
      <c r="E35" s="6"/>
      <c r="F35" s="6"/>
      <c r="G35" s="6"/>
      <c r="H35" s="6"/>
      <c r="I35" s="6"/>
      <c r="J35" s="145"/>
      <c r="K35" s="142"/>
      <c r="L35" s="142"/>
      <c r="M35" s="6"/>
      <c r="N35" s="146"/>
      <c r="O35" s="1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.75" customHeight="1">
      <c r="A36" s="1"/>
      <c r="B36" s="147" t="s">
        <v>604</v>
      </c>
      <c r="C36" s="147"/>
      <c r="D36" s="147"/>
      <c r="E36" s="147"/>
      <c r="F36" s="148"/>
      <c r="G36" s="6"/>
      <c r="H36" s="6"/>
      <c r="I36" s="149"/>
      <c r="J36" s="150"/>
      <c r="K36" s="151"/>
      <c r="L36" s="150"/>
      <c r="M36" s="6"/>
      <c r="N36" s="1"/>
      <c r="O36" s="1"/>
      <c r="P36" s="1"/>
      <c r="R36" s="59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99" t="s">
        <v>16</v>
      </c>
      <c r="B37" s="152" t="s">
        <v>571</v>
      </c>
      <c r="C37" s="102"/>
      <c r="D37" s="101" t="s">
        <v>582</v>
      </c>
      <c r="E37" s="100" t="s">
        <v>583</v>
      </c>
      <c r="F37" s="100" t="s">
        <v>584</v>
      </c>
      <c r="G37" s="100" t="s">
        <v>605</v>
      </c>
      <c r="H37" s="100" t="s">
        <v>586</v>
      </c>
      <c r="I37" s="100" t="s">
        <v>587</v>
      </c>
      <c r="J37" s="100" t="s">
        <v>588</v>
      </c>
      <c r="K37" s="100" t="s">
        <v>606</v>
      </c>
      <c r="L37" s="153" t="s">
        <v>590</v>
      </c>
      <c r="M37" s="102" t="s">
        <v>591</v>
      </c>
      <c r="N37" s="100" t="s">
        <v>592</v>
      </c>
      <c r="O37" s="101" t="s">
        <v>593</v>
      </c>
      <c r="P37" s="1"/>
      <c r="Q37" s="1"/>
      <c r="R37" s="59"/>
      <c r="S37" s="59"/>
      <c r="T37" s="59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s="269" customFormat="1" ht="15" customHeight="1">
      <c r="A38" s="419">
        <v>1</v>
      </c>
      <c r="B38" s="360">
        <v>44462</v>
      </c>
      <c r="C38" s="420"/>
      <c r="D38" s="421" t="s">
        <v>89</v>
      </c>
      <c r="E38" s="422" t="s">
        <v>596</v>
      </c>
      <c r="F38" s="422">
        <v>1707</v>
      </c>
      <c r="G38" s="422">
        <v>1670</v>
      </c>
      <c r="H38" s="422">
        <v>1709</v>
      </c>
      <c r="I38" s="422" t="s">
        <v>831</v>
      </c>
      <c r="J38" s="363" t="s">
        <v>928</v>
      </c>
      <c r="K38" s="363">
        <f t="shared" ref="K38:K39" si="33">H38-F38</f>
        <v>2</v>
      </c>
      <c r="L38" s="423">
        <f>(F38*-0.7)/100</f>
        <v>-11.948999999999998</v>
      </c>
      <c r="M38" s="424">
        <f t="shared" ref="M38:M39" si="34">(K38+L38)/F38</f>
        <v>-5.8283538371411824E-3</v>
      </c>
      <c r="N38" s="363" t="s">
        <v>594</v>
      </c>
      <c r="O38" s="425">
        <v>44480</v>
      </c>
      <c r="R38" s="288" t="s">
        <v>595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2</v>
      </c>
      <c r="B39" s="267">
        <v>44470</v>
      </c>
      <c r="C39" s="291"/>
      <c r="D39" s="308" t="s">
        <v>195</v>
      </c>
      <c r="E39" s="303" t="s">
        <v>596</v>
      </c>
      <c r="F39" s="303">
        <v>822</v>
      </c>
      <c r="G39" s="303">
        <v>797</v>
      </c>
      <c r="H39" s="303">
        <v>842</v>
      </c>
      <c r="I39" s="303" t="s">
        <v>850</v>
      </c>
      <c r="J39" s="103" t="s">
        <v>933</v>
      </c>
      <c r="K39" s="103">
        <f t="shared" si="33"/>
        <v>20</v>
      </c>
      <c r="L39" s="104">
        <f>(F39*-0.7)/100</f>
        <v>-5.7539999999999996</v>
      </c>
      <c r="M39" s="105">
        <f t="shared" si="34"/>
        <v>1.7330900243309005E-2</v>
      </c>
      <c r="N39" s="103" t="s">
        <v>594</v>
      </c>
      <c r="O39" s="106">
        <v>44481</v>
      </c>
      <c r="R39" s="288" t="s">
        <v>595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3</v>
      </c>
      <c r="B40" s="267">
        <v>44470</v>
      </c>
      <c r="C40" s="291"/>
      <c r="D40" s="308" t="s">
        <v>352</v>
      </c>
      <c r="E40" s="303" t="s">
        <v>596</v>
      </c>
      <c r="F40" s="303">
        <v>814</v>
      </c>
      <c r="G40" s="303">
        <v>794</v>
      </c>
      <c r="H40" s="303">
        <v>832.5</v>
      </c>
      <c r="I40" s="303" t="s">
        <v>851</v>
      </c>
      <c r="J40" s="103" t="s">
        <v>894</v>
      </c>
      <c r="K40" s="103">
        <f t="shared" ref="K40" si="35">H40-F40</f>
        <v>18.5</v>
      </c>
      <c r="L40" s="104">
        <f>(F40*-0.7)/100</f>
        <v>-5.6979999999999995</v>
      </c>
      <c r="M40" s="105">
        <f t="shared" ref="M40" si="36">(K40+L40)/F40</f>
        <v>1.5727272727272725E-2</v>
      </c>
      <c r="N40" s="103" t="s">
        <v>594</v>
      </c>
      <c r="O40" s="106">
        <v>44475</v>
      </c>
      <c r="R40" s="288" t="s">
        <v>595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4</v>
      </c>
      <c r="B41" s="267">
        <v>44470</v>
      </c>
      <c r="C41" s="291"/>
      <c r="D41" s="308" t="s">
        <v>247</v>
      </c>
      <c r="E41" s="303" t="s">
        <v>596</v>
      </c>
      <c r="F41" s="303">
        <v>54.95</v>
      </c>
      <c r="G41" s="303">
        <v>53</v>
      </c>
      <c r="H41" s="303">
        <v>56.2</v>
      </c>
      <c r="I41" s="303" t="s">
        <v>852</v>
      </c>
      <c r="J41" s="103" t="s">
        <v>853</v>
      </c>
      <c r="K41" s="103">
        <f t="shared" ref="K41:K43" si="37">H41-F41</f>
        <v>1.25</v>
      </c>
      <c r="L41" s="104">
        <f>(F41*-0.07)/100</f>
        <v>-3.8465000000000006E-2</v>
      </c>
      <c r="M41" s="105">
        <f t="shared" ref="M41:M43" si="38">(K41+L41)/F41</f>
        <v>2.2047952684258416E-2</v>
      </c>
      <c r="N41" s="103" t="s">
        <v>594</v>
      </c>
      <c r="O41" s="374">
        <v>44470</v>
      </c>
      <c r="R41" s="288" t="s">
        <v>595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5</v>
      </c>
      <c r="B42" s="267">
        <v>44474</v>
      </c>
      <c r="C42" s="291"/>
      <c r="D42" s="308" t="s">
        <v>198</v>
      </c>
      <c r="E42" s="303" t="s">
        <v>596</v>
      </c>
      <c r="F42" s="303">
        <v>809.5</v>
      </c>
      <c r="G42" s="303">
        <v>788</v>
      </c>
      <c r="H42" s="303">
        <v>830</v>
      </c>
      <c r="I42" s="303" t="s">
        <v>875</v>
      </c>
      <c r="J42" s="103" t="s">
        <v>896</v>
      </c>
      <c r="K42" s="103">
        <f t="shared" si="37"/>
        <v>20.5</v>
      </c>
      <c r="L42" s="104">
        <f>(F42*-0.7)/100</f>
        <v>-5.6665000000000001</v>
      </c>
      <c r="M42" s="105">
        <f t="shared" si="38"/>
        <v>1.8324274243360101E-2</v>
      </c>
      <c r="N42" s="103" t="s">
        <v>594</v>
      </c>
      <c r="O42" s="106">
        <v>44475</v>
      </c>
      <c r="R42" s="288" t="s">
        <v>595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6</v>
      </c>
      <c r="B43" s="267">
        <v>44474</v>
      </c>
      <c r="C43" s="291"/>
      <c r="D43" s="308" t="s">
        <v>81</v>
      </c>
      <c r="E43" s="303" t="s">
        <v>596</v>
      </c>
      <c r="F43" s="303">
        <v>3890</v>
      </c>
      <c r="G43" s="303">
        <v>3770</v>
      </c>
      <c r="H43" s="303">
        <v>3992.5</v>
      </c>
      <c r="I43" s="303" t="s">
        <v>879</v>
      </c>
      <c r="J43" s="103" t="s">
        <v>895</v>
      </c>
      <c r="K43" s="103">
        <f t="shared" si="37"/>
        <v>102.5</v>
      </c>
      <c r="L43" s="104">
        <f>(F43*-0.7)/100</f>
        <v>-27.23</v>
      </c>
      <c r="M43" s="105">
        <f t="shared" si="38"/>
        <v>1.9349614395886887E-2</v>
      </c>
      <c r="N43" s="103" t="s">
        <v>594</v>
      </c>
      <c r="O43" s="106">
        <v>44475</v>
      </c>
      <c r="R43" s="288" t="s">
        <v>595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7</v>
      </c>
      <c r="B44" s="267">
        <v>44474</v>
      </c>
      <c r="C44" s="291"/>
      <c r="D44" s="308" t="s">
        <v>872</v>
      </c>
      <c r="E44" s="303" t="s">
        <v>596</v>
      </c>
      <c r="F44" s="303">
        <v>985.5</v>
      </c>
      <c r="G44" s="303">
        <v>960</v>
      </c>
      <c r="H44" s="303">
        <v>998</v>
      </c>
      <c r="I44" s="303">
        <v>1020</v>
      </c>
      <c r="J44" s="103" t="s">
        <v>880</v>
      </c>
      <c r="K44" s="103">
        <f t="shared" ref="K44" si="39">H44-F44</f>
        <v>12.5</v>
      </c>
      <c r="L44" s="104">
        <f>(F44*-0.07)/100</f>
        <v>-0.68985000000000019</v>
      </c>
      <c r="M44" s="105">
        <f t="shared" ref="M44" si="40">(K44+L44)/F44</f>
        <v>1.1983916793505835E-2</v>
      </c>
      <c r="N44" s="103" t="s">
        <v>594</v>
      </c>
      <c r="O44" s="374">
        <v>44474</v>
      </c>
      <c r="R44" s="288" t="s">
        <v>598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8</v>
      </c>
      <c r="B45" s="388">
        <v>44476</v>
      </c>
      <c r="C45" s="291"/>
      <c r="D45" s="308" t="s">
        <v>457</v>
      </c>
      <c r="E45" s="303" t="s">
        <v>596</v>
      </c>
      <c r="F45" s="303">
        <v>192.5</v>
      </c>
      <c r="G45" s="303">
        <v>186</v>
      </c>
      <c r="H45" s="303">
        <v>197.25</v>
      </c>
      <c r="I45" s="303" t="s">
        <v>900</v>
      </c>
      <c r="J45" s="103" t="s">
        <v>901</v>
      </c>
      <c r="K45" s="103">
        <f t="shared" ref="K45:K46" si="41">H45-F45</f>
        <v>4.75</v>
      </c>
      <c r="L45" s="104">
        <f>(F45*-0.07)/100</f>
        <v>-0.13475000000000001</v>
      </c>
      <c r="M45" s="105">
        <f t="shared" ref="M45:M46" si="42">(K45+L45)/F45</f>
        <v>2.3975324675324674E-2</v>
      </c>
      <c r="N45" s="103" t="s">
        <v>594</v>
      </c>
      <c r="O45" s="374">
        <v>44476</v>
      </c>
      <c r="R45" s="288" t="s">
        <v>598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444">
        <v>9</v>
      </c>
      <c r="B46" s="441">
        <v>44476</v>
      </c>
      <c r="C46" s="445"/>
      <c r="D46" s="446" t="s">
        <v>417</v>
      </c>
      <c r="E46" s="440" t="s">
        <v>596</v>
      </c>
      <c r="F46" s="440">
        <v>1804</v>
      </c>
      <c r="G46" s="440">
        <v>1745</v>
      </c>
      <c r="H46" s="440">
        <v>1745</v>
      </c>
      <c r="I46" s="440" t="s">
        <v>905</v>
      </c>
      <c r="J46" s="304" t="s">
        <v>980</v>
      </c>
      <c r="K46" s="304">
        <f t="shared" si="41"/>
        <v>-59</v>
      </c>
      <c r="L46" s="305">
        <f>(F46*-0.7)/100</f>
        <v>-12.628</v>
      </c>
      <c r="M46" s="306">
        <f t="shared" si="42"/>
        <v>-3.9705099778270511E-2</v>
      </c>
      <c r="N46" s="304" t="s">
        <v>607</v>
      </c>
      <c r="O46" s="307">
        <v>44490</v>
      </c>
      <c r="R46" s="288" t="s">
        <v>595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10</v>
      </c>
      <c r="B47" s="388">
        <v>44477</v>
      </c>
      <c r="C47" s="291"/>
      <c r="D47" s="308" t="s">
        <v>518</v>
      </c>
      <c r="E47" s="303" t="s">
        <v>596</v>
      </c>
      <c r="F47" s="303">
        <v>410.5</v>
      </c>
      <c r="G47" s="303">
        <v>399</v>
      </c>
      <c r="H47" s="303">
        <v>423</v>
      </c>
      <c r="I47" s="303" t="s">
        <v>919</v>
      </c>
      <c r="J47" s="103" t="s">
        <v>880</v>
      </c>
      <c r="K47" s="103">
        <f t="shared" ref="K47" si="43">H47-F47</f>
        <v>12.5</v>
      </c>
      <c r="L47" s="104">
        <f>(F47*-0.7)/100</f>
        <v>-2.8734999999999995</v>
      </c>
      <c r="M47" s="105">
        <f t="shared" ref="M47" si="44">(K47+L47)/F47</f>
        <v>2.3450669914738126E-2</v>
      </c>
      <c r="N47" s="103" t="s">
        <v>594</v>
      </c>
      <c r="O47" s="106">
        <v>44481</v>
      </c>
      <c r="R47" s="288" t="s">
        <v>595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11</v>
      </c>
      <c r="B48" s="388">
        <v>44477</v>
      </c>
      <c r="C48" s="291"/>
      <c r="D48" s="308" t="s">
        <v>352</v>
      </c>
      <c r="E48" s="303" t="s">
        <v>596</v>
      </c>
      <c r="F48" s="303">
        <v>808</v>
      </c>
      <c r="G48" s="303">
        <v>788</v>
      </c>
      <c r="H48" s="303">
        <v>821.5</v>
      </c>
      <c r="I48" s="303" t="s">
        <v>920</v>
      </c>
      <c r="J48" s="103" t="s">
        <v>921</v>
      </c>
      <c r="K48" s="103">
        <f t="shared" ref="K48" si="45">H48-F48</f>
        <v>13.5</v>
      </c>
      <c r="L48" s="104">
        <f>(F48*-0.07)/100</f>
        <v>-0.56559999999999999</v>
      </c>
      <c r="M48" s="105">
        <f t="shared" ref="M48" si="46">(K48+L48)/F48</f>
        <v>1.600792079207921E-2</v>
      </c>
      <c r="N48" s="103" t="s">
        <v>594</v>
      </c>
      <c r="O48" s="374">
        <v>44476</v>
      </c>
      <c r="R48" s="288" t="s">
        <v>595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90">
        <v>12</v>
      </c>
      <c r="B49" s="388">
        <v>44480</v>
      </c>
      <c r="C49" s="291"/>
      <c r="D49" s="308" t="s">
        <v>297</v>
      </c>
      <c r="E49" s="303" t="s">
        <v>596</v>
      </c>
      <c r="F49" s="303">
        <v>237</v>
      </c>
      <c r="G49" s="303">
        <v>230</v>
      </c>
      <c r="H49" s="303">
        <v>244.5</v>
      </c>
      <c r="I49" s="303" t="s">
        <v>927</v>
      </c>
      <c r="J49" s="103" t="s">
        <v>869</v>
      </c>
      <c r="K49" s="103">
        <f t="shared" ref="K49:K51" si="47">H49-F49</f>
        <v>7.5</v>
      </c>
      <c r="L49" s="104">
        <f>(F49*-0.07)/100</f>
        <v>-0.16589999999999999</v>
      </c>
      <c r="M49" s="105">
        <f t="shared" ref="M49:M51" si="48">(K49+L49)/F49</f>
        <v>3.0945569620253167E-2</v>
      </c>
      <c r="N49" s="103" t="s">
        <v>594</v>
      </c>
      <c r="O49" s="374">
        <v>44480</v>
      </c>
      <c r="R49" s="288" t="s">
        <v>595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90">
        <v>13</v>
      </c>
      <c r="B50" s="388">
        <v>44480</v>
      </c>
      <c r="C50" s="291"/>
      <c r="D50" s="308" t="s">
        <v>198</v>
      </c>
      <c r="E50" s="303" t="s">
        <v>596</v>
      </c>
      <c r="F50" s="303">
        <v>813.5</v>
      </c>
      <c r="G50" s="303">
        <v>790</v>
      </c>
      <c r="H50" s="303">
        <v>836</v>
      </c>
      <c r="I50" s="303" t="s">
        <v>929</v>
      </c>
      <c r="J50" s="103" t="s">
        <v>946</v>
      </c>
      <c r="K50" s="103">
        <f t="shared" si="47"/>
        <v>22.5</v>
      </c>
      <c r="L50" s="104">
        <f>(F50*-0.7)/100</f>
        <v>-5.6944999999999997</v>
      </c>
      <c r="M50" s="105">
        <f t="shared" si="48"/>
        <v>2.065826674861709E-2</v>
      </c>
      <c r="N50" s="103" t="s">
        <v>594</v>
      </c>
      <c r="O50" s="106">
        <v>44482</v>
      </c>
      <c r="R50" s="288" t="s">
        <v>595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444">
        <v>14</v>
      </c>
      <c r="B51" s="441">
        <v>44481</v>
      </c>
      <c r="C51" s="445"/>
      <c r="D51" s="446" t="s">
        <v>297</v>
      </c>
      <c r="E51" s="440" t="s">
        <v>596</v>
      </c>
      <c r="F51" s="440">
        <v>236.5</v>
      </c>
      <c r="G51" s="440">
        <v>230</v>
      </c>
      <c r="H51" s="440">
        <v>230</v>
      </c>
      <c r="I51" s="440" t="s">
        <v>927</v>
      </c>
      <c r="J51" s="304" t="s">
        <v>960</v>
      </c>
      <c r="K51" s="304">
        <f t="shared" si="47"/>
        <v>-6.5</v>
      </c>
      <c r="L51" s="305">
        <f>(F51*-0.7)/100</f>
        <v>-1.6554999999999997</v>
      </c>
      <c r="M51" s="306">
        <f t="shared" si="48"/>
        <v>-3.4484143763213529E-2</v>
      </c>
      <c r="N51" s="304" t="s">
        <v>607</v>
      </c>
      <c r="O51" s="307">
        <v>44483</v>
      </c>
      <c r="R51" s="288" t="s">
        <v>595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15</v>
      </c>
      <c r="B52" s="441">
        <v>44481</v>
      </c>
      <c r="C52" s="445"/>
      <c r="D52" s="446" t="s">
        <v>934</v>
      </c>
      <c r="E52" s="440" t="s">
        <v>596</v>
      </c>
      <c r="F52" s="440">
        <v>513</v>
      </c>
      <c r="G52" s="440">
        <v>498</v>
      </c>
      <c r="H52" s="440">
        <v>498</v>
      </c>
      <c r="I52" s="440" t="s">
        <v>935</v>
      </c>
      <c r="J52" s="304" t="s">
        <v>947</v>
      </c>
      <c r="K52" s="304">
        <f t="shared" ref="K52" si="49">H52-F52</f>
        <v>-15</v>
      </c>
      <c r="L52" s="305">
        <f>(F52*-0.7)/100</f>
        <v>-3.5909999999999997</v>
      </c>
      <c r="M52" s="306">
        <f t="shared" ref="M52" si="50">(K52+L52)/F52</f>
        <v>-3.623976608187135E-2</v>
      </c>
      <c r="N52" s="304" t="s">
        <v>607</v>
      </c>
      <c r="O52" s="307">
        <v>44482</v>
      </c>
      <c r="R52" s="288" t="s">
        <v>595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>
        <v>16</v>
      </c>
      <c r="B53" s="336">
        <v>44487</v>
      </c>
      <c r="C53" s="281"/>
      <c r="D53" s="282" t="s">
        <v>117</v>
      </c>
      <c r="E53" s="283" t="s">
        <v>596</v>
      </c>
      <c r="F53" s="283" t="s">
        <v>962</v>
      </c>
      <c r="G53" s="283">
        <v>1638</v>
      </c>
      <c r="H53" s="283"/>
      <c r="I53" s="283" t="s">
        <v>963</v>
      </c>
      <c r="J53" s="280" t="s">
        <v>597</v>
      </c>
      <c r="K53" s="336"/>
      <c r="L53" s="281"/>
      <c r="M53" s="282"/>
      <c r="N53" s="283"/>
      <c r="O53" s="283"/>
      <c r="R53" s="288" t="s">
        <v>595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444">
        <v>17</v>
      </c>
      <c r="B54" s="441">
        <v>44489</v>
      </c>
      <c r="C54" s="445"/>
      <c r="D54" s="446" t="s">
        <v>179</v>
      </c>
      <c r="E54" s="440" t="s">
        <v>596</v>
      </c>
      <c r="F54" s="440">
        <v>3170</v>
      </c>
      <c r="G54" s="440">
        <v>3070</v>
      </c>
      <c r="H54" s="440">
        <v>3070</v>
      </c>
      <c r="I54" s="440" t="s">
        <v>971</v>
      </c>
      <c r="J54" s="304" t="s">
        <v>972</v>
      </c>
      <c r="K54" s="304">
        <f t="shared" ref="K54" si="51">H54-F54</f>
        <v>-100</v>
      </c>
      <c r="L54" s="305">
        <f>(F54*-0.07)/100</f>
        <v>-2.2190000000000003</v>
      </c>
      <c r="M54" s="306">
        <f t="shared" ref="M54" si="52">(K54+L54)/F54</f>
        <v>-3.2245741324921133E-2</v>
      </c>
      <c r="N54" s="304" t="s">
        <v>607</v>
      </c>
      <c r="O54" s="473">
        <v>44489</v>
      </c>
      <c r="R54" s="288" t="s">
        <v>595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5" customHeight="1">
      <c r="A55" s="280">
        <v>18</v>
      </c>
      <c r="B55" s="336">
        <v>44491</v>
      </c>
      <c r="C55" s="281"/>
      <c r="D55" s="282" t="s">
        <v>115</v>
      </c>
      <c r="E55" s="283" t="s">
        <v>596</v>
      </c>
      <c r="F55" s="283" t="s">
        <v>991</v>
      </c>
      <c r="G55" s="283">
        <v>2850</v>
      </c>
      <c r="H55" s="283"/>
      <c r="I55" s="283" t="s">
        <v>992</v>
      </c>
      <c r="J55" s="280" t="s">
        <v>597</v>
      </c>
      <c r="K55" s="336"/>
      <c r="L55" s="281"/>
      <c r="M55" s="282"/>
      <c r="N55" s="283"/>
      <c r="O55" s="283"/>
      <c r="R55" s="288" t="s">
        <v>595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5" customHeight="1">
      <c r="A56" s="280">
        <v>19</v>
      </c>
      <c r="B56" s="336">
        <v>44495</v>
      </c>
      <c r="C56" s="281"/>
      <c r="D56" s="282" t="s">
        <v>202</v>
      </c>
      <c r="E56" s="283" t="s">
        <v>596</v>
      </c>
      <c r="F56" s="283" t="s">
        <v>1015</v>
      </c>
      <c r="G56" s="283">
        <v>3390</v>
      </c>
      <c r="H56" s="283"/>
      <c r="I56" s="283" t="s">
        <v>1016</v>
      </c>
      <c r="J56" s="280" t="s">
        <v>597</v>
      </c>
      <c r="K56" s="336"/>
      <c r="L56" s="281"/>
      <c r="M56" s="282"/>
      <c r="N56" s="283"/>
      <c r="O56" s="283"/>
      <c r="R56" s="288" t="s">
        <v>595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5" customHeight="1">
      <c r="A57" s="280">
        <v>20</v>
      </c>
      <c r="B57" s="336">
        <v>44496</v>
      </c>
      <c r="C57" s="281"/>
      <c r="D57" s="282" t="s">
        <v>324</v>
      </c>
      <c r="E57" s="283" t="s">
        <v>596</v>
      </c>
      <c r="F57" s="283" t="s">
        <v>1039</v>
      </c>
      <c r="G57" s="283">
        <v>392</v>
      </c>
      <c r="H57" s="283"/>
      <c r="I57" s="283" t="s">
        <v>1040</v>
      </c>
      <c r="J57" s="280" t="s">
        <v>597</v>
      </c>
      <c r="K57" s="336"/>
      <c r="L57" s="281"/>
      <c r="M57" s="282"/>
      <c r="N57" s="283"/>
      <c r="O57" s="283"/>
      <c r="R57" s="288" t="s">
        <v>598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5" customHeight="1">
      <c r="A58" s="280"/>
      <c r="B58" s="336"/>
      <c r="C58" s="281"/>
      <c r="D58" s="282"/>
      <c r="E58" s="283"/>
      <c r="F58" s="283"/>
      <c r="G58" s="283"/>
      <c r="H58" s="283"/>
      <c r="I58" s="283"/>
      <c r="J58" s="280"/>
      <c r="K58" s="336"/>
      <c r="L58" s="281"/>
      <c r="M58" s="282"/>
      <c r="N58" s="283"/>
      <c r="O58" s="283"/>
      <c r="R58" s="28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ht="15" customHeight="1">
      <c r="A59" s="271"/>
      <c r="B59" s="272"/>
      <c r="C59" s="273"/>
      <c r="D59" s="274"/>
      <c r="E59" s="275"/>
      <c r="F59" s="275"/>
      <c r="G59" s="275"/>
      <c r="H59" s="275"/>
      <c r="I59" s="275"/>
      <c r="J59" s="284"/>
      <c r="K59" s="284"/>
      <c r="L59" s="276"/>
      <c r="M59" s="285"/>
      <c r="N59" s="284"/>
      <c r="O59" s="286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55"/>
      <c r="B61" s="121"/>
      <c r="C61" s="156"/>
      <c r="D61" s="157"/>
      <c r="E61" s="120"/>
      <c r="F61" s="120"/>
      <c r="G61" s="120"/>
      <c r="H61" s="120"/>
      <c r="I61" s="120"/>
      <c r="J61" s="158"/>
      <c r="K61" s="158"/>
      <c r="L61" s="159"/>
      <c r="M61" s="160"/>
      <c r="N61" s="126"/>
      <c r="O61" s="161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44.25" customHeight="1">
      <c r="A62" s="132" t="s">
        <v>599</v>
      </c>
      <c r="B62" s="156"/>
      <c r="C62" s="156"/>
      <c r="D62" s="1"/>
      <c r="E62" s="6"/>
      <c r="F62" s="6"/>
      <c r="G62" s="6"/>
      <c r="H62" s="6" t="s">
        <v>611</v>
      </c>
      <c r="I62" s="6"/>
      <c r="J62" s="6"/>
      <c r="K62" s="128"/>
      <c r="L62" s="160"/>
      <c r="M62" s="128"/>
      <c r="N62" s="129"/>
      <c r="O62" s="128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2.75" customHeight="1">
      <c r="A63" s="139" t="s">
        <v>600</v>
      </c>
      <c r="B63" s="132"/>
      <c r="C63" s="132"/>
      <c r="D63" s="132"/>
      <c r="E63" s="44"/>
      <c r="F63" s="140" t="s">
        <v>601</v>
      </c>
      <c r="G63" s="59"/>
      <c r="H63" s="44"/>
      <c r="I63" s="59"/>
      <c r="J63" s="6"/>
      <c r="K63" s="162"/>
      <c r="L63" s="163"/>
      <c r="M63" s="6"/>
      <c r="N63" s="122"/>
      <c r="O63" s="164"/>
      <c r="P63" s="44"/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ht="14.25" customHeight="1">
      <c r="A64" s="139"/>
      <c r="B64" s="132"/>
      <c r="C64" s="132"/>
      <c r="D64" s="132"/>
      <c r="E64" s="6"/>
      <c r="F64" s="140" t="s">
        <v>603</v>
      </c>
      <c r="G64" s="59"/>
      <c r="H64" s="44"/>
      <c r="I64" s="59"/>
      <c r="J64" s="6"/>
      <c r="K64" s="162"/>
      <c r="L64" s="163"/>
      <c r="M64" s="6"/>
      <c r="N64" s="122"/>
      <c r="O64" s="164"/>
      <c r="P64" s="44"/>
      <c r="Q64" s="44"/>
      <c r="R64" s="6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4.25" customHeight="1">
      <c r="A65" s="132"/>
      <c r="B65" s="132"/>
      <c r="C65" s="132"/>
      <c r="D65" s="132"/>
      <c r="E65" s="6"/>
      <c r="F65" s="6"/>
      <c r="G65" s="6"/>
      <c r="H65" s="6"/>
      <c r="I65" s="6"/>
      <c r="J65" s="145"/>
      <c r="K65" s="142"/>
      <c r="L65" s="143"/>
      <c r="M65" s="6"/>
      <c r="N65" s="146"/>
      <c r="O65" s="1"/>
      <c r="P65" s="44"/>
      <c r="Q65" s="44"/>
      <c r="R65" s="6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2.75" customHeight="1">
      <c r="A66" s="165" t="s">
        <v>612</v>
      </c>
      <c r="B66" s="165"/>
      <c r="C66" s="165"/>
      <c r="D66" s="165"/>
      <c r="E66" s="6"/>
      <c r="F66" s="6"/>
      <c r="G66" s="6"/>
      <c r="H66" s="6"/>
      <c r="I66" s="6"/>
      <c r="J66" s="6"/>
      <c r="K66" s="6"/>
      <c r="L66" s="6"/>
      <c r="M66" s="6"/>
      <c r="N66" s="6"/>
      <c r="O66" s="2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38.25" customHeight="1">
      <c r="A67" s="100" t="s">
        <v>16</v>
      </c>
      <c r="B67" s="100" t="s">
        <v>571</v>
      </c>
      <c r="C67" s="100"/>
      <c r="D67" s="101" t="s">
        <v>582</v>
      </c>
      <c r="E67" s="100" t="s">
        <v>583</v>
      </c>
      <c r="F67" s="100" t="s">
        <v>584</v>
      </c>
      <c r="G67" s="100" t="s">
        <v>605</v>
      </c>
      <c r="H67" s="100" t="s">
        <v>586</v>
      </c>
      <c r="I67" s="100" t="s">
        <v>587</v>
      </c>
      <c r="J67" s="99" t="s">
        <v>588</v>
      </c>
      <c r="K67" s="166" t="s">
        <v>613</v>
      </c>
      <c r="L67" s="102" t="s">
        <v>590</v>
      </c>
      <c r="M67" s="166" t="s">
        <v>614</v>
      </c>
      <c r="N67" s="100" t="s">
        <v>615</v>
      </c>
      <c r="O67" s="99" t="s">
        <v>592</v>
      </c>
      <c r="P67" s="101" t="s">
        <v>593</v>
      </c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s="269" customFormat="1" ht="13.5" customHeight="1">
      <c r="A68" s="359">
        <v>1</v>
      </c>
      <c r="B68" s="360">
        <v>44469</v>
      </c>
      <c r="C68" s="361"/>
      <c r="D68" s="361" t="s">
        <v>845</v>
      </c>
      <c r="E68" s="359" t="s">
        <v>596</v>
      </c>
      <c r="F68" s="359">
        <v>1597.5</v>
      </c>
      <c r="G68" s="359">
        <v>1575</v>
      </c>
      <c r="H68" s="362">
        <v>1599</v>
      </c>
      <c r="I68" s="362">
        <v>1640</v>
      </c>
      <c r="J68" s="363" t="s">
        <v>871</v>
      </c>
      <c r="K68" s="364">
        <f t="shared" ref="K68" si="53">H68-F68</f>
        <v>1.5</v>
      </c>
      <c r="L68" s="365">
        <f t="shared" ref="L68" si="54">(H68*N68)*0.07%</f>
        <v>615.61500000000012</v>
      </c>
      <c r="M68" s="366">
        <f t="shared" ref="M68" si="55">(K68*N68)-L68</f>
        <v>209.38499999999988</v>
      </c>
      <c r="N68" s="362">
        <v>550</v>
      </c>
      <c r="O68" s="367" t="s">
        <v>717</v>
      </c>
      <c r="P68" s="368">
        <v>44473</v>
      </c>
      <c r="Q68" s="278"/>
      <c r="R68" s="333" t="s">
        <v>595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57">
        <v>2</v>
      </c>
      <c r="B69" s="267">
        <v>44469</v>
      </c>
      <c r="C69" s="358"/>
      <c r="D69" s="358" t="s">
        <v>846</v>
      </c>
      <c r="E69" s="357" t="s">
        <v>596</v>
      </c>
      <c r="F69" s="357">
        <v>727.5</v>
      </c>
      <c r="G69" s="357">
        <v>717</v>
      </c>
      <c r="H69" s="354">
        <v>735</v>
      </c>
      <c r="I69" s="354">
        <v>745</v>
      </c>
      <c r="J69" s="103" t="s">
        <v>869</v>
      </c>
      <c r="K69" s="351">
        <f t="shared" ref="K69" si="56">H69-F69</f>
        <v>7.5</v>
      </c>
      <c r="L69" s="352">
        <f t="shared" ref="L69" si="57">(H69*N69)*0.07%</f>
        <v>565.95000000000005</v>
      </c>
      <c r="M69" s="353">
        <f t="shared" ref="M69" si="58">(K69*N69)-L69</f>
        <v>7684.05</v>
      </c>
      <c r="N69" s="354">
        <v>1100</v>
      </c>
      <c r="O69" s="355" t="s">
        <v>594</v>
      </c>
      <c r="P69" s="356">
        <v>44473</v>
      </c>
      <c r="Q69" s="278"/>
      <c r="R69" s="333" t="s">
        <v>595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3</v>
      </c>
      <c r="B70" s="267">
        <v>44473</v>
      </c>
      <c r="C70" s="358"/>
      <c r="D70" s="358" t="s">
        <v>857</v>
      </c>
      <c r="E70" s="357" t="s">
        <v>596</v>
      </c>
      <c r="F70" s="357">
        <v>1229</v>
      </c>
      <c r="G70" s="357">
        <v>1212</v>
      </c>
      <c r="H70" s="354">
        <v>1243</v>
      </c>
      <c r="I70" s="354" t="s">
        <v>858</v>
      </c>
      <c r="J70" s="103" t="s">
        <v>870</v>
      </c>
      <c r="K70" s="351">
        <f t="shared" ref="K70" si="59">H70-F70</f>
        <v>14</v>
      </c>
      <c r="L70" s="352">
        <f t="shared" ref="L70" si="60">(H70*N70)*0.07%</f>
        <v>652.57500000000005</v>
      </c>
      <c r="M70" s="353">
        <f t="shared" ref="M70" si="61">(K70*N70)-L70</f>
        <v>9847.4249999999993</v>
      </c>
      <c r="N70" s="354">
        <v>750</v>
      </c>
      <c r="O70" s="355" t="s">
        <v>594</v>
      </c>
      <c r="P70" s="356">
        <v>44473</v>
      </c>
      <c r="Q70" s="278"/>
      <c r="R70" s="333" t="s">
        <v>598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4</v>
      </c>
      <c r="B71" s="267">
        <v>44473</v>
      </c>
      <c r="C71" s="358"/>
      <c r="D71" s="358" t="s">
        <v>859</v>
      </c>
      <c r="E71" s="357" t="s">
        <v>596</v>
      </c>
      <c r="F71" s="357">
        <v>1674</v>
      </c>
      <c r="G71" s="357">
        <v>1650</v>
      </c>
      <c r="H71" s="354">
        <v>1690</v>
      </c>
      <c r="I71" s="354" t="s">
        <v>860</v>
      </c>
      <c r="J71" s="103" t="s">
        <v>873</v>
      </c>
      <c r="K71" s="351">
        <f t="shared" ref="K71:K73" si="62">H71-F71</f>
        <v>16</v>
      </c>
      <c r="L71" s="352">
        <f t="shared" ref="L71:L73" si="63">(H71*N71)*0.07%</f>
        <v>709.80000000000007</v>
      </c>
      <c r="M71" s="353">
        <f t="shared" ref="M71:M73" si="64">(K71*N71)-L71</f>
        <v>8890.2000000000007</v>
      </c>
      <c r="N71" s="354">
        <v>600</v>
      </c>
      <c r="O71" s="355" t="s">
        <v>594</v>
      </c>
      <c r="P71" s="356">
        <v>44474</v>
      </c>
      <c r="Q71" s="278"/>
      <c r="R71" s="333" t="s">
        <v>595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5</v>
      </c>
      <c r="B72" s="267">
        <v>44473</v>
      </c>
      <c r="C72" s="358"/>
      <c r="D72" s="358" t="s">
        <v>861</v>
      </c>
      <c r="E72" s="357" t="s">
        <v>596</v>
      </c>
      <c r="F72" s="357">
        <v>702</v>
      </c>
      <c r="G72" s="357">
        <v>690</v>
      </c>
      <c r="H72" s="354">
        <v>708</v>
      </c>
      <c r="I72" s="354" t="s">
        <v>862</v>
      </c>
      <c r="J72" s="103" t="s">
        <v>884</v>
      </c>
      <c r="K72" s="351">
        <f t="shared" si="62"/>
        <v>6</v>
      </c>
      <c r="L72" s="352">
        <f t="shared" si="63"/>
        <v>681.45</v>
      </c>
      <c r="M72" s="353">
        <f t="shared" si="64"/>
        <v>7568.55</v>
      </c>
      <c r="N72" s="354">
        <v>1375</v>
      </c>
      <c r="O72" s="355" t="s">
        <v>594</v>
      </c>
      <c r="P72" s="356">
        <v>44475</v>
      </c>
      <c r="Q72" s="278"/>
      <c r="R72" s="333" t="s">
        <v>598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5">
        <v>6</v>
      </c>
      <c r="B73" s="376">
        <v>44473</v>
      </c>
      <c r="C73" s="377"/>
      <c r="D73" s="377" t="s">
        <v>867</v>
      </c>
      <c r="E73" s="375" t="s">
        <v>596</v>
      </c>
      <c r="F73" s="375">
        <v>565.5</v>
      </c>
      <c r="G73" s="375">
        <v>555</v>
      </c>
      <c r="H73" s="378">
        <v>555</v>
      </c>
      <c r="I73" s="378">
        <v>585</v>
      </c>
      <c r="J73" s="304" t="s">
        <v>885</v>
      </c>
      <c r="K73" s="382">
        <f t="shared" si="62"/>
        <v>-10.5</v>
      </c>
      <c r="L73" s="383">
        <f t="shared" si="63"/>
        <v>543.90000000000009</v>
      </c>
      <c r="M73" s="384">
        <f t="shared" si="64"/>
        <v>-15243.9</v>
      </c>
      <c r="N73" s="378">
        <v>1400</v>
      </c>
      <c r="O73" s="385" t="s">
        <v>607</v>
      </c>
      <c r="P73" s="386">
        <v>44475</v>
      </c>
      <c r="Q73" s="278"/>
      <c r="R73" s="333" t="s">
        <v>598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57">
        <v>7</v>
      </c>
      <c r="B74" s="267">
        <v>44473</v>
      </c>
      <c r="C74" s="358"/>
      <c r="D74" s="358" t="s">
        <v>845</v>
      </c>
      <c r="E74" s="357" t="s">
        <v>596</v>
      </c>
      <c r="F74" s="357">
        <v>1590</v>
      </c>
      <c r="G74" s="357">
        <v>1568</v>
      </c>
      <c r="H74" s="354">
        <v>1605.5</v>
      </c>
      <c r="I74" s="354" t="s">
        <v>868</v>
      </c>
      <c r="J74" s="103" t="s">
        <v>888</v>
      </c>
      <c r="K74" s="351">
        <f t="shared" ref="K74" si="65">H74-F74</f>
        <v>15.5</v>
      </c>
      <c r="L74" s="352">
        <f t="shared" ref="L74" si="66">(H74*N74)*0.07%</f>
        <v>618.11750000000006</v>
      </c>
      <c r="M74" s="353">
        <f t="shared" ref="M74" si="67">(K74*N74)-L74</f>
        <v>7906.8824999999997</v>
      </c>
      <c r="N74" s="354">
        <v>550</v>
      </c>
      <c r="O74" s="355" t="s">
        <v>594</v>
      </c>
      <c r="P74" s="356">
        <v>44475</v>
      </c>
      <c r="Q74" s="278"/>
      <c r="R74" s="333" t="s">
        <v>595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57">
        <v>8</v>
      </c>
      <c r="B75" s="267">
        <v>44474</v>
      </c>
      <c r="C75" s="358"/>
      <c r="D75" s="358" t="s">
        <v>846</v>
      </c>
      <c r="E75" s="357" t="s">
        <v>596</v>
      </c>
      <c r="F75" s="357">
        <v>726.5</v>
      </c>
      <c r="G75" s="357">
        <v>715</v>
      </c>
      <c r="H75" s="354">
        <v>737.5</v>
      </c>
      <c r="I75" s="354">
        <v>745</v>
      </c>
      <c r="J75" s="103" t="s">
        <v>874</v>
      </c>
      <c r="K75" s="351">
        <f t="shared" ref="K75:K76" si="68">H75-F75</f>
        <v>11</v>
      </c>
      <c r="L75" s="352">
        <f t="shared" ref="L75:L76" si="69">(H75*N75)*0.07%</f>
        <v>567.87500000000011</v>
      </c>
      <c r="M75" s="353">
        <f t="shared" ref="M75:M76" si="70">(K75*N75)-L75</f>
        <v>11532.125</v>
      </c>
      <c r="N75" s="354">
        <v>1100</v>
      </c>
      <c r="O75" s="355" t="s">
        <v>594</v>
      </c>
      <c r="P75" s="356">
        <v>44474</v>
      </c>
      <c r="Q75" s="278"/>
      <c r="R75" s="333" t="s">
        <v>595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57">
        <v>9</v>
      </c>
      <c r="B76" s="267">
        <v>44474</v>
      </c>
      <c r="C76" s="358"/>
      <c r="D76" s="358" t="s">
        <v>945</v>
      </c>
      <c r="E76" s="357" t="s">
        <v>596</v>
      </c>
      <c r="F76" s="357">
        <v>1721</v>
      </c>
      <c r="G76" s="357">
        <v>1698</v>
      </c>
      <c r="H76" s="354">
        <v>1737</v>
      </c>
      <c r="I76" s="354" t="s">
        <v>881</v>
      </c>
      <c r="J76" s="103" t="s">
        <v>873</v>
      </c>
      <c r="K76" s="351">
        <f t="shared" si="68"/>
        <v>16</v>
      </c>
      <c r="L76" s="352">
        <f t="shared" si="69"/>
        <v>699.14250000000015</v>
      </c>
      <c r="M76" s="353">
        <f t="shared" si="70"/>
        <v>8500.8575000000001</v>
      </c>
      <c r="N76" s="354">
        <v>575</v>
      </c>
      <c r="O76" s="355" t="s">
        <v>594</v>
      </c>
      <c r="P76" s="356">
        <v>44475</v>
      </c>
      <c r="Q76" s="278"/>
      <c r="R76" s="333" t="s">
        <v>598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75">
        <v>10</v>
      </c>
      <c r="B77" s="376">
        <v>44475</v>
      </c>
      <c r="C77" s="377"/>
      <c r="D77" s="377" t="s">
        <v>857</v>
      </c>
      <c r="E77" s="375" t="s">
        <v>596</v>
      </c>
      <c r="F77" s="375">
        <v>1251</v>
      </c>
      <c r="G77" s="375">
        <v>1232</v>
      </c>
      <c r="H77" s="378">
        <v>1232</v>
      </c>
      <c r="I77" s="378" t="s">
        <v>882</v>
      </c>
      <c r="J77" s="304" t="s">
        <v>886</v>
      </c>
      <c r="K77" s="382">
        <f t="shared" ref="K77" si="71">H77-F77</f>
        <v>-19</v>
      </c>
      <c r="L77" s="383">
        <f t="shared" ref="L77" si="72">(H77*N77)*0.07%</f>
        <v>646.80000000000007</v>
      </c>
      <c r="M77" s="384">
        <f t="shared" ref="M77" si="73">(K77*N77)-L77</f>
        <v>-14896.8</v>
      </c>
      <c r="N77" s="378">
        <v>750</v>
      </c>
      <c r="O77" s="385" t="s">
        <v>607</v>
      </c>
      <c r="P77" s="386">
        <v>44475</v>
      </c>
      <c r="Q77" s="278"/>
      <c r="R77" s="333" t="s">
        <v>598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5">
        <v>11</v>
      </c>
      <c r="B78" s="376">
        <v>44475</v>
      </c>
      <c r="C78" s="377"/>
      <c r="D78" s="377" t="s">
        <v>889</v>
      </c>
      <c r="E78" s="375" t="s">
        <v>596</v>
      </c>
      <c r="F78" s="375">
        <v>2692.5</v>
      </c>
      <c r="G78" s="375">
        <v>2650</v>
      </c>
      <c r="H78" s="378">
        <v>2650</v>
      </c>
      <c r="I78" s="378" t="s">
        <v>890</v>
      </c>
      <c r="J78" s="304" t="s">
        <v>913</v>
      </c>
      <c r="K78" s="382">
        <f t="shared" ref="K78:K79" si="74">H78-F78</f>
        <v>-42.5</v>
      </c>
      <c r="L78" s="383">
        <f t="shared" ref="L78:L79" si="75">(H78*N78)*0.07%</f>
        <v>556.50000000000011</v>
      </c>
      <c r="M78" s="384">
        <f t="shared" ref="M78:M79" si="76">(K78*N78)-L78</f>
        <v>-13306.5</v>
      </c>
      <c r="N78" s="378">
        <v>300</v>
      </c>
      <c r="O78" s="385" t="s">
        <v>607</v>
      </c>
      <c r="P78" s="386">
        <v>44475</v>
      </c>
      <c r="Q78" s="278"/>
      <c r="R78" s="333" t="s">
        <v>598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375">
        <v>12</v>
      </c>
      <c r="B79" s="376">
        <v>44475</v>
      </c>
      <c r="C79" s="377"/>
      <c r="D79" s="377" t="s">
        <v>891</v>
      </c>
      <c r="E79" s="375" t="s">
        <v>596</v>
      </c>
      <c r="F79" s="375">
        <v>3950</v>
      </c>
      <c r="G79" s="375">
        <v>3880</v>
      </c>
      <c r="H79" s="378">
        <v>3890</v>
      </c>
      <c r="I79" s="378" t="s">
        <v>892</v>
      </c>
      <c r="J79" s="304" t="s">
        <v>914</v>
      </c>
      <c r="K79" s="382">
        <f t="shared" si="74"/>
        <v>-60</v>
      </c>
      <c r="L79" s="383">
        <f t="shared" si="75"/>
        <v>544.6</v>
      </c>
      <c r="M79" s="384">
        <f t="shared" si="76"/>
        <v>-12544.6</v>
      </c>
      <c r="N79" s="378">
        <v>200</v>
      </c>
      <c r="O79" s="385" t="s">
        <v>607</v>
      </c>
      <c r="P79" s="386">
        <v>44475</v>
      </c>
      <c r="Q79" s="278"/>
      <c r="R79" s="333" t="s">
        <v>595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32"/>
      <c r="AG79" s="289"/>
      <c r="AH79" s="331"/>
      <c r="AI79" s="331"/>
      <c r="AJ79" s="332"/>
      <c r="AK79" s="332"/>
      <c r="AL79" s="332"/>
    </row>
    <row r="80" spans="1:38" s="269" customFormat="1" ht="13.5" customHeight="1">
      <c r="A80" s="303">
        <v>13</v>
      </c>
      <c r="B80" s="388">
        <v>44475</v>
      </c>
      <c r="C80" s="389"/>
      <c r="D80" s="389" t="s">
        <v>846</v>
      </c>
      <c r="E80" s="303" t="s">
        <v>596</v>
      </c>
      <c r="F80" s="303">
        <v>726.5</v>
      </c>
      <c r="G80" s="303">
        <v>715</v>
      </c>
      <c r="H80" s="390">
        <v>735.5</v>
      </c>
      <c r="I80" s="390">
        <v>745</v>
      </c>
      <c r="J80" s="391" t="s">
        <v>804</v>
      </c>
      <c r="K80" s="351">
        <f t="shared" ref="K80:K81" si="77">H80-F80</f>
        <v>9</v>
      </c>
      <c r="L80" s="352">
        <f t="shared" ref="L80:L81" si="78">(H80*N80)*0.07%</f>
        <v>566.33500000000004</v>
      </c>
      <c r="M80" s="392">
        <f t="shared" ref="M80:M81" si="79">(K80*N80)-L80</f>
        <v>9333.6650000000009</v>
      </c>
      <c r="N80" s="390">
        <v>1100</v>
      </c>
      <c r="O80" s="393" t="s">
        <v>594</v>
      </c>
      <c r="P80" s="394">
        <v>44476</v>
      </c>
      <c r="Q80" s="278"/>
      <c r="R80" s="333" t="s">
        <v>595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332"/>
      <c r="AG80" s="289"/>
      <c r="AH80" s="331"/>
      <c r="AI80" s="331"/>
      <c r="AJ80" s="332"/>
      <c r="AK80" s="332"/>
      <c r="AL80" s="332"/>
    </row>
    <row r="81" spans="1:38" s="269" customFormat="1" ht="13.5" customHeight="1">
      <c r="A81" s="359">
        <v>14</v>
      </c>
      <c r="B81" s="360">
        <v>44476</v>
      </c>
      <c r="C81" s="361"/>
      <c r="D81" s="361" t="s">
        <v>906</v>
      </c>
      <c r="E81" s="359" t="s">
        <v>596</v>
      </c>
      <c r="F81" s="359">
        <v>1618</v>
      </c>
      <c r="G81" s="359">
        <v>1594</v>
      </c>
      <c r="H81" s="362">
        <v>1619</v>
      </c>
      <c r="I81" s="362" t="s">
        <v>907</v>
      </c>
      <c r="J81" s="363" t="s">
        <v>829</v>
      </c>
      <c r="K81" s="364">
        <f t="shared" si="77"/>
        <v>1</v>
      </c>
      <c r="L81" s="365">
        <f t="shared" si="78"/>
        <v>538.31750000000011</v>
      </c>
      <c r="M81" s="366">
        <f t="shared" si="79"/>
        <v>-63.317500000000109</v>
      </c>
      <c r="N81" s="362">
        <v>475</v>
      </c>
      <c r="O81" s="367" t="s">
        <v>717</v>
      </c>
      <c r="P81" s="368">
        <v>44473</v>
      </c>
      <c r="Q81" s="278"/>
      <c r="R81" s="333" t="s">
        <v>598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332"/>
      <c r="AG81" s="289"/>
      <c r="AH81" s="331"/>
      <c r="AI81" s="331"/>
      <c r="AJ81" s="332"/>
      <c r="AK81" s="332"/>
      <c r="AL81" s="332"/>
    </row>
    <row r="82" spans="1:38" s="269" customFormat="1" ht="13.5" customHeight="1">
      <c r="A82" s="375">
        <v>15</v>
      </c>
      <c r="B82" s="376">
        <v>44476</v>
      </c>
      <c r="C82" s="377"/>
      <c r="D82" s="377" t="s">
        <v>908</v>
      </c>
      <c r="E82" s="375" t="s">
        <v>596</v>
      </c>
      <c r="F82" s="375">
        <v>686.5</v>
      </c>
      <c r="G82" s="375">
        <v>679</v>
      </c>
      <c r="H82" s="378">
        <v>679</v>
      </c>
      <c r="I82" s="378">
        <v>700</v>
      </c>
      <c r="J82" s="304" t="s">
        <v>915</v>
      </c>
      <c r="K82" s="382">
        <f t="shared" ref="K82" si="80">H82-F82</f>
        <v>-7.5</v>
      </c>
      <c r="L82" s="383">
        <f t="shared" ref="L82" si="81">(H82*N82)*0.07%</f>
        <v>712.95000000000016</v>
      </c>
      <c r="M82" s="384">
        <f t="shared" ref="M82" si="82">(K82*N82)-L82</f>
        <v>-11962.95</v>
      </c>
      <c r="N82" s="378">
        <v>1500</v>
      </c>
      <c r="O82" s="385" t="s">
        <v>607</v>
      </c>
      <c r="P82" s="386">
        <v>44475</v>
      </c>
      <c r="Q82" s="278"/>
      <c r="R82" s="333" t="s">
        <v>598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332"/>
      <c r="AG82" s="289"/>
      <c r="AH82" s="331"/>
      <c r="AI82" s="331"/>
      <c r="AJ82" s="332"/>
      <c r="AK82" s="332"/>
      <c r="AL82" s="332"/>
    </row>
    <row r="83" spans="1:38" s="269" customFormat="1" ht="13.5" customHeight="1">
      <c r="A83" s="440">
        <v>16</v>
      </c>
      <c r="B83" s="441">
        <v>44477</v>
      </c>
      <c r="C83" s="442"/>
      <c r="D83" s="442" t="s">
        <v>846</v>
      </c>
      <c r="E83" s="440" t="s">
        <v>596</v>
      </c>
      <c r="F83" s="440">
        <v>726.5</v>
      </c>
      <c r="G83" s="440">
        <v>715</v>
      </c>
      <c r="H83" s="443">
        <v>715</v>
      </c>
      <c r="I83" s="443">
        <v>745</v>
      </c>
      <c r="J83" s="304" t="s">
        <v>943</v>
      </c>
      <c r="K83" s="382">
        <f t="shared" ref="K83:K87" si="83">H83-F83</f>
        <v>-11.5</v>
      </c>
      <c r="L83" s="383">
        <f t="shared" ref="L83:L87" si="84">(H83*N83)*0.07%</f>
        <v>550.55000000000007</v>
      </c>
      <c r="M83" s="384">
        <f t="shared" ref="M83:M87" si="85">(K83*N83)-L83</f>
        <v>-13200.55</v>
      </c>
      <c r="N83" s="378">
        <v>1100</v>
      </c>
      <c r="O83" s="385" t="s">
        <v>607</v>
      </c>
      <c r="P83" s="386">
        <v>44481</v>
      </c>
      <c r="Q83" s="278"/>
      <c r="R83" s="333" t="s">
        <v>595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397"/>
      <c r="AG83" s="398"/>
      <c r="AH83" s="399"/>
      <c r="AI83" s="399"/>
      <c r="AJ83" s="397"/>
      <c r="AK83" s="397"/>
      <c r="AL83" s="397"/>
    </row>
    <row r="84" spans="1:38" s="408" customFormat="1" ht="13.5" customHeight="1">
      <c r="A84" s="357">
        <v>17</v>
      </c>
      <c r="B84" s="267">
        <v>44480</v>
      </c>
      <c r="C84" s="358"/>
      <c r="D84" s="389" t="s">
        <v>931</v>
      </c>
      <c r="E84" s="357" t="s">
        <v>596</v>
      </c>
      <c r="F84" s="357">
        <v>2235</v>
      </c>
      <c r="G84" s="357">
        <v>2185</v>
      </c>
      <c r="H84" s="354">
        <v>2266</v>
      </c>
      <c r="I84" s="354" t="s">
        <v>930</v>
      </c>
      <c r="J84" s="391" t="s">
        <v>944</v>
      </c>
      <c r="K84" s="351">
        <f t="shared" si="83"/>
        <v>31</v>
      </c>
      <c r="L84" s="352">
        <f t="shared" si="84"/>
        <v>436.20500000000004</v>
      </c>
      <c r="M84" s="392">
        <f t="shared" si="85"/>
        <v>8088.7950000000001</v>
      </c>
      <c r="N84" s="390">
        <v>275</v>
      </c>
      <c r="O84" s="393" t="s">
        <v>594</v>
      </c>
      <c r="P84" s="394">
        <v>44481</v>
      </c>
      <c r="Q84" s="278"/>
      <c r="R84" s="333" t="s">
        <v>598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92"/>
      <c r="AG84" s="270"/>
      <c r="AH84" s="395"/>
      <c r="AI84" s="395"/>
      <c r="AJ84" s="292"/>
      <c r="AK84" s="292"/>
      <c r="AL84" s="292"/>
    </row>
    <row r="85" spans="1:38" s="448" customFormat="1" ht="13.5" customHeight="1">
      <c r="A85" s="303">
        <v>18</v>
      </c>
      <c r="B85" s="388">
        <v>44481</v>
      </c>
      <c r="C85" s="389"/>
      <c r="D85" s="389" t="s">
        <v>845</v>
      </c>
      <c r="E85" s="303" t="s">
        <v>596</v>
      </c>
      <c r="F85" s="303">
        <v>1631</v>
      </c>
      <c r="G85" s="303">
        <v>1609</v>
      </c>
      <c r="H85" s="390">
        <v>1652</v>
      </c>
      <c r="I85" s="390" t="s">
        <v>938</v>
      </c>
      <c r="J85" s="391" t="s">
        <v>608</v>
      </c>
      <c r="K85" s="351">
        <f t="shared" si="83"/>
        <v>21</v>
      </c>
      <c r="L85" s="352">
        <f t="shared" si="84"/>
        <v>636.0200000000001</v>
      </c>
      <c r="M85" s="392">
        <f t="shared" si="85"/>
        <v>10913.98</v>
      </c>
      <c r="N85" s="390">
        <v>550</v>
      </c>
      <c r="O85" s="393" t="s">
        <v>594</v>
      </c>
      <c r="P85" s="394">
        <v>44483</v>
      </c>
      <c r="Q85" s="278"/>
      <c r="R85" s="333" t="s">
        <v>598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83"/>
      <c r="AG85" s="336"/>
      <c r="AH85" s="447"/>
      <c r="AI85" s="447"/>
      <c r="AJ85" s="283"/>
      <c r="AK85" s="283"/>
      <c r="AL85" s="283"/>
    </row>
    <row r="86" spans="1:38" s="408" customFormat="1" ht="13.5" customHeight="1">
      <c r="A86" s="357">
        <v>19</v>
      </c>
      <c r="B86" s="267">
        <v>44482</v>
      </c>
      <c r="C86" s="358"/>
      <c r="D86" s="358" t="s">
        <v>948</v>
      </c>
      <c r="E86" s="357" t="s">
        <v>596</v>
      </c>
      <c r="F86" s="357">
        <v>3880</v>
      </c>
      <c r="G86" s="357">
        <v>3815</v>
      </c>
      <c r="H86" s="354">
        <v>3925</v>
      </c>
      <c r="I86" s="354" t="s">
        <v>949</v>
      </c>
      <c r="J86" s="391" t="s">
        <v>911</v>
      </c>
      <c r="K86" s="351">
        <f t="shared" si="83"/>
        <v>45</v>
      </c>
      <c r="L86" s="352">
        <f t="shared" si="84"/>
        <v>549.50000000000011</v>
      </c>
      <c r="M86" s="392">
        <f t="shared" si="85"/>
        <v>8450.5</v>
      </c>
      <c r="N86" s="390">
        <v>200</v>
      </c>
      <c r="O86" s="393" t="s">
        <v>594</v>
      </c>
      <c r="P86" s="394">
        <v>44483</v>
      </c>
      <c r="Q86" s="278"/>
      <c r="R86" s="333" t="s">
        <v>598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92"/>
      <c r="AG86" s="270"/>
      <c r="AH86" s="395"/>
      <c r="AI86" s="395"/>
      <c r="AJ86" s="292"/>
      <c r="AK86" s="292"/>
      <c r="AL86" s="292"/>
    </row>
    <row r="87" spans="1:38" s="408" customFormat="1" ht="13.5" customHeight="1">
      <c r="A87" s="357">
        <v>20</v>
      </c>
      <c r="B87" s="267">
        <v>44482</v>
      </c>
      <c r="C87" s="358"/>
      <c r="D87" s="358" t="s">
        <v>950</v>
      </c>
      <c r="E87" s="357" t="s">
        <v>596</v>
      </c>
      <c r="F87" s="357">
        <v>713</v>
      </c>
      <c r="G87" s="357">
        <v>702</v>
      </c>
      <c r="H87" s="354">
        <v>721</v>
      </c>
      <c r="I87" s="354" t="s">
        <v>951</v>
      </c>
      <c r="J87" s="391" t="s">
        <v>956</v>
      </c>
      <c r="K87" s="351">
        <f t="shared" si="83"/>
        <v>8</v>
      </c>
      <c r="L87" s="352">
        <f t="shared" si="84"/>
        <v>693.96250000000009</v>
      </c>
      <c r="M87" s="392">
        <f t="shared" si="85"/>
        <v>10306.0375</v>
      </c>
      <c r="N87" s="390">
        <v>1375</v>
      </c>
      <c r="O87" s="393" t="s">
        <v>594</v>
      </c>
      <c r="P87" s="394">
        <v>44483</v>
      </c>
      <c r="Q87" s="278"/>
      <c r="R87" s="333" t="s">
        <v>598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92"/>
      <c r="AG87" s="270"/>
      <c r="AH87" s="395"/>
      <c r="AI87" s="395"/>
      <c r="AJ87" s="292"/>
      <c r="AK87" s="292"/>
      <c r="AL87" s="292"/>
    </row>
    <row r="88" spans="1:38" s="450" customFormat="1" ht="13.5" customHeight="1">
      <c r="A88" s="451">
        <v>21</v>
      </c>
      <c r="B88" s="452">
        <v>44483</v>
      </c>
      <c r="C88" s="453"/>
      <c r="D88" s="389" t="s">
        <v>953</v>
      </c>
      <c r="E88" s="451" t="s">
        <v>596</v>
      </c>
      <c r="F88" s="451">
        <v>794.5</v>
      </c>
      <c r="G88" s="451">
        <v>783</v>
      </c>
      <c r="H88" s="454">
        <v>806</v>
      </c>
      <c r="I88" s="454" t="s">
        <v>954</v>
      </c>
      <c r="J88" s="391" t="s">
        <v>955</v>
      </c>
      <c r="K88" s="351">
        <f t="shared" ref="K88" si="86">H88-F88</f>
        <v>11.5</v>
      </c>
      <c r="L88" s="352">
        <f t="shared" ref="L88" si="87">(H88*N88)*0.07%</f>
        <v>677.04000000000008</v>
      </c>
      <c r="M88" s="392">
        <f t="shared" ref="M88" si="88">(K88*N88)-L88</f>
        <v>13122.96</v>
      </c>
      <c r="N88" s="390">
        <v>1200</v>
      </c>
      <c r="O88" s="393" t="s">
        <v>594</v>
      </c>
      <c r="P88" s="394">
        <v>44483</v>
      </c>
      <c r="Q88" s="278"/>
      <c r="R88" s="333" t="s">
        <v>598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449"/>
      <c r="AG88" s="289"/>
      <c r="AH88" s="278"/>
      <c r="AI88" s="278"/>
      <c r="AJ88" s="449"/>
      <c r="AK88" s="449"/>
      <c r="AL88" s="449"/>
    </row>
    <row r="89" spans="1:38" s="450" customFormat="1" ht="13.5" customHeight="1">
      <c r="A89" s="357">
        <v>22</v>
      </c>
      <c r="B89" s="267">
        <v>44483</v>
      </c>
      <c r="C89" s="358"/>
      <c r="D89" s="358" t="s">
        <v>889</v>
      </c>
      <c r="E89" s="357" t="s">
        <v>596</v>
      </c>
      <c r="F89" s="357">
        <v>2642.5</v>
      </c>
      <c r="G89" s="357">
        <v>2598</v>
      </c>
      <c r="H89" s="354">
        <v>2677</v>
      </c>
      <c r="I89" s="354" t="s">
        <v>957</v>
      </c>
      <c r="J89" s="381" t="s">
        <v>964</v>
      </c>
      <c r="K89" s="354">
        <f t="shared" ref="K89" si="89">H89-F89</f>
        <v>34.5</v>
      </c>
      <c r="L89" s="455">
        <f t="shared" ref="L89" si="90">(H89*N89)*0.07%</f>
        <v>562.17000000000007</v>
      </c>
      <c r="M89" s="353">
        <f t="shared" ref="M89" si="91">(K89*N89)-L89</f>
        <v>9787.83</v>
      </c>
      <c r="N89" s="354">
        <v>300</v>
      </c>
      <c r="O89" s="355" t="s">
        <v>594</v>
      </c>
      <c r="P89" s="356">
        <v>44488</v>
      </c>
      <c r="Q89" s="278"/>
      <c r="R89" s="333" t="s">
        <v>595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449"/>
      <c r="AG89" s="289"/>
      <c r="AH89" s="278"/>
      <c r="AI89" s="278"/>
      <c r="AJ89" s="449"/>
      <c r="AK89" s="449"/>
      <c r="AL89" s="449"/>
    </row>
    <row r="90" spans="1:38" s="450" customFormat="1" ht="13.5" customHeight="1">
      <c r="A90" s="357">
        <v>23</v>
      </c>
      <c r="B90" s="267">
        <v>44483</v>
      </c>
      <c r="C90" s="358"/>
      <c r="D90" s="358" t="s">
        <v>958</v>
      </c>
      <c r="E90" s="357" t="s">
        <v>596</v>
      </c>
      <c r="F90" s="357">
        <v>2804</v>
      </c>
      <c r="G90" s="357">
        <v>2760</v>
      </c>
      <c r="H90" s="354">
        <v>2836</v>
      </c>
      <c r="I90" s="354" t="s">
        <v>959</v>
      </c>
      <c r="J90" s="381" t="s">
        <v>965</v>
      </c>
      <c r="K90" s="354">
        <f t="shared" ref="K90:K92" si="92">H90-F90</f>
        <v>32</v>
      </c>
      <c r="L90" s="455">
        <f t="shared" ref="L90:L92" si="93">(H90*N90)*0.07%</f>
        <v>595.56000000000006</v>
      </c>
      <c r="M90" s="353">
        <f t="shared" ref="M90:M92" si="94">(K90*N90)-L90</f>
        <v>9004.44</v>
      </c>
      <c r="N90" s="354">
        <v>300</v>
      </c>
      <c r="O90" s="355" t="s">
        <v>594</v>
      </c>
      <c r="P90" s="356">
        <v>44488</v>
      </c>
      <c r="Q90" s="278"/>
      <c r="R90" s="333" t="s">
        <v>595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449"/>
      <c r="AG90" s="289"/>
      <c r="AH90" s="278"/>
      <c r="AI90" s="278"/>
      <c r="AJ90" s="449"/>
      <c r="AK90" s="449"/>
      <c r="AL90" s="449"/>
    </row>
    <row r="91" spans="1:38" s="450" customFormat="1" ht="13.5" customHeight="1">
      <c r="A91" s="468">
        <v>24</v>
      </c>
      <c r="B91" s="410">
        <v>44489</v>
      </c>
      <c r="C91" s="469"/>
      <c r="D91" s="469" t="s">
        <v>889</v>
      </c>
      <c r="E91" s="468" t="s">
        <v>596</v>
      </c>
      <c r="F91" s="468">
        <v>2542.5</v>
      </c>
      <c r="G91" s="468">
        <v>2498</v>
      </c>
      <c r="H91" s="470">
        <v>2498</v>
      </c>
      <c r="I91" s="470" t="s">
        <v>970</v>
      </c>
      <c r="J91" s="416" t="s">
        <v>973</v>
      </c>
      <c r="K91" s="378">
        <f t="shared" si="92"/>
        <v>-44.5</v>
      </c>
      <c r="L91" s="471">
        <f t="shared" si="93"/>
        <v>524.58000000000004</v>
      </c>
      <c r="M91" s="384">
        <f t="shared" si="94"/>
        <v>-13874.58</v>
      </c>
      <c r="N91" s="378">
        <v>300</v>
      </c>
      <c r="O91" s="385" t="s">
        <v>607</v>
      </c>
      <c r="P91" s="472">
        <v>44489</v>
      </c>
      <c r="Q91" s="278"/>
      <c r="R91" s="333" t="s">
        <v>595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449"/>
      <c r="AG91" s="289"/>
      <c r="AH91" s="278"/>
      <c r="AI91" s="278"/>
      <c r="AJ91" s="449"/>
      <c r="AK91" s="449"/>
      <c r="AL91" s="449"/>
    </row>
    <row r="92" spans="1:38" s="269" customFormat="1" ht="13.5" customHeight="1">
      <c r="A92" s="375">
        <v>25</v>
      </c>
      <c r="B92" s="376">
        <v>44494</v>
      </c>
      <c r="C92" s="377"/>
      <c r="D92" s="377" t="s">
        <v>1006</v>
      </c>
      <c r="E92" s="375" t="s">
        <v>596</v>
      </c>
      <c r="F92" s="375">
        <v>844</v>
      </c>
      <c r="G92" s="375">
        <v>832</v>
      </c>
      <c r="H92" s="378">
        <v>832</v>
      </c>
      <c r="I92" s="378" t="s">
        <v>1007</v>
      </c>
      <c r="J92" s="485" t="s">
        <v>1017</v>
      </c>
      <c r="K92" s="378">
        <f t="shared" si="92"/>
        <v>-12</v>
      </c>
      <c r="L92" s="471">
        <f t="shared" si="93"/>
        <v>698.88000000000011</v>
      </c>
      <c r="M92" s="384">
        <f t="shared" si="94"/>
        <v>-15098.880000000001</v>
      </c>
      <c r="N92" s="378">
        <v>1200</v>
      </c>
      <c r="O92" s="385" t="s">
        <v>607</v>
      </c>
      <c r="P92" s="386">
        <v>44495</v>
      </c>
      <c r="Q92" s="278"/>
      <c r="R92" s="333" t="s">
        <v>598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332"/>
      <c r="AG92" s="289"/>
      <c r="AH92" s="331"/>
      <c r="AI92" s="331"/>
      <c r="AJ92" s="332"/>
      <c r="AK92" s="332"/>
      <c r="AL92" s="332"/>
    </row>
    <row r="93" spans="1:38" s="269" customFormat="1" ht="13.5" customHeight="1">
      <c r="A93" s="400">
        <v>26</v>
      </c>
      <c r="B93" s="289">
        <v>44495</v>
      </c>
      <c r="C93" s="401"/>
      <c r="D93" s="401" t="s">
        <v>1018</v>
      </c>
      <c r="E93" s="400" t="s">
        <v>596</v>
      </c>
      <c r="F93" s="400" t="s">
        <v>1019</v>
      </c>
      <c r="G93" s="400">
        <v>1635</v>
      </c>
      <c r="H93" s="402"/>
      <c r="I93" s="402" t="s">
        <v>1020</v>
      </c>
      <c r="J93" s="403" t="s">
        <v>597</v>
      </c>
      <c r="K93" s="402"/>
      <c r="L93" s="404"/>
      <c r="M93" s="405"/>
      <c r="N93" s="402"/>
      <c r="O93" s="406"/>
      <c r="P93" s="407"/>
      <c r="Q93" s="278"/>
      <c r="R93" s="333" t="s">
        <v>595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332"/>
      <c r="AG93" s="289"/>
      <c r="AH93" s="331"/>
      <c r="AI93" s="331"/>
      <c r="AJ93" s="332"/>
      <c r="AK93" s="332"/>
      <c r="AL93" s="332"/>
    </row>
    <row r="94" spans="1:38" s="269" customFormat="1" ht="13.5" customHeight="1">
      <c r="A94" s="400">
        <v>27</v>
      </c>
      <c r="B94" s="289">
        <v>44496</v>
      </c>
      <c r="C94" s="401"/>
      <c r="D94" s="401" t="s">
        <v>1041</v>
      </c>
      <c r="E94" s="400" t="s">
        <v>596</v>
      </c>
      <c r="F94" s="400" t="s">
        <v>1042</v>
      </c>
      <c r="G94" s="400">
        <v>789</v>
      </c>
      <c r="H94" s="402"/>
      <c r="I94" s="402" t="s">
        <v>1043</v>
      </c>
      <c r="J94" s="403" t="s">
        <v>597</v>
      </c>
      <c r="K94" s="402"/>
      <c r="L94" s="404"/>
      <c r="M94" s="405"/>
      <c r="N94" s="402"/>
      <c r="O94" s="406"/>
      <c r="P94" s="407"/>
      <c r="Q94" s="278"/>
      <c r="R94" s="333" t="s">
        <v>595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332"/>
      <c r="AG94" s="289"/>
      <c r="AH94" s="331"/>
      <c r="AI94" s="331"/>
      <c r="AJ94" s="332"/>
      <c r="AK94" s="332"/>
      <c r="AL94" s="332"/>
    </row>
    <row r="95" spans="1:38" s="269" customFormat="1" ht="13.5" customHeight="1">
      <c r="A95" s="400"/>
      <c r="B95" s="289"/>
      <c r="C95" s="401"/>
      <c r="D95" s="401"/>
      <c r="E95" s="400"/>
      <c r="F95" s="400"/>
      <c r="G95" s="400"/>
      <c r="H95" s="402"/>
      <c r="I95" s="402"/>
      <c r="J95" s="403"/>
      <c r="K95" s="402"/>
      <c r="L95" s="404"/>
      <c r="M95" s="405"/>
      <c r="N95" s="402"/>
      <c r="O95" s="406"/>
      <c r="P95" s="407"/>
      <c r="Q95" s="278"/>
      <c r="R95" s="333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332"/>
      <c r="AG95" s="289"/>
      <c r="AH95" s="331"/>
      <c r="AI95" s="331"/>
      <c r="AJ95" s="332"/>
      <c r="AK95" s="332"/>
      <c r="AL95" s="332"/>
    </row>
    <row r="96" spans="1:38" s="277" customFormat="1" ht="13.5" customHeight="1">
      <c r="A96" s="275"/>
      <c r="B96" s="272"/>
      <c r="C96" s="326"/>
      <c r="D96" s="326"/>
      <c r="E96" s="275"/>
      <c r="F96" s="275"/>
      <c r="G96" s="275"/>
      <c r="H96" s="284"/>
      <c r="I96" s="284"/>
      <c r="J96" s="326"/>
      <c r="K96" s="284"/>
      <c r="L96" s="276"/>
      <c r="M96" s="327"/>
      <c r="N96" s="284"/>
      <c r="O96" s="328"/>
      <c r="P96" s="286"/>
      <c r="Q96" s="278"/>
      <c r="R96" s="333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168"/>
      <c r="AG96" s="270"/>
      <c r="AH96" s="169"/>
      <c r="AI96" s="169"/>
      <c r="AJ96" s="107"/>
      <c r="AK96" s="107"/>
      <c r="AL96" s="107"/>
    </row>
    <row r="97" spans="1:38" ht="13.5" customHeight="1">
      <c r="A97" s="531"/>
      <c r="B97" s="533"/>
      <c r="C97" s="334"/>
      <c r="D97" s="287"/>
      <c r="E97" s="329"/>
      <c r="F97" s="329"/>
      <c r="G97" s="329"/>
      <c r="H97" s="330"/>
      <c r="I97" s="330"/>
      <c r="J97" s="287"/>
      <c r="K97" s="294"/>
      <c r="L97" s="294"/>
      <c r="M97" s="535"/>
      <c r="N97" s="537"/>
      <c r="O97" s="527"/>
      <c r="P97" s="529"/>
      <c r="Q97" s="167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532"/>
      <c r="B98" s="534"/>
      <c r="C98" s="109"/>
      <c r="D98" s="169"/>
      <c r="E98" s="107"/>
      <c r="F98" s="107"/>
      <c r="G98" s="107"/>
      <c r="H98" s="112"/>
      <c r="I98" s="330"/>
      <c r="J98" s="169"/>
      <c r="K98" s="293"/>
      <c r="L98" s="294"/>
      <c r="M98" s="536"/>
      <c r="N98" s="538"/>
      <c r="O98" s="528"/>
      <c r="P98" s="530"/>
      <c r="Q98" s="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120"/>
      <c r="B99" s="121"/>
      <c r="C99" s="156"/>
      <c r="D99" s="170"/>
      <c r="E99" s="171"/>
      <c r="F99" s="120"/>
      <c r="G99" s="120"/>
      <c r="H99" s="120"/>
      <c r="I99" s="158"/>
      <c r="J99" s="158"/>
      <c r="K99" s="158"/>
      <c r="L99" s="158"/>
      <c r="M99" s="158"/>
      <c r="N99" s="158"/>
      <c r="O99" s="158"/>
      <c r="P99" s="158"/>
      <c r="Q99" s="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72"/>
      <c r="B100" s="121"/>
      <c r="C100" s="122"/>
      <c r="D100" s="173"/>
      <c r="E100" s="125"/>
      <c r="F100" s="125"/>
      <c r="G100" s="125"/>
      <c r="H100" s="125"/>
      <c r="I100" s="125"/>
      <c r="J100" s="6"/>
      <c r="K100" s="125"/>
      <c r="L100" s="125"/>
      <c r="M100" s="6"/>
      <c r="N100" s="1"/>
      <c r="O100" s="122"/>
      <c r="P100" s="44"/>
      <c r="Q100" s="44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4"/>
      <c r="AG100" s="44"/>
      <c r="AH100" s="44"/>
      <c r="AI100" s="44"/>
      <c r="AJ100" s="44"/>
      <c r="AK100" s="44"/>
      <c r="AL100" s="44"/>
    </row>
    <row r="101" spans="1:38" ht="12.75" customHeight="1">
      <c r="A101" s="174" t="s">
        <v>617</v>
      </c>
      <c r="B101" s="174"/>
      <c r="C101" s="174"/>
      <c r="D101" s="174"/>
      <c r="E101" s="175"/>
      <c r="F101" s="125"/>
      <c r="G101" s="125"/>
      <c r="H101" s="125"/>
      <c r="I101" s="125"/>
      <c r="J101" s="1"/>
      <c r="K101" s="6"/>
      <c r="L101" s="6"/>
      <c r="M101" s="6"/>
      <c r="N101" s="1"/>
      <c r="O101" s="1"/>
      <c r="P101" s="44"/>
      <c r="Q101" s="44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4"/>
      <c r="AG101" s="44"/>
      <c r="AH101" s="44"/>
      <c r="AI101" s="44"/>
      <c r="AJ101" s="44"/>
      <c r="AK101" s="44"/>
      <c r="AL101" s="44"/>
    </row>
    <row r="102" spans="1:38" ht="38.25" customHeight="1">
      <c r="A102" s="100" t="s">
        <v>16</v>
      </c>
      <c r="B102" s="100" t="s">
        <v>571</v>
      </c>
      <c r="C102" s="100"/>
      <c r="D102" s="101" t="s">
        <v>582</v>
      </c>
      <c r="E102" s="100" t="s">
        <v>583</v>
      </c>
      <c r="F102" s="100" t="s">
        <v>584</v>
      </c>
      <c r="G102" s="100" t="s">
        <v>605</v>
      </c>
      <c r="H102" s="100" t="s">
        <v>586</v>
      </c>
      <c r="I102" s="100" t="s">
        <v>587</v>
      </c>
      <c r="J102" s="99" t="s">
        <v>588</v>
      </c>
      <c r="K102" s="99" t="s">
        <v>618</v>
      </c>
      <c r="L102" s="102" t="s">
        <v>590</v>
      </c>
      <c r="M102" s="166" t="s">
        <v>614</v>
      </c>
      <c r="N102" s="100" t="s">
        <v>615</v>
      </c>
      <c r="O102" s="100" t="s">
        <v>592</v>
      </c>
      <c r="P102" s="101" t="s">
        <v>593</v>
      </c>
      <c r="Q102" s="44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4"/>
      <c r="AG102" s="44"/>
      <c r="AH102" s="44"/>
      <c r="AI102" s="44"/>
      <c r="AJ102" s="44"/>
      <c r="AK102" s="44"/>
      <c r="AL102" s="44"/>
    </row>
    <row r="103" spans="1:38" s="269" customFormat="1" ht="12.75" customHeight="1">
      <c r="A103" s="369">
        <v>1</v>
      </c>
      <c r="B103" s="267">
        <v>44473</v>
      </c>
      <c r="C103" s="370"/>
      <c r="D103" s="371" t="s">
        <v>863</v>
      </c>
      <c r="E103" s="357" t="s">
        <v>596</v>
      </c>
      <c r="F103" s="357">
        <v>69</v>
      </c>
      <c r="G103" s="357">
        <v>55</v>
      </c>
      <c r="H103" s="357">
        <v>79.5</v>
      </c>
      <c r="I103" s="354" t="s">
        <v>864</v>
      </c>
      <c r="J103" s="379" t="s">
        <v>883</v>
      </c>
      <c r="K103" s="380">
        <f>H103-F103</f>
        <v>10.5</v>
      </c>
      <c r="L103" s="380">
        <v>100</v>
      </c>
      <c r="M103" s="381">
        <f>(K103*N103)-100</f>
        <v>2525</v>
      </c>
      <c r="N103" s="381">
        <v>250</v>
      </c>
      <c r="O103" s="355" t="s">
        <v>594</v>
      </c>
      <c r="P103" s="356">
        <v>44475</v>
      </c>
      <c r="Q103" s="278"/>
      <c r="R103" s="279" t="s">
        <v>595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69">
        <v>2</v>
      </c>
      <c r="B104" s="267">
        <v>44473</v>
      </c>
      <c r="C104" s="370"/>
      <c r="D104" s="371" t="s">
        <v>865</v>
      </c>
      <c r="E104" s="357" t="s">
        <v>866</v>
      </c>
      <c r="F104" s="357">
        <v>290</v>
      </c>
      <c r="G104" s="357">
        <v>444</v>
      </c>
      <c r="H104" s="357">
        <v>220</v>
      </c>
      <c r="I104" s="354">
        <v>0.1</v>
      </c>
      <c r="J104" s="103" t="s">
        <v>778</v>
      </c>
      <c r="K104" s="372">
        <v>70</v>
      </c>
      <c r="L104" s="372">
        <v>100</v>
      </c>
      <c r="M104" s="373">
        <f>(K104*N104)-100</f>
        <v>1650</v>
      </c>
      <c r="N104" s="373">
        <v>25</v>
      </c>
      <c r="O104" s="355" t="s">
        <v>594</v>
      </c>
      <c r="P104" s="356">
        <v>44474</v>
      </c>
      <c r="Q104" s="278"/>
      <c r="R104" s="279" t="s">
        <v>595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69">
        <v>3</v>
      </c>
      <c r="B105" s="267">
        <v>44475</v>
      </c>
      <c r="C105" s="370"/>
      <c r="D105" s="371" t="s">
        <v>887</v>
      </c>
      <c r="E105" s="357" t="s">
        <v>596</v>
      </c>
      <c r="F105" s="357">
        <v>65</v>
      </c>
      <c r="G105" s="357">
        <v>45</v>
      </c>
      <c r="H105" s="357">
        <v>78</v>
      </c>
      <c r="I105" s="354" t="s">
        <v>864</v>
      </c>
      <c r="J105" s="379" t="s">
        <v>835</v>
      </c>
      <c r="K105" s="380">
        <f>H105-F105</f>
        <v>13</v>
      </c>
      <c r="L105" s="380">
        <v>100</v>
      </c>
      <c r="M105" s="381">
        <f>(K105*N105)-100</f>
        <v>3150</v>
      </c>
      <c r="N105" s="381">
        <v>250</v>
      </c>
      <c r="O105" s="355" t="s">
        <v>594</v>
      </c>
      <c r="P105" s="356">
        <v>44477</v>
      </c>
      <c r="Q105" s="278"/>
      <c r="R105" s="279" t="s">
        <v>595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545">
        <v>4</v>
      </c>
      <c r="B106" s="547">
        <v>44475</v>
      </c>
      <c r="C106" s="370"/>
      <c r="D106" s="371" t="s">
        <v>897</v>
      </c>
      <c r="E106" s="387" t="s">
        <v>596</v>
      </c>
      <c r="F106" s="357">
        <v>152.5</v>
      </c>
      <c r="G106" s="357">
        <v>17</v>
      </c>
      <c r="H106" s="357">
        <v>142</v>
      </c>
      <c r="I106" s="354" t="s">
        <v>899</v>
      </c>
      <c r="J106" s="545" t="s">
        <v>903</v>
      </c>
      <c r="K106" s="380">
        <f>H106-F106</f>
        <v>-10.5</v>
      </c>
      <c r="L106" s="380">
        <v>100</v>
      </c>
      <c r="M106" s="543">
        <f>(17.5*50)-200</f>
        <v>675</v>
      </c>
      <c r="N106" s="543">
        <v>50</v>
      </c>
      <c r="O106" s="539" t="s">
        <v>594</v>
      </c>
      <c r="P106" s="541">
        <v>44476</v>
      </c>
      <c r="Q106" s="278"/>
      <c r="R106" s="279" t="s">
        <v>595</v>
      </c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546"/>
      <c r="B107" s="546"/>
      <c r="C107" s="370"/>
      <c r="D107" s="371" t="s">
        <v>898</v>
      </c>
      <c r="E107" s="387" t="s">
        <v>866</v>
      </c>
      <c r="F107" s="357">
        <v>70</v>
      </c>
      <c r="G107" s="357"/>
      <c r="H107" s="357">
        <v>42</v>
      </c>
      <c r="I107" s="354"/>
      <c r="J107" s="546"/>
      <c r="K107" s="380">
        <f>F107-H107</f>
        <v>28</v>
      </c>
      <c r="L107" s="380">
        <v>100</v>
      </c>
      <c r="M107" s="544"/>
      <c r="N107" s="544"/>
      <c r="O107" s="540"/>
      <c r="P107" s="542"/>
      <c r="Q107" s="278"/>
      <c r="R107" s="279" t="s">
        <v>595</v>
      </c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69">
        <v>5</v>
      </c>
      <c r="B108" s="267">
        <v>44476</v>
      </c>
      <c r="C108" s="370"/>
      <c r="D108" s="371" t="s">
        <v>902</v>
      </c>
      <c r="E108" s="387" t="s">
        <v>596</v>
      </c>
      <c r="F108" s="357">
        <v>15</v>
      </c>
      <c r="G108" s="357">
        <v>10</v>
      </c>
      <c r="H108" s="357">
        <v>18.5</v>
      </c>
      <c r="I108" s="354">
        <v>25</v>
      </c>
      <c r="J108" s="379" t="s">
        <v>904</v>
      </c>
      <c r="K108" s="380">
        <f t="shared" ref="K108:K113" si="95">H108-F108</f>
        <v>3.5</v>
      </c>
      <c r="L108" s="380">
        <v>100</v>
      </c>
      <c r="M108" s="381">
        <f t="shared" ref="M108:M113" si="96">(K108*N108)-100</f>
        <v>3750</v>
      </c>
      <c r="N108" s="381">
        <v>1100</v>
      </c>
      <c r="O108" s="355" t="s">
        <v>594</v>
      </c>
      <c r="P108" s="396">
        <v>44476</v>
      </c>
      <c r="Q108" s="278"/>
      <c r="R108" s="279" t="s">
        <v>595</v>
      </c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69">
        <v>6</v>
      </c>
      <c r="B109" s="267">
        <v>44476</v>
      </c>
      <c r="C109" s="370"/>
      <c r="D109" s="371" t="s">
        <v>941</v>
      </c>
      <c r="E109" s="387" t="s">
        <v>596</v>
      </c>
      <c r="F109" s="357">
        <v>102.5</v>
      </c>
      <c r="G109" s="357">
        <v>60</v>
      </c>
      <c r="H109" s="357">
        <v>121</v>
      </c>
      <c r="I109" s="354" t="s">
        <v>909</v>
      </c>
      <c r="J109" s="379" t="s">
        <v>894</v>
      </c>
      <c r="K109" s="380">
        <f t="shared" si="95"/>
        <v>18.5</v>
      </c>
      <c r="L109" s="380">
        <v>100</v>
      </c>
      <c r="M109" s="381">
        <f t="shared" si="96"/>
        <v>825</v>
      </c>
      <c r="N109" s="381">
        <v>50</v>
      </c>
      <c r="O109" s="355" t="s">
        <v>594</v>
      </c>
      <c r="P109" s="396">
        <v>44476</v>
      </c>
      <c r="Q109" s="278"/>
      <c r="R109" s="279" t="s">
        <v>595</v>
      </c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69">
        <v>7</v>
      </c>
      <c r="B110" s="267">
        <v>44476</v>
      </c>
      <c r="C110" s="370"/>
      <c r="D110" s="358" t="s">
        <v>910</v>
      </c>
      <c r="E110" s="387" t="s">
        <v>596</v>
      </c>
      <c r="F110" s="357">
        <v>290</v>
      </c>
      <c r="G110" s="357">
        <v>170</v>
      </c>
      <c r="H110" s="357">
        <v>335</v>
      </c>
      <c r="I110" s="354">
        <v>500</v>
      </c>
      <c r="J110" s="379" t="s">
        <v>911</v>
      </c>
      <c r="K110" s="380">
        <f t="shared" si="95"/>
        <v>45</v>
      </c>
      <c r="L110" s="380">
        <v>100</v>
      </c>
      <c r="M110" s="381">
        <f t="shared" si="96"/>
        <v>1025</v>
      </c>
      <c r="N110" s="381">
        <v>25</v>
      </c>
      <c r="O110" s="355" t="s">
        <v>594</v>
      </c>
      <c r="P110" s="396">
        <v>44476</v>
      </c>
      <c r="Q110" s="278"/>
      <c r="R110" s="279" t="s">
        <v>598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409">
        <v>8</v>
      </c>
      <c r="B111" s="410">
        <v>44477</v>
      </c>
      <c r="C111" s="411"/>
      <c r="D111" s="412" t="s">
        <v>916</v>
      </c>
      <c r="E111" s="413" t="s">
        <v>596</v>
      </c>
      <c r="F111" s="375">
        <v>230</v>
      </c>
      <c r="G111" s="375">
        <v>180</v>
      </c>
      <c r="H111" s="375">
        <v>185</v>
      </c>
      <c r="I111" s="378" t="s">
        <v>917</v>
      </c>
      <c r="J111" s="414" t="s">
        <v>918</v>
      </c>
      <c r="K111" s="415">
        <f t="shared" si="95"/>
        <v>-45</v>
      </c>
      <c r="L111" s="415">
        <v>100</v>
      </c>
      <c r="M111" s="416">
        <f t="shared" si="96"/>
        <v>-1225</v>
      </c>
      <c r="N111" s="416">
        <v>25</v>
      </c>
      <c r="O111" s="417" t="s">
        <v>607</v>
      </c>
      <c r="P111" s="418">
        <v>44477</v>
      </c>
      <c r="Q111" s="278"/>
      <c r="R111" s="279" t="s">
        <v>595</v>
      </c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69">
        <v>9</v>
      </c>
      <c r="B112" s="267">
        <v>44481</v>
      </c>
      <c r="C112" s="370"/>
      <c r="D112" s="371" t="s">
        <v>939</v>
      </c>
      <c r="E112" s="387" t="s">
        <v>596</v>
      </c>
      <c r="F112" s="357">
        <v>92.5</v>
      </c>
      <c r="G112" s="357">
        <v>70</v>
      </c>
      <c r="H112" s="357">
        <v>124</v>
      </c>
      <c r="I112" s="354" t="s">
        <v>940</v>
      </c>
      <c r="J112" s="379" t="s">
        <v>942</v>
      </c>
      <c r="K112" s="380">
        <f t="shared" si="95"/>
        <v>31.5</v>
      </c>
      <c r="L112" s="380">
        <v>100</v>
      </c>
      <c r="M112" s="381">
        <f t="shared" si="96"/>
        <v>1475</v>
      </c>
      <c r="N112" s="381">
        <v>50</v>
      </c>
      <c r="O112" s="355" t="s">
        <v>594</v>
      </c>
      <c r="P112" s="396">
        <v>44481</v>
      </c>
      <c r="Q112" s="278"/>
      <c r="R112" s="279" t="s">
        <v>595</v>
      </c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69">
        <v>10</v>
      </c>
      <c r="B113" s="467">
        <v>44488</v>
      </c>
      <c r="C113" s="370"/>
      <c r="D113" s="371" t="s">
        <v>966</v>
      </c>
      <c r="E113" s="387" t="s">
        <v>596</v>
      </c>
      <c r="F113" s="357">
        <v>51.5</v>
      </c>
      <c r="G113" s="357">
        <v>37</v>
      </c>
      <c r="H113" s="357">
        <v>54.5</v>
      </c>
      <c r="I113" s="354" t="s">
        <v>967</v>
      </c>
      <c r="J113" s="379" t="s">
        <v>969</v>
      </c>
      <c r="K113" s="380">
        <f t="shared" si="95"/>
        <v>3</v>
      </c>
      <c r="L113" s="380">
        <v>100</v>
      </c>
      <c r="M113" s="381">
        <f t="shared" si="96"/>
        <v>650</v>
      </c>
      <c r="N113" s="381">
        <v>250</v>
      </c>
      <c r="O113" s="355" t="s">
        <v>594</v>
      </c>
      <c r="P113" s="356">
        <v>44489</v>
      </c>
      <c r="Q113" s="278"/>
      <c r="R113" s="279" t="s">
        <v>595</v>
      </c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69">
        <v>11</v>
      </c>
      <c r="B114" s="267">
        <v>44490</v>
      </c>
      <c r="C114" s="370"/>
      <c r="D114" s="371" t="s">
        <v>982</v>
      </c>
      <c r="E114" s="387" t="s">
        <v>596</v>
      </c>
      <c r="F114" s="357">
        <v>12.5</v>
      </c>
      <c r="G114" s="357">
        <v>8</v>
      </c>
      <c r="H114" s="357">
        <v>15.25</v>
      </c>
      <c r="I114" s="354" t="s">
        <v>983</v>
      </c>
      <c r="J114" s="379" t="s">
        <v>984</v>
      </c>
      <c r="K114" s="380">
        <f t="shared" ref="K114:K115" si="97">H114-F114</f>
        <v>2.75</v>
      </c>
      <c r="L114" s="380">
        <v>100</v>
      </c>
      <c r="M114" s="381">
        <f t="shared" ref="M114" si="98">(K114*N114)-100</f>
        <v>3681.25</v>
      </c>
      <c r="N114" s="381">
        <v>1375</v>
      </c>
      <c r="O114" s="355" t="s">
        <v>594</v>
      </c>
      <c r="P114" s="396">
        <v>44490</v>
      </c>
      <c r="Q114" s="278"/>
      <c r="R114" s="279" t="s">
        <v>595</v>
      </c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517">
        <v>12</v>
      </c>
      <c r="B115" s="519">
        <v>44490</v>
      </c>
      <c r="C115" s="477"/>
      <c r="D115" s="478" t="s">
        <v>985</v>
      </c>
      <c r="E115" s="479" t="s">
        <v>596</v>
      </c>
      <c r="F115" s="479">
        <v>380</v>
      </c>
      <c r="G115" s="479">
        <v>90</v>
      </c>
      <c r="H115" s="480">
        <v>530</v>
      </c>
      <c r="I115" s="480" t="s">
        <v>987</v>
      </c>
      <c r="J115" s="515" t="s">
        <v>988</v>
      </c>
      <c r="K115" s="481">
        <f t="shared" si="97"/>
        <v>150</v>
      </c>
      <c r="L115" s="481">
        <v>100</v>
      </c>
      <c r="M115" s="521">
        <f>(125*25)-200</f>
        <v>2925</v>
      </c>
      <c r="N115" s="523">
        <v>25</v>
      </c>
      <c r="O115" s="525" t="s">
        <v>594</v>
      </c>
      <c r="P115" s="513">
        <v>44490</v>
      </c>
      <c r="Q115" s="278"/>
      <c r="R115" s="279" t="s">
        <v>595</v>
      </c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518"/>
      <c r="B116" s="520"/>
      <c r="C116" s="299"/>
      <c r="D116" s="478" t="s">
        <v>986</v>
      </c>
      <c r="E116" s="301" t="s">
        <v>866</v>
      </c>
      <c r="F116" s="301">
        <v>55</v>
      </c>
      <c r="G116" s="301"/>
      <c r="H116" s="482">
        <v>80</v>
      </c>
      <c r="I116" s="480"/>
      <c r="J116" s="516"/>
      <c r="K116" s="483">
        <f>F116-H116</f>
        <v>-25</v>
      </c>
      <c r="L116" s="481">
        <v>100</v>
      </c>
      <c r="M116" s="522"/>
      <c r="N116" s="524"/>
      <c r="O116" s="526"/>
      <c r="P116" s="514"/>
      <c r="Q116" s="278"/>
      <c r="R116" s="279" t="s">
        <v>595</v>
      </c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409">
        <v>13</v>
      </c>
      <c r="B117" s="376">
        <v>44491</v>
      </c>
      <c r="C117" s="411"/>
      <c r="D117" s="412" t="s">
        <v>993</v>
      </c>
      <c r="E117" s="413" t="s">
        <v>596</v>
      </c>
      <c r="F117" s="375">
        <v>3</v>
      </c>
      <c r="G117" s="375">
        <v>1.75</v>
      </c>
      <c r="H117" s="375">
        <v>1.65</v>
      </c>
      <c r="I117" s="378" t="s">
        <v>994</v>
      </c>
      <c r="J117" s="414" t="s">
        <v>918</v>
      </c>
      <c r="K117" s="415">
        <f t="shared" ref="K117:K118" si="99">H117-F117</f>
        <v>-1.35</v>
      </c>
      <c r="L117" s="415">
        <v>100</v>
      </c>
      <c r="M117" s="416">
        <f t="shared" ref="M117:M118" si="100">(K117*N117)-100</f>
        <v>-4420</v>
      </c>
      <c r="N117" s="416">
        <v>3200</v>
      </c>
      <c r="O117" s="417" t="s">
        <v>607</v>
      </c>
      <c r="P117" s="484">
        <v>44494</v>
      </c>
      <c r="Q117" s="278"/>
      <c r="R117" s="279" t="s">
        <v>595</v>
      </c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69">
        <v>14</v>
      </c>
      <c r="B118" s="267">
        <v>44494</v>
      </c>
      <c r="C118" s="370"/>
      <c r="D118" s="371" t="s">
        <v>998</v>
      </c>
      <c r="E118" s="387" t="s">
        <v>596</v>
      </c>
      <c r="F118" s="357">
        <v>70</v>
      </c>
      <c r="G118" s="357">
        <v>18</v>
      </c>
      <c r="H118" s="357">
        <v>84</v>
      </c>
      <c r="I118" s="354" t="s">
        <v>999</v>
      </c>
      <c r="J118" s="379" t="s">
        <v>870</v>
      </c>
      <c r="K118" s="380">
        <f t="shared" si="99"/>
        <v>14</v>
      </c>
      <c r="L118" s="380">
        <v>100</v>
      </c>
      <c r="M118" s="381">
        <f t="shared" si="100"/>
        <v>600</v>
      </c>
      <c r="N118" s="381">
        <v>50</v>
      </c>
      <c r="O118" s="355" t="s">
        <v>594</v>
      </c>
      <c r="P118" s="396">
        <v>44494</v>
      </c>
      <c r="Q118" s="278"/>
      <c r="R118" s="279" t="s">
        <v>595</v>
      </c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69">
        <v>15</v>
      </c>
      <c r="B119" s="267">
        <v>44494</v>
      </c>
      <c r="C119" s="370"/>
      <c r="D119" s="371" t="s">
        <v>1000</v>
      </c>
      <c r="E119" s="387" t="s">
        <v>596</v>
      </c>
      <c r="F119" s="357">
        <v>27</v>
      </c>
      <c r="G119" s="357">
        <v>15</v>
      </c>
      <c r="H119" s="357">
        <v>34.5</v>
      </c>
      <c r="I119" s="354" t="s">
        <v>1001</v>
      </c>
      <c r="J119" s="379" t="s">
        <v>1004</v>
      </c>
      <c r="K119" s="380">
        <f t="shared" ref="K119:K121" si="101">H119-F119</f>
        <v>7.5</v>
      </c>
      <c r="L119" s="380">
        <v>100</v>
      </c>
      <c r="M119" s="381">
        <f t="shared" ref="M119:M121" si="102">(K119*N119)-100</f>
        <v>2150</v>
      </c>
      <c r="N119" s="381">
        <v>300</v>
      </c>
      <c r="O119" s="355" t="s">
        <v>594</v>
      </c>
      <c r="P119" s="396">
        <v>44494</v>
      </c>
      <c r="Q119" s="278"/>
      <c r="R119" s="279" t="s">
        <v>595</v>
      </c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69">
        <v>16</v>
      </c>
      <c r="B120" s="267">
        <v>44494</v>
      </c>
      <c r="C120" s="370"/>
      <c r="D120" s="371" t="s">
        <v>1002</v>
      </c>
      <c r="E120" s="387" t="s">
        <v>596</v>
      </c>
      <c r="F120" s="357">
        <v>12</v>
      </c>
      <c r="G120" s="357">
        <v>4</v>
      </c>
      <c r="H120" s="357">
        <v>20.5</v>
      </c>
      <c r="I120" s="354" t="s">
        <v>1003</v>
      </c>
      <c r="J120" s="379" t="s">
        <v>646</v>
      </c>
      <c r="K120" s="380">
        <f t="shared" si="101"/>
        <v>8.5</v>
      </c>
      <c r="L120" s="380">
        <v>100</v>
      </c>
      <c r="M120" s="381">
        <f t="shared" si="102"/>
        <v>4575</v>
      </c>
      <c r="N120" s="381">
        <v>550</v>
      </c>
      <c r="O120" s="355" t="s">
        <v>594</v>
      </c>
      <c r="P120" s="396">
        <v>44494</v>
      </c>
      <c r="Q120" s="278"/>
      <c r="R120" s="279" t="s">
        <v>595</v>
      </c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69">
        <v>17</v>
      </c>
      <c r="B121" s="267">
        <v>44494</v>
      </c>
      <c r="C121" s="370"/>
      <c r="D121" s="371" t="s">
        <v>1000</v>
      </c>
      <c r="E121" s="387" t="s">
        <v>596</v>
      </c>
      <c r="F121" s="357">
        <v>24</v>
      </c>
      <c r="G121" s="357">
        <v>10</v>
      </c>
      <c r="H121" s="357">
        <v>36.5</v>
      </c>
      <c r="I121" s="354" t="s">
        <v>1001</v>
      </c>
      <c r="J121" s="379" t="s">
        <v>1005</v>
      </c>
      <c r="K121" s="380">
        <f t="shared" si="101"/>
        <v>12.5</v>
      </c>
      <c r="L121" s="380">
        <v>100</v>
      </c>
      <c r="M121" s="381">
        <f t="shared" si="102"/>
        <v>3650</v>
      </c>
      <c r="N121" s="381">
        <v>300</v>
      </c>
      <c r="O121" s="355" t="s">
        <v>594</v>
      </c>
      <c r="P121" s="396">
        <v>44494</v>
      </c>
      <c r="Q121" s="278"/>
      <c r="R121" s="279" t="s">
        <v>595</v>
      </c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s="269" customFormat="1" ht="12.75" customHeight="1">
      <c r="A122" s="339">
        <v>18</v>
      </c>
      <c r="B122" s="488">
        <v>44496</v>
      </c>
      <c r="C122" s="340"/>
      <c r="D122" s="341" t="s">
        <v>1036</v>
      </c>
      <c r="E122" s="342" t="s">
        <v>596</v>
      </c>
      <c r="F122" s="292" t="s">
        <v>1037</v>
      </c>
      <c r="G122" s="292">
        <v>19</v>
      </c>
      <c r="H122" s="292"/>
      <c r="I122" s="295" t="s">
        <v>1038</v>
      </c>
      <c r="J122" s="345" t="s">
        <v>597</v>
      </c>
      <c r="K122" s="343"/>
      <c r="L122" s="343"/>
      <c r="M122" s="335"/>
      <c r="N122" s="335"/>
      <c r="O122" s="346"/>
      <c r="P122" s="344"/>
      <c r="Q122" s="278"/>
      <c r="R122" s="279" t="s">
        <v>598</v>
      </c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</row>
    <row r="123" spans="1:38" s="269" customFormat="1" ht="12.75" customHeight="1">
      <c r="A123" s="339"/>
      <c r="B123" s="289"/>
      <c r="C123" s="340"/>
      <c r="D123" s="341"/>
      <c r="E123" s="342"/>
      <c r="F123" s="292"/>
      <c r="G123" s="292"/>
      <c r="H123" s="292"/>
      <c r="I123" s="295"/>
      <c r="J123" s="345"/>
      <c r="K123" s="343"/>
      <c r="L123" s="343"/>
      <c r="M123" s="335"/>
      <c r="N123" s="335"/>
      <c r="O123" s="346"/>
      <c r="P123" s="347"/>
      <c r="Q123" s="278"/>
      <c r="R123" s="279"/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8"/>
      <c r="AE123" s="268"/>
      <c r="AF123" s="268"/>
      <c r="AG123" s="268"/>
      <c r="AH123" s="268"/>
      <c r="AI123" s="268"/>
      <c r="AJ123" s="268"/>
      <c r="AK123" s="268"/>
      <c r="AL123" s="268"/>
    </row>
    <row r="124" spans="1:38" s="269" customFormat="1" ht="12.75" customHeight="1">
      <c r="A124" s="339"/>
      <c r="B124" s="289"/>
      <c r="C124" s="340"/>
      <c r="D124" s="341"/>
      <c r="E124" s="342"/>
      <c r="F124" s="292"/>
      <c r="G124" s="292"/>
      <c r="H124" s="292"/>
      <c r="I124" s="295"/>
      <c r="J124" s="345"/>
      <c r="K124" s="343"/>
      <c r="L124" s="343"/>
      <c r="M124" s="335"/>
      <c r="N124" s="335"/>
      <c r="O124" s="346"/>
      <c r="P124" s="347"/>
      <c r="Q124" s="278"/>
      <c r="R124" s="279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</row>
    <row r="125" spans="1:38" s="269" customFormat="1" ht="12.75" customHeight="1">
      <c r="A125" s="339"/>
      <c r="B125" s="270"/>
      <c r="C125" s="340"/>
      <c r="D125" s="341"/>
      <c r="E125" s="342"/>
      <c r="F125" s="292"/>
      <c r="G125" s="292"/>
      <c r="H125" s="292"/>
      <c r="I125" s="295"/>
      <c r="J125" s="345"/>
      <c r="K125" s="343"/>
      <c r="L125" s="343"/>
      <c r="M125" s="335"/>
      <c r="N125" s="335"/>
      <c r="O125" s="346"/>
      <c r="P125" s="347"/>
      <c r="Q125" s="278"/>
      <c r="R125" s="279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8"/>
      <c r="AE125" s="268"/>
      <c r="AF125" s="268"/>
      <c r="AG125" s="268"/>
      <c r="AH125" s="268"/>
      <c r="AI125" s="268"/>
      <c r="AJ125" s="268"/>
      <c r="AK125" s="268"/>
      <c r="AL125" s="268"/>
    </row>
    <row r="126" spans="1:38" s="269" customFormat="1" ht="12.75" customHeight="1">
      <c r="A126" s="339"/>
      <c r="B126" s="270"/>
      <c r="C126" s="340"/>
      <c r="D126" s="341"/>
      <c r="E126" s="342"/>
      <c r="F126" s="292"/>
      <c r="G126" s="292"/>
      <c r="H126" s="292"/>
      <c r="I126" s="295"/>
      <c r="J126" s="345"/>
      <c r="K126" s="343"/>
      <c r="L126" s="343"/>
      <c r="M126" s="335"/>
      <c r="N126" s="335"/>
      <c r="O126" s="346"/>
      <c r="P126" s="347"/>
      <c r="Q126" s="278"/>
      <c r="R126" s="279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268"/>
    </row>
    <row r="127" spans="1:38" s="269" customFormat="1" ht="12.75" customHeight="1">
      <c r="A127" s="339"/>
      <c r="B127" s="270"/>
      <c r="C127" s="340"/>
      <c r="D127" s="341"/>
      <c r="E127" s="342"/>
      <c r="F127" s="292"/>
      <c r="G127" s="292"/>
      <c r="H127" s="292"/>
      <c r="I127" s="295"/>
      <c r="J127" s="345"/>
      <c r="K127" s="343"/>
      <c r="L127" s="343"/>
      <c r="M127" s="335"/>
      <c r="N127" s="335"/>
      <c r="O127" s="346"/>
      <c r="P127" s="344"/>
      <c r="Q127" s="278"/>
      <c r="R127" s="279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2.75" customHeight="1">
      <c r="A128" s="339"/>
      <c r="B128" s="270"/>
      <c r="C128" s="340"/>
      <c r="D128" s="341"/>
      <c r="E128" s="342"/>
      <c r="F128" s="292"/>
      <c r="G128" s="292"/>
      <c r="H128" s="292"/>
      <c r="I128" s="295"/>
      <c r="J128" s="345"/>
      <c r="K128" s="343"/>
      <c r="L128" s="343"/>
      <c r="M128" s="335"/>
      <c r="N128" s="335"/>
      <c r="O128" s="346"/>
      <c r="P128" s="344"/>
      <c r="Q128" s="278"/>
      <c r="R128" s="279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71"/>
      <c r="B130" s="176"/>
      <c r="C130" s="176"/>
      <c r="D130" s="177"/>
      <c r="E130" s="171"/>
      <c r="F130" s="178"/>
      <c r="G130" s="171"/>
      <c r="H130" s="171"/>
      <c r="I130" s="171"/>
      <c r="J130" s="176"/>
      <c r="K130" s="179"/>
      <c r="L130" s="171"/>
      <c r="M130" s="171"/>
      <c r="N130" s="171"/>
      <c r="O130" s="180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98" t="s">
        <v>619</v>
      </c>
      <c r="B131" s="181"/>
      <c r="C131" s="181"/>
      <c r="D131" s="182"/>
      <c r="E131" s="148"/>
      <c r="F131" s="6"/>
      <c r="G131" s="6"/>
      <c r="H131" s="149"/>
      <c r="I131" s="183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38.25" customHeight="1">
      <c r="A132" s="99" t="s">
        <v>16</v>
      </c>
      <c r="B132" s="100" t="s">
        <v>571</v>
      </c>
      <c r="C132" s="100"/>
      <c r="D132" s="101" t="s">
        <v>582</v>
      </c>
      <c r="E132" s="100" t="s">
        <v>583</v>
      </c>
      <c r="F132" s="100" t="s">
        <v>584</v>
      </c>
      <c r="G132" s="100" t="s">
        <v>585</v>
      </c>
      <c r="H132" s="100" t="s">
        <v>586</v>
      </c>
      <c r="I132" s="100" t="s">
        <v>587</v>
      </c>
      <c r="J132" s="99" t="s">
        <v>588</v>
      </c>
      <c r="K132" s="152" t="s">
        <v>606</v>
      </c>
      <c r="L132" s="153" t="s">
        <v>590</v>
      </c>
      <c r="M132" s="102" t="s">
        <v>591</v>
      </c>
      <c r="N132" s="100" t="s">
        <v>592</v>
      </c>
      <c r="O132" s="101" t="s">
        <v>593</v>
      </c>
      <c r="P132" s="100" t="s">
        <v>840</v>
      </c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4.25" customHeight="1">
      <c r="A133" s="312">
        <v>1</v>
      </c>
      <c r="B133" s="309">
        <v>44420</v>
      </c>
      <c r="C133" s="325"/>
      <c r="D133" s="310" t="s">
        <v>502</v>
      </c>
      <c r="E133" s="311" t="s">
        <v>596</v>
      </c>
      <c r="F133" s="312">
        <v>314</v>
      </c>
      <c r="G133" s="312">
        <v>284</v>
      </c>
      <c r="H133" s="311">
        <v>343.5</v>
      </c>
      <c r="I133" s="313" t="s">
        <v>828</v>
      </c>
      <c r="J133" s="314" t="s">
        <v>834</v>
      </c>
      <c r="K133" s="314">
        <f t="shared" ref="K133" si="103">H133-F133</f>
        <v>29.5</v>
      </c>
      <c r="L133" s="315">
        <f t="shared" ref="L133" si="104">(F133*-0.7)/100</f>
        <v>-2.198</v>
      </c>
      <c r="M133" s="316">
        <f t="shared" ref="M133" si="105">(K133+L133)/F133</f>
        <v>8.6949044585987262E-2</v>
      </c>
      <c r="N133" s="314" t="s">
        <v>594</v>
      </c>
      <c r="O133" s="317">
        <v>44455</v>
      </c>
      <c r="P133" s="314">
        <f>VLOOKUP(D133,'MidCap Intra'!B170:C663,2,0)</f>
        <v>310.35000000000002</v>
      </c>
      <c r="Q133" s="1"/>
      <c r="R133" s="1" t="s">
        <v>595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s="269" customFormat="1" ht="14.25" customHeight="1">
      <c r="A134" s="456">
        <v>2</v>
      </c>
      <c r="B134" s="457">
        <v>44488</v>
      </c>
      <c r="C134" s="458"/>
      <c r="D134" s="459" t="s">
        <v>138</v>
      </c>
      <c r="E134" s="460" t="s">
        <v>596</v>
      </c>
      <c r="F134" s="461" t="s">
        <v>1032</v>
      </c>
      <c r="G134" s="461">
        <v>198</v>
      </c>
      <c r="H134" s="460"/>
      <c r="I134" s="462" t="s">
        <v>968</v>
      </c>
      <c r="J134" s="463" t="s">
        <v>597</v>
      </c>
      <c r="K134" s="463"/>
      <c r="L134" s="464"/>
      <c r="M134" s="465"/>
      <c r="N134" s="463"/>
      <c r="O134" s="466"/>
      <c r="P134" s="463"/>
      <c r="Q134" s="268"/>
      <c r="R134" s="1" t="s">
        <v>595</v>
      </c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</row>
    <row r="135" spans="1:38" s="269" customFormat="1" ht="14.25" customHeight="1">
      <c r="A135" s="456">
        <v>3</v>
      </c>
      <c r="B135" s="457">
        <v>44490</v>
      </c>
      <c r="C135" s="458"/>
      <c r="D135" s="459" t="s">
        <v>470</v>
      </c>
      <c r="E135" s="460" t="s">
        <v>596</v>
      </c>
      <c r="F135" s="461" t="s">
        <v>1033</v>
      </c>
      <c r="G135" s="461">
        <v>3700</v>
      </c>
      <c r="H135" s="460"/>
      <c r="I135" s="462" t="s">
        <v>979</v>
      </c>
      <c r="J135" s="463" t="s">
        <v>597</v>
      </c>
      <c r="K135" s="463"/>
      <c r="L135" s="464"/>
      <c r="M135" s="465"/>
      <c r="N135" s="463"/>
      <c r="O135" s="466"/>
      <c r="P135" s="463"/>
      <c r="Q135" s="268"/>
      <c r="R135" s="1" t="s">
        <v>595</v>
      </c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268"/>
      <c r="AH135" s="268"/>
      <c r="AI135" s="268"/>
      <c r="AJ135" s="268"/>
      <c r="AK135" s="268"/>
      <c r="AL135" s="268"/>
    </row>
    <row r="136" spans="1:38" ht="14.25" customHeight="1">
      <c r="A136" s="184"/>
      <c r="B136" s="154"/>
      <c r="C136" s="185"/>
      <c r="D136" s="109"/>
      <c r="E136" s="186"/>
      <c r="F136" s="186"/>
      <c r="G136" s="186"/>
      <c r="H136" s="186"/>
      <c r="I136" s="186"/>
      <c r="J136" s="186"/>
      <c r="K136" s="187"/>
      <c r="L136" s="188"/>
      <c r="M136" s="186"/>
      <c r="N136" s="189"/>
      <c r="O136" s="190"/>
      <c r="P136" s="190"/>
      <c r="R136" s="6"/>
      <c r="S136" s="44"/>
      <c r="T136" s="1"/>
      <c r="U136" s="1"/>
      <c r="V136" s="1"/>
      <c r="W136" s="1"/>
      <c r="X136" s="1"/>
      <c r="Y136" s="1"/>
      <c r="Z136" s="1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</row>
    <row r="137" spans="1:38" ht="12.75" customHeight="1">
      <c r="A137" s="132" t="s">
        <v>599</v>
      </c>
      <c r="B137" s="132"/>
      <c r="C137" s="132"/>
      <c r="D137" s="132"/>
      <c r="E137" s="44"/>
      <c r="F137" s="140" t="s">
        <v>601</v>
      </c>
      <c r="G137" s="59"/>
      <c r="H137" s="59"/>
      <c r="I137" s="59"/>
      <c r="J137" s="6"/>
      <c r="K137" s="162"/>
      <c r="L137" s="163"/>
      <c r="M137" s="6"/>
      <c r="N137" s="122"/>
      <c r="O137" s="191"/>
      <c r="P137" s="1"/>
      <c r="Q137" s="1"/>
      <c r="R137" s="6"/>
      <c r="S137" s="1"/>
      <c r="T137" s="1"/>
      <c r="U137" s="1"/>
      <c r="V137" s="1"/>
      <c r="W137" s="1"/>
      <c r="X137" s="1"/>
      <c r="Y137" s="1"/>
    </row>
    <row r="138" spans="1:38" ht="12.75" customHeight="1">
      <c r="A138" s="139" t="s">
        <v>600</v>
      </c>
      <c r="B138" s="132"/>
      <c r="C138" s="132"/>
      <c r="D138" s="132"/>
      <c r="E138" s="6"/>
      <c r="F138" s="140" t="s">
        <v>603</v>
      </c>
      <c r="G138" s="6"/>
      <c r="H138" s="6" t="s">
        <v>826</v>
      </c>
      <c r="I138" s="6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9"/>
      <c r="B139" s="132"/>
      <c r="C139" s="132"/>
      <c r="D139" s="132"/>
      <c r="E139" s="6"/>
      <c r="F139" s="140"/>
      <c r="G139" s="6"/>
      <c r="H139" s="6"/>
      <c r="I139" s="6"/>
      <c r="J139" s="1"/>
      <c r="K139" s="6"/>
      <c r="L139" s="6"/>
      <c r="M139" s="6"/>
      <c r="N139" s="1"/>
      <c r="O139" s="1"/>
      <c r="Q139" s="1"/>
      <c r="R139" s="59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"/>
      <c r="B140" s="147" t="s">
        <v>620</v>
      </c>
      <c r="C140" s="147"/>
      <c r="D140" s="147"/>
      <c r="E140" s="147"/>
      <c r="F140" s="148"/>
      <c r="G140" s="6"/>
      <c r="H140" s="6"/>
      <c r="I140" s="149"/>
      <c r="J140" s="150"/>
      <c r="K140" s="151"/>
      <c r="L140" s="150"/>
      <c r="M140" s="6"/>
      <c r="N140" s="1"/>
      <c r="O140" s="1"/>
      <c r="Q140" s="1"/>
      <c r="R140" s="59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99" t="s">
        <v>16</v>
      </c>
      <c r="B141" s="100" t="s">
        <v>571</v>
      </c>
      <c r="C141" s="100"/>
      <c r="D141" s="101" t="s">
        <v>582</v>
      </c>
      <c r="E141" s="100" t="s">
        <v>583</v>
      </c>
      <c r="F141" s="100" t="s">
        <v>584</v>
      </c>
      <c r="G141" s="100" t="s">
        <v>605</v>
      </c>
      <c r="H141" s="100" t="s">
        <v>586</v>
      </c>
      <c r="I141" s="100" t="s">
        <v>587</v>
      </c>
      <c r="J141" s="192" t="s">
        <v>588</v>
      </c>
      <c r="K141" s="152" t="s">
        <v>606</v>
      </c>
      <c r="L141" s="166" t="s">
        <v>614</v>
      </c>
      <c r="M141" s="100" t="s">
        <v>615</v>
      </c>
      <c r="N141" s="153" t="s">
        <v>590</v>
      </c>
      <c r="O141" s="102" t="s">
        <v>591</v>
      </c>
      <c r="P141" s="100" t="s">
        <v>592</v>
      </c>
      <c r="Q141" s="101" t="s">
        <v>593</v>
      </c>
      <c r="R141" s="59"/>
      <c r="S141" s="1"/>
      <c r="T141" s="1"/>
      <c r="U141" s="1"/>
      <c r="V141" s="1"/>
      <c r="W141" s="1"/>
      <c r="X141" s="1"/>
      <c r="Y141" s="1"/>
      <c r="Z141" s="1"/>
    </row>
    <row r="142" spans="1:38" ht="14.25" customHeight="1">
      <c r="A142" s="113"/>
      <c r="B142" s="115"/>
      <c r="C142" s="193"/>
      <c r="D142" s="116"/>
      <c r="E142" s="117"/>
      <c r="F142" s="194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38" ht="14.25" customHeight="1">
      <c r="A143" s="113"/>
      <c r="B143" s="115"/>
      <c r="C143" s="193"/>
      <c r="D143" s="116"/>
      <c r="E143" s="117"/>
      <c r="F143" s="194"/>
      <c r="G143" s="113"/>
      <c r="H143" s="117"/>
      <c r="I143" s="118"/>
      <c r="J143" s="195"/>
      <c r="K143" s="195"/>
      <c r="L143" s="196"/>
      <c r="M143" s="107"/>
      <c r="N143" s="196"/>
      <c r="O143" s="197"/>
      <c r="P143" s="198"/>
      <c r="Q143" s="199"/>
      <c r="R143" s="160"/>
      <c r="S143" s="126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38" ht="14.25" customHeight="1">
      <c r="A144" s="113"/>
      <c r="B144" s="115"/>
      <c r="C144" s="193"/>
      <c r="D144" s="116"/>
      <c r="E144" s="117"/>
      <c r="F144" s="194"/>
      <c r="G144" s="113"/>
      <c r="H144" s="117"/>
      <c r="I144" s="118"/>
      <c r="J144" s="195"/>
      <c r="K144" s="195"/>
      <c r="L144" s="196"/>
      <c r="M144" s="107"/>
      <c r="N144" s="196"/>
      <c r="O144" s="197"/>
      <c r="P144" s="198"/>
      <c r="Q144" s="199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13"/>
      <c r="B145" s="115"/>
      <c r="C145" s="193"/>
      <c r="D145" s="116"/>
      <c r="E145" s="117"/>
      <c r="F145" s="195"/>
      <c r="G145" s="113"/>
      <c r="H145" s="117"/>
      <c r="I145" s="118"/>
      <c r="J145" s="195"/>
      <c r="K145" s="195"/>
      <c r="L145" s="196"/>
      <c r="M145" s="107"/>
      <c r="N145" s="196"/>
      <c r="O145" s="197"/>
      <c r="P145" s="198"/>
      <c r="Q145" s="199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13"/>
      <c r="B146" s="115"/>
      <c r="C146" s="193"/>
      <c r="D146" s="116"/>
      <c r="E146" s="117"/>
      <c r="F146" s="195"/>
      <c r="G146" s="113"/>
      <c r="H146" s="117"/>
      <c r="I146" s="118"/>
      <c r="J146" s="195"/>
      <c r="K146" s="195"/>
      <c r="L146" s="196"/>
      <c r="M146" s="107"/>
      <c r="N146" s="196"/>
      <c r="O146" s="197"/>
      <c r="P146" s="198"/>
      <c r="Q146" s="199"/>
      <c r="R146" s="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13"/>
      <c r="B147" s="115"/>
      <c r="C147" s="193"/>
      <c r="D147" s="116"/>
      <c r="E147" s="117"/>
      <c r="F147" s="194"/>
      <c r="G147" s="113"/>
      <c r="H147" s="117"/>
      <c r="I147" s="118"/>
      <c r="J147" s="195"/>
      <c r="K147" s="195"/>
      <c r="L147" s="196"/>
      <c r="M147" s="107"/>
      <c r="N147" s="196"/>
      <c r="O147" s="197"/>
      <c r="P147" s="198"/>
      <c r="Q147" s="199"/>
      <c r="R147" s="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113"/>
      <c r="B148" s="115"/>
      <c r="C148" s="193"/>
      <c r="D148" s="116"/>
      <c r="E148" s="117"/>
      <c r="F148" s="194"/>
      <c r="G148" s="113"/>
      <c r="H148" s="117"/>
      <c r="I148" s="118"/>
      <c r="J148" s="195"/>
      <c r="K148" s="195"/>
      <c r="L148" s="195"/>
      <c r="M148" s="195"/>
      <c r="N148" s="196"/>
      <c r="O148" s="200"/>
      <c r="P148" s="198"/>
      <c r="Q148" s="199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13"/>
      <c r="B149" s="115"/>
      <c r="C149" s="193"/>
      <c r="D149" s="116"/>
      <c r="E149" s="117"/>
      <c r="F149" s="195"/>
      <c r="G149" s="113"/>
      <c r="H149" s="117"/>
      <c r="I149" s="118"/>
      <c r="J149" s="195"/>
      <c r="K149" s="195"/>
      <c r="L149" s="196"/>
      <c r="M149" s="107"/>
      <c r="N149" s="196"/>
      <c r="O149" s="197"/>
      <c r="P149" s="198"/>
      <c r="Q149" s="199"/>
      <c r="R149" s="160"/>
      <c r="S149" s="126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13"/>
      <c r="B150" s="115"/>
      <c r="C150" s="193"/>
      <c r="D150" s="116"/>
      <c r="E150" s="117"/>
      <c r="F150" s="194"/>
      <c r="G150" s="113"/>
      <c r="H150" s="117"/>
      <c r="I150" s="118"/>
      <c r="J150" s="201"/>
      <c r="K150" s="201"/>
      <c r="L150" s="201"/>
      <c r="M150" s="201"/>
      <c r="N150" s="202"/>
      <c r="O150" s="197"/>
      <c r="P150" s="119"/>
      <c r="Q150" s="199"/>
      <c r="R150" s="160"/>
      <c r="S150" s="126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139"/>
      <c r="B151" s="132"/>
      <c r="C151" s="132"/>
      <c r="D151" s="132"/>
      <c r="E151" s="6"/>
      <c r="F151" s="140"/>
      <c r="G151" s="6"/>
      <c r="H151" s="6"/>
      <c r="I151" s="6"/>
      <c r="J151" s="1"/>
      <c r="K151" s="6"/>
      <c r="L151" s="6"/>
      <c r="M151" s="6"/>
      <c r="N151" s="1"/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39"/>
      <c r="B152" s="132"/>
      <c r="C152" s="132"/>
      <c r="D152" s="132"/>
      <c r="E152" s="6"/>
      <c r="F152" s="140"/>
      <c r="G152" s="59"/>
      <c r="H152" s="44"/>
      <c r="I152" s="59"/>
      <c r="J152" s="6"/>
      <c r="K152" s="162"/>
      <c r="L152" s="163"/>
      <c r="M152" s="6"/>
      <c r="N152" s="122"/>
      <c r="O152" s="16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59"/>
      <c r="B153" s="121"/>
      <c r="C153" s="121"/>
      <c r="D153" s="44"/>
      <c r="E153" s="59"/>
      <c r="F153" s="59"/>
      <c r="G153" s="59"/>
      <c r="H153" s="44"/>
      <c r="I153" s="59"/>
      <c r="J153" s="6"/>
      <c r="K153" s="162"/>
      <c r="L153" s="163"/>
      <c r="M153" s="6"/>
      <c r="N153" s="122"/>
      <c r="O153" s="164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44"/>
      <c r="B154" s="203" t="s">
        <v>621</v>
      </c>
      <c r="C154" s="203"/>
      <c r="D154" s="203"/>
      <c r="E154" s="203"/>
      <c r="F154" s="6"/>
      <c r="G154" s="6"/>
      <c r="H154" s="150"/>
      <c r="I154" s="6"/>
      <c r="J154" s="150"/>
      <c r="K154" s="151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38.25" customHeight="1">
      <c r="A155" s="99" t="s">
        <v>16</v>
      </c>
      <c r="B155" s="100" t="s">
        <v>571</v>
      </c>
      <c r="C155" s="100"/>
      <c r="D155" s="101" t="s">
        <v>582</v>
      </c>
      <c r="E155" s="100" t="s">
        <v>583</v>
      </c>
      <c r="F155" s="100" t="s">
        <v>584</v>
      </c>
      <c r="G155" s="100" t="s">
        <v>622</v>
      </c>
      <c r="H155" s="100" t="s">
        <v>623</v>
      </c>
      <c r="I155" s="100" t="s">
        <v>587</v>
      </c>
      <c r="J155" s="204" t="s">
        <v>588</v>
      </c>
      <c r="K155" s="100" t="s">
        <v>589</v>
      </c>
      <c r="L155" s="100" t="s">
        <v>624</v>
      </c>
      <c r="M155" s="100" t="s">
        <v>592</v>
      </c>
      <c r="N155" s="101" t="s">
        <v>593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05">
        <v>1</v>
      </c>
      <c r="B156" s="206">
        <v>41579</v>
      </c>
      <c r="C156" s="206"/>
      <c r="D156" s="207" t="s">
        <v>625</v>
      </c>
      <c r="E156" s="208" t="s">
        <v>626</v>
      </c>
      <c r="F156" s="209">
        <v>82</v>
      </c>
      <c r="G156" s="208" t="s">
        <v>627</v>
      </c>
      <c r="H156" s="208">
        <v>100</v>
      </c>
      <c r="I156" s="210">
        <v>100</v>
      </c>
      <c r="J156" s="211" t="s">
        <v>628</v>
      </c>
      <c r="K156" s="212">
        <f t="shared" ref="K156:K208" si="106">H156-F156</f>
        <v>18</v>
      </c>
      <c r="L156" s="213">
        <f t="shared" ref="L156:L208" si="107">K156/F156</f>
        <v>0.21951219512195122</v>
      </c>
      <c r="M156" s="208" t="s">
        <v>594</v>
      </c>
      <c r="N156" s="214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05">
        <v>2</v>
      </c>
      <c r="B157" s="206">
        <v>41794</v>
      </c>
      <c r="C157" s="206"/>
      <c r="D157" s="207" t="s">
        <v>629</v>
      </c>
      <c r="E157" s="208" t="s">
        <v>596</v>
      </c>
      <c r="F157" s="209">
        <v>257</v>
      </c>
      <c r="G157" s="208" t="s">
        <v>627</v>
      </c>
      <c r="H157" s="208">
        <v>300</v>
      </c>
      <c r="I157" s="210">
        <v>300</v>
      </c>
      <c r="J157" s="211" t="s">
        <v>628</v>
      </c>
      <c r="K157" s="212">
        <f t="shared" si="106"/>
        <v>43</v>
      </c>
      <c r="L157" s="213">
        <f t="shared" si="107"/>
        <v>0.16731517509727625</v>
      </c>
      <c r="M157" s="208" t="s">
        <v>594</v>
      </c>
      <c r="N157" s="214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05">
        <v>3</v>
      </c>
      <c r="B158" s="206">
        <v>41828</v>
      </c>
      <c r="C158" s="206"/>
      <c r="D158" s="207" t="s">
        <v>630</v>
      </c>
      <c r="E158" s="208" t="s">
        <v>596</v>
      </c>
      <c r="F158" s="209">
        <v>393</v>
      </c>
      <c r="G158" s="208" t="s">
        <v>627</v>
      </c>
      <c r="H158" s="208">
        <v>468</v>
      </c>
      <c r="I158" s="210">
        <v>468</v>
      </c>
      <c r="J158" s="211" t="s">
        <v>628</v>
      </c>
      <c r="K158" s="212">
        <f t="shared" si="106"/>
        <v>75</v>
      </c>
      <c r="L158" s="213">
        <f t="shared" si="107"/>
        <v>0.19083969465648856</v>
      </c>
      <c r="M158" s="208" t="s">
        <v>594</v>
      </c>
      <c r="N158" s="214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05">
        <v>4</v>
      </c>
      <c r="B159" s="206">
        <v>41857</v>
      </c>
      <c r="C159" s="206"/>
      <c r="D159" s="207" t="s">
        <v>631</v>
      </c>
      <c r="E159" s="208" t="s">
        <v>596</v>
      </c>
      <c r="F159" s="209">
        <v>205</v>
      </c>
      <c r="G159" s="208" t="s">
        <v>627</v>
      </c>
      <c r="H159" s="208">
        <v>275</v>
      </c>
      <c r="I159" s="210">
        <v>250</v>
      </c>
      <c r="J159" s="211" t="s">
        <v>628</v>
      </c>
      <c r="K159" s="212">
        <f t="shared" si="106"/>
        <v>70</v>
      </c>
      <c r="L159" s="213">
        <f t="shared" si="107"/>
        <v>0.34146341463414637</v>
      </c>
      <c r="M159" s="208" t="s">
        <v>594</v>
      </c>
      <c r="N159" s="214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05">
        <v>5</v>
      </c>
      <c r="B160" s="206">
        <v>41886</v>
      </c>
      <c r="C160" s="206"/>
      <c r="D160" s="207" t="s">
        <v>632</v>
      </c>
      <c r="E160" s="208" t="s">
        <v>596</v>
      </c>
      <c r="F160" s="209">
        <v>162</v>
      </c>
      <c r="G160" s="208" t="s">
        <v>627</v>
      </c>
      <c r="H160" s="208">
        <v>190</v>
      </c>
      <c r="I160" s="210">
        <v>190</v>
      </c>
      <c r="J160" s="211" t="s">
        <v>628</v>
      </c>
      <c r="K160" s="212">
        <f t="shared" si="106"/>
        <v>28</v>
      </c>
      <c r="L160" s="213">
        <f t="shared" si="107"/>
        <v>0.1728395061728395</v>
      </c>
      <c r="M160" s="208" t="s">
        <v>594</v>
      </c>
      <c r="N160" s="214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6</v>
      </c>
      <c r="B161" s="206">
        <v>41886</v>
      </c>
      <c r="C161" s="206"/>
      <c r="D161" s="207" t="s">
        <v>633</v>
      </c>
      <c r="E161" s="208" t="s">
        <v>596</v>
      </c>
      <c r="F161" s="209">
        <v>75</v>
      </c>
      <c r="G161" s="208" t="s">
        <v>627</v>
      </c>
      <c r="H161" s="208">
        <v>91.5</v>
      </c>
      <c r="I161" s="210" t="s">
        <v>634</v>
      </c>
      <c r="J161" s="211" t="s">
        <v>635</v>
      </c>
      <c r="K161" s="212">
        <f t="shared" si="106"/>
        <v>16.5</v>
      </c>
      <c r="L161" s="213">
        <f t="shared" si="107"/>
        <v>0.22</v>
      </c>
      <c r="M161" s="208" t="s">
        <v>594</v>
      </c>
      <c r="N161" s="214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7</v>
      </c>
      <c r="B162" s="206">
        <v>41913</v>
      </c>
      <c r="C162" s="206"/>
      <c r="D162" s="207" t="s">
        <v>636</v>
      </c>
      <c r="E162" s="208" t="s">
        <v>596</v>
      </c>
      <c r="F162" s="209">
        <v>850</v>
      </c>
      <c r="G162" s="208" t="s">
        <v>627</v>
      </c>
      <c r="H162" s="208">
        <v>982.5</v>
      </c>
      <c r="I162" s="210">
        <v>1050</v>
      </c>
      <c r="J162" s="211" t="s">
        <v>637</v>
      </c>
      <c r="K162" s="212">
        <f t="shared" si="106"/>
        <v>132.5</v>
      </c>
      <c r="L162" s="213">
        <f t="shared" si="107"/>
        <v>0.15588235294117647</v>
      </c>
      <c r="M162" s="208" t="s">
        <v>594</v>
      </c>
      <c r="N162" s="214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8</v>
      </c>
      <c r="B163" s="206">
        <v>41913</v>
      </c>
      <c r="C163" s="206"/>
      <c r="D163" s="207" t="s">
        <v>638</v>
      </c>
      <c r="E163" s="208" t="s">
        <v>596</v>
      </c>
      <c r="F163" s="209">
        <v>475</v>
      </c>
      <c r="G163" s="208" t="s">
        <v>627</v>
      </c>
      <c r="H163" s="208">
        <v>515</v>
      </c>
      <c r="I163" s="210">
        <v>600</v>
      </c>
      <c r="J163" s="211" t="s">
        <v>639</v>
      </c>
      <c r="K163" s="212">
        <f t="shared" si="106"/>
        <v>40</v>
      </c>
      <c r="L163" s="213">
        <f t="shared" si="107"/>
        <v>8.4210526315789472E-2</v>
      </c>
      <c r="M163" s="208" t="s">
        <v>594</v>
      </c>
      <c r="N163" s="21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9</v>
      </c>
      <c r="B164" s="206">
        <v>41913</v>
      </c>
      <c r="C164" s="206"/>
      <c r="D164" s="207" t="s">
        <v>640</v>
      </c>
      <c r="E164" s="208" t="s">
        <v>596</v>
      </c>
      <c r="F164" s="209">
        <v>86</v>
      </c>
      <c r="G164" s="208" t="s">
        <v>627</v>
      </c>
      <c r="H164" s="208">
        <v>99</v>
      </c>
      <c r="I164" s="210">
        <v>140</v>
      </c>
      <c r="J164" s="211" t="s">
        <v>641</v>
      </c>
      <c r="K164" s="212">
        <f t="shared" si="106"/>
        <v>13</v>
      </c>
      <c r="L164" s="213">
        <f t="shared" si="107"/>
        <v>0.15116279069767441</v>
      </c>
      <c r="M164" s="208" t="s">
        <v>594</v>
      </c>
      <c r="N164" s="21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10</v>
      </c>
      <c r="B165" s="206">
        <v>41926</v>
      </c>
      <c r="C165" s="206"/>
      <c r="D165" s="207" t="s">
        <v>642</v>
      </c>
      <c r="E165" s="208" t="s">
        <v>596</v>
      </c>
      <c r="F165" s="209">
        <v>496.6</v>
      </c>
      <c r="G165" s="208" t="s">
        <v>627</v>
      </c>
      <c r="H165" s="208">
        <v>621</v>
      </c>
      <c r="I165" s="210">
        <v>580</v>
      </c>
      <c r="J165" s="211" t="s">
        <v>628</v>
      </c>
      <c r="K165" s="212">
        <f t="shared" si="106"/>
        <v>124.39999999999998</v>
      </c>
      <c r="L165" s="213">
        <f t="shared" si="107"/>
        <v>0.25050342327829234</v>
      </c>
      <c r="M165" s="208" t="s">
        <v>594</v>
      </c>
      <c r="N165" s="214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11</v>
      </c>
      <c r="B166" s="206">
        <v>41926</v>
      </c>
      <c r="C166" s="206"/>
      <c r="D166" s="207" t="s">
        <v>643</v>
      </c>
      <c r="E166" s="208" t="s">
        <v>596</v>
      </c>
      <c r="F166" s="209">
        <v>2481.9</v>
      </c>
      <c r="G166" s="208" t="s">
        <v>627</v>
      </c>
      <c r="H166" s="208">
        <v>2840</v>
      </c>
      <c r="I166" s="210">
        <v>2870</v>
      </c>
      <c r="J166" s="211" t="s">
        <v>644</v>
      </c>
      <c r="K166" s="212">
        <f t="shared" si="106"/>
        <v>358.09999999999991</v>
      </c>
      <c r="L166" s="213">
        <f t="shared" si="107"/>
        <v>0.14428462065353154</v>
      </c>
      <c r="M166" s="208" t="s">
        <v>594</v>
      </c>
      <c r="N166" s="214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12</v>
      </c>
      <c r="B167" s="206">
        <v>41928</v>
      </c>
      <c r="C167" s="206"/>
      <c r="D167" s="207" t="s">
        <v>645</v>
      </c>
      <c r="E167" s="208" t="s">
        <v>596</v>
      </c>
      <c r="F167" s="209">
        <v>84.5</v>
      </c>
      <c r="G167" s="208" t="s">
        <v>627</v>
      </c>
      <c r="H167" s="208">
        <v>93</v>
      </c>
      <c r="I167" s="210">
        <v>110</v>
      </c>
      <c r="J167" s="211" t="s">
        <v>646</v>
      </c>
      <c r="K167" s="212">
        <f t="shared" si="106"/>
        <v>8.5</v>
      </c>
      <c r="L167" s="213">
        <f t="shared" si="107"/>
        <v>0.10059171597633136</v>
      </c>
      <c r="M167" s="208" t="s">
        <v>594</v>
      </c>
      <c r="N167" s="21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13</v>
      </c>
      <c r="B168" s="206">
        <v>41928</v>
      </c>
      <c r="C168" s="206"/>
      <c r="D168" s="207" t="s">
        <v>647</v>
      </c>
      <c r="E168" s="208" t="s">
        <v>596</v>
      </c>
      <c r="F168" s="209">
        <v>401</v>
      </c>
      <c r="G168" s="208" t="s">
        <v>627</v>
      </c>
      <c r="H168" s="208">
        <v>428</v>
      </c>
      <c r="I168" s="210">
        <v>450</v>
      </c>
      <c r="J168" s="211" t="s">
        <v>648</v>
      </c>
      <c r="K168" s="212">
        <f t="shared" si="106"/>
        <v>27</v>
      </c>
      <c r="L168" s="213">
        <f t="shared" si="107"/>
        <v>6.7331670822942641E-2</v>
      </c>
      <c r="M168" s="208" t="s">
        <v>594</v>
      </c>
      <c r="N168" s="214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14</v>
      </c>
      <c r="B169" s="206">
        <v>41928</v>
      </c>
      <c r="C169" s="206"/>
      <c r="D169" s="207" t="s">
        <v>649</v>
      </c>
      <c r="E169" s="208" t="s">
        <v>596</v>
      </c>
      <c r="F169" s="209">
        <v>101</v>
      </c>
      <c r="G169" s="208" t="s">
        <v>627</v>
      </c>
      <c r="H169" s="208">
        <v>112</v>
      </c>
      <c r="I169" s="210">
        <v>120</v>
      </c>
      <c r="J169" s="211" t="s">
        <v>650</v>
      </c>
      <c r="K169" s="212">
        <f t="shared" si="106"/>
        <v>11</v>
      </c>
      <c r="L169" s="213">
        <f t="shared" si="107"/>
        <v>0.10891089108910891</v>
      </c>
      <c r="M169" s="208" t="s">
        <v>594</v>
      </c>
      <c r="N169" s="21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15</v>
      </c>
      <c r="B170" s="206">
        <v>41954</v>
      </c>
      <c r="C170" s="206"/>
      <c r="D170" s="207" t="s">
        <v>651</v>
      </c>
      <c r="E170" s="208" t="s">
        <v>596</v>
      </c>
      <c r="F170" s="209">
        <v>59</v>
      </c>
      <c r="G170" s="208" t="s">
        <v>627</v>
      </c>
      <c r="H170" s="208">
        <v>76</v>
      </c>
      <c r="I170" s="210">
        <v>76</v>
      </c>
      <c r="J170" s="211" t="s">
        <v>628</v>
      </c>
      <c r="K170" s="212">
        <f t="shared" si="106"/>
        <v>17</v>
      </c>
      <c r="L170" s="213">
        <f t="shared" si="107"/>
        <v>0.28813559322033899</v>
      </c>
      <c r="M170" s="208" t="s">
        <v>594</v>
      </c>
      <c r="N170" s="214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16</v>
      </c>
      <c r="B171" s="206">
        <v>41954</v>
      </c>
      <c r="C171" s="206"/>
      <c r="D171" s="207" t="s">
        <v>640</v>
      </c>
      <c r="E171" s="208" t="s">
        <v>596</v>
      </c>
      <c r="F171" s="209">
        <v>99</v>
      </c>
      <c r="G171" s="208" t="s">
        <v>627</v>
      </c>
      <c r="H171" s="208">
        <v>120</v>
      </c>
      <c r="I171" s="210">
        <v>120</v>
      </c>
      <c r="J171" s="211" t="s">
        <v>608</v>
      </c>
      <c r="K171" s="212">
        <f t="shared" si="106"/>
        <v>21</v>
      </c>
      <c r="L171" s="213">
        <f t="shared" si="107"/>
        <v>0.21212121212121213</v>
      </c>
      <c r="M171" s="208" t="s">
        <v>594</v>
      </c>
      <c r="N171" s="214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17</v>
      </c>
      <c r="B172" s="206">
        <v>41956</v>
      </c>
      <c r="C172" s="206"/>
      <c r="D172" s="207" t="s">
        <v>652</v>
      </c>
      <c r="E172" s="208" t="s">
        <v>596</v>
      </c>
      <c r="F172" s="209">
        <v>22</v>
      </c>
      <c r="G172" s="208" t="s">
        <v>627</v>
      </c>
      <c r="H172" s="208">
        <v>33.549999999999997</v>
      </c>
      <c r="I172" s="210">
        <v>32</v>
      </c>
      <c r="J172" s="211" t="s">
        <v>653</v>
      </c>
      <c r="K172" s="212">
        <f t="shared" si="106"/>
        <v>11.549999999999997</v>
      </c>
      <c r="L172" s="213">
        <f t="shared" si="107"/>
        <v>0.52499999999999991</v>
      </c>
      <c r="M172" s="208" t="s">
        <v>594</v>
      </c>
      <c r="N172" s="214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18</v>
      </c>
      <c r="B173" s="206">
        <v>41976</v>
      </c>
      <c r="C173" s="206"/>
      <c r="D173" s="207" t="s">
        <v>654</v>
      </c>
      <c r="E173" s="208" t="s">
        <v>596</v>
      </c>
      <c r="F173" s="209">
        <v>440</v>
      </c>
      <c r="G173" s="208" t="s">
        <v>627</v>
      </c>
      <c r="H173" s="208">
        <v>520</v>
      </c>
      <c r="I173" s="210">
        <v>520</v>
      </c>
      <c r="J173" s="211" t="s">
        <v>655</v>
      </c>
      <c r="K173" s="212">
        <f t="shared" si="106"/>
        <v>80</v>
      </c>
      <c r="L173" s="213">
        <f t="shared" si="107"/>
        <v>0.18181818181818182</v>
      </c>
      <c r="M173" s="208" t="s">
        <v>594</v>
      </c>
      <c r="N173" s="214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19</v>
      </c>
      <c r="B174" s="206">
        <v>41976</v>
      </c>
      <c r="C174" s="206"/>
      <c r="D174" s="207" t="s">
        <v>656</v>
      </c>
      <c r="E174" s="208" t="s">
        <v>596</v>
      </c>
      <c r="F174" s="209">
        <v>360</v>
      </c>
      <c r="G174" s="208" t="s">
        <v>627</v>
      </c>
      <c r="H174" s="208">
        <v>427</v>
      </c>
      <c r="I174" s="210">
        <v>425</v>
      </c>
      <c r="J174" s="211" t="s">
        <v>657</v>
      </c>
      <c r="K174" s="212">
        <f t="shared" si="106"/>
        <v>67</v>
      </c>
      <c r="L174" s="213">
        <f t="shared" si="107"/>
        <v>0.18611111111111112</v>
      </c>
      <c r="M174" s="208" t="s">
        <v>594</v>
      </c>
      <c r="N174" s="214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20</v>
      </c>
      <c r="B175" s="206">
        <v>42012</v>
      </c>
      <c r="C175" s="206"/>
      <c r="D175" s="207" t="s">
        <v>658</v>
      </c>
      <c r="E175" s="208" t="s">
        <v>596</v>
      </c>
      <c r="F175" s="209">
        <v>360</v>
      </c>
      <c r="G175" s="208" t="s">
        <v>627</v>
      </c>
      <c r="H175" s="208">
        <v>455</v>
      </c>
      <c r="I175" s="210">
        <v>420</v>
      </c>
      <c r="J175" s="211" t="s">
        <v>659</v>
      </c>
      <c r="K175" s="212">
        <f t="shared" si="106"/>
        <v>95</v>
      </c>
      <c r="L175" s="213">
        <f t="shared" si="107"/>
        <v>0.2638888888888889</v>
      </c>
      <c r="M175" s="208" t="s">
        <v>594</v>
      </c>
      <c r="N175" s="214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21</v>
      </c>
      <c r="B176" s="206">
        <v>42012</v>
      </c>
      <c r="C176" s="206"/>
      <c r="D176" s="207" t="s">
        <v>660</v>
      </c>
      <c r="E176" s="208" t="s">
        <v>596</v>
      </c>
      <c r="F176" s="209">
        <v>130</v>
      </c>
      <c r="G176" s="208"/>
      <c r="H176" s="208">
        <v>175.5</v>
      </c>
      <c r="I176" s="210">
        <v>165</v>
      </c>
      <c r="J176" s="211" t="s">
        <v>661</v>
      </c>
      <c r="K176" s="212">
        <f t="shared" si="106"/>
        <v>45.5</v>
      </c>
      <c r="L176" s="213">
        <f t="shared" si="107"/>
        <v>0.35</v>
      </c>
      <c r="M176" s="208" t="s">
        <v>594</v>
      </c>
      <c r="N176" s="214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22</v>
      </c>
      <c r="B177" s="206">
        <v>42040</v>
      </c>
      <c r="C177" s="206"/>
      <c r="D177" s="207" t="s">
        <v>385</v>
      </c>
      <c r="E177" s="208" t="s">
        <v>626</v>
      </c>
      <c r="F177" s="209">
        <v>98</v>
      </c>
      <c r="G177" s="208"/>
      <c r="H177" s="208">
        <v>120</v>
      </c>
      <c r="I177" s="210">
        <v>120</v>
      </c>
      <c r="J177" s="211" t="s">
        <v>628</v>
      </c>
      <c r="K177" s="212">
        <f t="shared" si="106"/>
        <v>22</v>
      </c>
      <c r="L177" s="213">
        <f t="shared" si="107"/>
        <v>0.22448979591836735</v>
      </c>
      <c r="M177" s="208" t="s">
        <v>594</v>
      </c>
      <c r="N177" s="214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23</v>
      </c>
      <c r="B178" s="206">
        <v>42040</v>
      </c>
      <c r="C178" s="206"/>
      <c r="D178" s="207" t="s">
        <v>662</v>
      </c>
      <c r="E178" s="208" t="s">
        <v>626</v>
      </c>
      <c r="F178" s="209">
        <v>196</v>
      </c>
      <c r="G178" s="208"/>
      <c r="H178" s="208">
        <v>262</v>
      </c>
      <c r="I178" s="210">
        <v>255</v>
      </c>
      <c r="J178" s="211" t="s">
        <v>628</v>
      </c>
      <c r="K178" s="212">
        <f t="shared" si="106"/>
        <v>66</v>
      </c>
      <c r="L178" s="213">
        <f t="shared" si="107"/>
        <v>0.33673469387755101</v>
      </c>
      <c r="M178" s="208" t="s">
        <v>594</v>
      </c>
      <c r="N178" s="214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5">
        <v>24</v>
      </c>
      <c r="B179" s="216">
        <v>42067</v>
      </c>
      <c r="C179" s="216"/>
      <c r="D179" s="217" t="s">
        <v>384</v>
      </c>
      <c r="E179" s="218" t="s">
        <v>626</v>
      </c>
      <c r="F179" s="219">
        <v>235</v>
      </c>
      <c r="G179" s="219"/>
      <c r="H179" s="220">
        <v>77</v>
      </c>
      <c r="I179" s="220" t="s">
        <v>663</v>
      </c>
      <c r="J179" s="221" t="s">
        <v>664</v>
      </c>
      <c r="K179" s="222">
        <f t="shared" si="106"/>
        <v>-158</v>
      </c>
      <c r="L179" s="223">
        <f t="shared" si="107"/>
        <v>-0.67234042553191486</v>
      </c>
      <c r="M179" s="219" t="s">
        <v>607</v>
      </c>
      <c r="N179" s="216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25</v>
      </c>
      <c r="B180" s="206">
        <v>42067</v>
      </c>
      <c r="C180" s="206"/>
      <c r="D180" s="207" t="s">
        <v>665</v>
      </c>
      <c r="E180" s="208" t="s">
        <v>626</v>
      </c>
      <c r="F180" s="209">
        <v>185</v>
      </c>
      <c r="G180" s="208"/>
      <c r="H180" s="208">
        <v>224</v>
      </c>
      <c r="I180" s="210" t="s">
        <v>666</v>
      </c>
      <c r="J180" s="211" t="s">
        <v>628</v>
      </c>
      <c r="K180" s="212">
        <f t="shared" si="106"/>
        <v>39</v>
      </c>
      <c r="L180" s="213">
        <f t="shared" si="107"/>
        <v>0.21081081081081082</v>
      </c>
      <c r="M180" s="208" t="s">
        <v>594</v>
      </c>
      <c r="N180" s="214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5">
        <v>26</v>
      </c>
      <c r="B181" s="216">
        <v>42090</v>
      </c>
      <c r="C181" s="216"/>
      <c r="D181" s="224" t="s">
        <v>667</v>
      </c>
      <c r="E181" s="219" t="s">
        <v>626</v>
      </c>
      <c r="F181" s="219">
        <v>49.5</v>
      </c>
      <c r="G181" s="220"/>
      <c r="H181" s="220">
        <v>15.85</v>
      </c>
      <c r="I181" s="220">
        <v>67</v>
      </c>
      <c r="J181" s="221" t="s">
        <v>668</v>
      </c>
      <c r="K181" s="220">
        <f t="shared" si="106"/>
        <v>-33.65</v>
      </c>
      <c r="L181" s="225">
        <f t="shared" si="107"/>
        <v>-0.67979797979797973</v>
      </c>
      <c r="M181" s="219" t="s">
        <v>607</v>
      </c>
      <c r="N181" s="226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27</v>
      </c>
      <c r="B182" s="206">
        <v>42093</v>
      </c>
      <c r="C182" s="206"/>
      <c r="D182" s="207" t="s">
        <v>669</v>
      </c>
      <c r="E182" s="208" t="s">
        <v>626</v>
      </c>
      <c r="F182" s="209">
        <v>183.5</v>
      </c>
      <c r="G182" s="208"/>
      <c r="H182" s="208">
        <v>219</v>
      </c>
      <c r="I182" s="210">
        <v>218</v>
      </c>
      <c r="J182" s="211" t="s">
        <v>670</v>
      </c>
      <c r="K182" s="212">
        <f t="shared" si="106"/>
        <v>35.5</v>
      </c>
      <c r="L182" s="213">
        <f t="shared" si="107"/>
        <v>0.19346049046321526</v>
      </c>
      <c r="M182" s="208" t="s">
        <v>594</v>
      </c>
      <c r="N182" s="214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28</v>
      </c>
      <c r="B183" s="206">
        <v>42114</v>
      </c>
      <c r="C183" s="206"/>
      <c r="D183" s="207" t="s">
        <v>671</v>
      </c>
      <c r="E183" s="208" t="s">
        <v>626</v>
      </c>
      <c r="F183" s="209">
        <f>(227+237)/2</f>
        <v>232</v>
      </c>
      <c r="G183" s="208"/>
      <c r="H183" s="208">
        <v>298</v>
      </c>
      <c r="I183" s="210">
        <v>298</v>
      </c>
      <c r="J183" s="211" t="s">
        <v>628</v>
      </c>
      <c r="K183" s="212">
        <f t="shared" si="106"/>
        <v>66</v>
      </c>
      <c r="L183" s="213">
        <f t="shared" si="107"/>
        <v>0.28448275862068967</v>
      </c>
      <c r="M183" s="208" t="s">
        <v>594</v>
      </c>
      <c r="N183" s="214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29</v>
      </c>
      <c r="B184" s="206">
        <v>42128</v>
      </c>
      <c r="C184" s="206"/>
      <c r="D184" s="207" t="s">
        <v>672</v>
      </c>
      <c r="E184" s="208" t="s">
        <v>596</v>
      </c>
      <c r="F184" s="209">
        <v>385</v>
      </c>
      <c r="G184" s="208"/>
      <c r="H184" s="208">
        <f>212.5+331</f>
        <v>543.5</v>
      </c>
      <c r="I184" s="210">
        <v>510</v>
      </c>
      <c r="J184" s="211" t="s">
        <v>673</v>
      </c>
      <c r="K184" s="212">
        <f t="shared" si="106"/>
        <v>158.5</v>
      </c>
      <c r="L184" s="213">
        <f t="shared" si="107"/>
        <v>0.41168831168831171</v>
      </c>
      <c r="M184" s="208" t="s">
        <v>594</v>
      </c>
      <c r="N184" s="214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30</v>
      </c>
      <c r="B185" s="206">
        <v>42128</v>
      </c>
      <c r="C185" s="206"/>
      <c r="D185" s="207" t="s">
        <v>674</v>
      </c>
      <c r="E185" s="208" t="s">
        <v>596</v>
      </c>
      <c r="F185" s="209">
        <v>115.5</v>
      </c>
      <c r="G185" s="208"/>
      <c r="H185" s="208">
        <v>146</v>
      </c>
      <c r="I185" s="210">
        <v>142</v>
      </c>
      <c r="J185" s="211" t="s">
        <v>675</v>
      </c>
      <c r="K185" s="212">
        <f t="shared" si="106"/>
        <v>30.5</v>
      </c>
      <c r="L185" s="213">
        <f t="shared" si="107"/>
        <v>0.26406926406926406</v>
      </c>
      <c r="M185" s="208" t="s">
        <v>594</v>
      </c>
      <c r="N185" s="214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31</v>
      </c>
      <c r="B186" s="206">
        <v>42151</v>
      </c>
      <c r="C186" s="206"/>
      <c r="D186" s="207" t="s">
        <v>676</v>
      </c>
      <c r="E186" s="208" t="s">
        <v>596</v>
      </c>
      <c r="F186" s="209">
        <v>237.5</v>
      </c>
      <c r="G186" s="208"/>
      <c r="H186" s="208">
        <v>279.5</v>
      </c>
      <c r="I186" s="210">
        <v>278</v>
      </c>
      <c r="J186" s="211" t="s">
        <v>628</v>
      </c>
      <c r="K186" s="212">
        <f t="shared" si="106"/>
        <v>42</v>
      </c>
      <c r="L186" s="213">
        <f t="shared" si="107"/>
        <v>0.17684210526315788</v>
      </c>
      <c r="M186" s="208" t="s">
        <v>594</v>
      </c>
      <c r="N186" s="214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32</v>
      </c>
      <c r="B187" s="206">
        <v>42174</v>
      </c>
      <c r="C187" s="206"/>
      <c r="D187" s="207" t="s">
        <v>647</v>
      </c>
      <c r="E187" s="208" t="s">
        <v>626</v>
      </c>
      <c r="F187" s="209">
        <v>340</v>
      </c>
      <c r="G187" s="208"/>
      <c r="H187" s="208">
        <v>448</v>
      </c>
      <c r="I187" s="210">
        <v>448</v>
      </c>
      <c r="J187" s="211" t="s">
        <v>628</v>
      </c>
      <c r="K187" s="212">
        <f t="shared" si="106"/>
        <v>108</v>
      </c>
      <c r="L187" s="213">
        <f t="shared" si="107"/>
        <v>0.31764705882352939</v>
      </c>
      <c r="M187" s="208" t="s">
        <v>594</v>
      </c>
      <c r="N187" s="214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33</v>
      </c>
      <c r="B188" s="206">
        <v>42191</v>
      </c>
      <c r="C188" s="206"/>
      <c r="D188" s="207" t="s">
        <v>677</v>
      </c>
      <c r="E188" s="208" t="s">
        <v>626</v>
      </c>
      <c r="F188" s="209">
        <v>390</v>
      </c>
      <c r="G188" s="208"/>
      <c r="H188" s="208">
        <v>460</v>
      </c>
      <c r="I188" s="210">
        <v>460</v>
      </c>
      <c r="J188" s="211" t="s">
        <v>628</v>
      </c>
      <c r="K188" s="212">
        <f t="shared" si="106"/>
        <v>70</v>
      </c>
      <c r="L188" s="213">
        <f t="shared" si="107"/>
        <v>0.17948717948717949</v>
      </c>
      <c r="M188" s="208" t="s">
        <v>594</v>
      </c>
      <c r="N188" s="214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34</v>
      </c>
      <c r="B189" s="216">
        <v>42195</v>
      </c>
      <c r="C189" s="216"/>
      <c r="D189" s="217" t="s">
        <v>678</v>
      </c>
      <c r="E189" s="218" t="s">
        <v>626</v>
      </c>
      <c r="F189" s="219">
        <v>122.5</v>
      </c>
      <c r="G189" s="219"/>
      <c r="H189" s="220">
        <v>61</v>
      </c>
      <c r="I189" s="220">
        <v>172</v>
      </c>
      <c r="J189" s="221" t="s">
        <v>679</v>
      </c>
      <c r="K189" s="222">
        <f t="shared" si="106"/>
        <v>-61.5</v>
      </c>
      <c r="L189" s="223">
        <f t="shared" si="107"/>
        <v>-0.50204081632653064</v>
      </c>
      <c r="M189" s="219" t="s">
        <v>607</v>
      </c>
      <c r="N189" s="216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35</v>
      </c>
      <c r="B190" s="206">
        <v>42219</v>
      </c>
      <c r="C190" s="206"/>
      <c r="D190" s="207" t="s">
        <v>680</v>
      </c>
      <c r="E190" s="208" t="s">
        <v>626</v>
      </c>
      <c r="F190" s="209">
        <v>297.5</v>
      </c>
      <c r="G190" s="208"/>
      <c r="H190" s="208">
        <v>350</v>
      </c>
      <c r="I190" s="210">
        <v>360</v>
      </c>
      <c r="J190" s="211" t="s">
        <v>681</v>
      </c>
      <c r="K190" s="212">
        <f t="shared" si="106"/>
        <v>52.5</v>
      </c>
      <c r="L190" s="213">
        <f t="shared" si="107"/>
        <v>0.17647058823529413</v>
      </c>
      <c r="M190" s="208" t="s">
        <v>594</v>
      </c>
      <c r="N190" s="214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36</v>
      </c>
      <c r="B191" s="206">
        <v>42219</v>
      </c>
      <c r="C191" s="206"/>
      <c r="D191" s="207" t="s">
        <v>682</v>
      </c>
      <c r="E191" s="208" t="s">
        <v>626</v>
      </c>
      <c r="F191" s="209">
        <v>115.5</v>
      </c>
      <c r="G191" s="208"/>
      <c r="H191" s="208">
        <v>149</v>
      </c>
      <c r="I191" s="210">
        <v>140</v>
      </c>
      <c r="J191" s="211" t="s">
        <v>683</v>
      </c>
      <c r="K191" s="212">
        <f t="shared" si="106"/>
        <v>33.5</v>
      </c>
      <c r="L191" s="213">
        <f t="shared" si="107"/>
        <v>0.29004329004329005</v>
      </c>
      <c r="M191" s="208" t="s">
        <v>594</v>
      </c>
      <c r="N191" s="214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37</v>
      </c>
      <c r="B192" s="206">
        <v>42251</v>
      </c>
      <c r="C192" s="206"/>
      <c r="D192" s="207" t="s">
        <v>676</v>
      </c>
      <c r="E192" s="208" t="s">
        <v>626</v>
      </c>
      <c r="F192" s="209">
        <v>226</v>
      </c>
      <c r="G192" s="208"/>
      <c r="H192" s="208">
        <v>292</v>
      </c>
      <c r="I192" s="210">
        <v>292</v>
      </c>
      <c r="J192" s="211" t="s">
        <v>684</v>
      </c>
      <c r="K192" s="212">
        <f t="shared" si="106"/>
        <v>66</v>
      </c>
      <c r="L192" s="213">
        <f t="shared" si="107"/>
        <v>0.29203539823008851</v>
      </c>
      <c r="M192" s="208" t="s">
        <v>594</v>
      </c>
      <c r="N192" s="214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38</v>
      </c>
      <c r="B193" s="206">
        <v>42254</v>
      </c>
      <c r="C193" s="206"/>
      <c r="D193" s="207" t="s">
        <v>671</v>
      </c>
      <c r="E193" s="208" t="s">
        <v>626</v>
      </c>
      <c r="F193" s="209">
        <v>232.5</v>
      </c>
      <c r="G193" s="208"/>
      <c r="H193" s="208">
        <v>312.5</v>
      </c>
      <c r="I193" s="210">
        <v>310</v>
      </c>
      <c r="J193" s="211" t="s">
        <v>628</v>
      </c>
      <c r="K193" s="212">
        <f t="shared" si="106"/>
        <v>80</v>
      </c>
      <c r="L193" s="213">
        <f t="shared" si="107"/>
        <v>0.34408602150537637</v>
      </c>
      <c r="M193" s="208" t="s">
        <v>594</v>
      </c>
      <c r="N193" s="21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39</v>
      </c>
      <c r="B194" s="206">
        <v>42268</v>
      </c>
      <c r="C194" s="206"/>
      <c r="D194" s="207" t="s">
        <v>685</v>
      </c>
      <c r="E194" s="208" t="s">
        <v>626</v>
      </c>
      <c r="F194" s="209">
        <v>196.5</v>
      </c>
      <c r="G194" s="208"/>
      <c r="H194" s="208">
        <v>238</v>
      </c>
      <c r="I194" s="210">
        <v>238</v>
      </c>
      <c r="J194" s="211" t="s">
        <v>684</v>
      </c>
      <c r="K194" s="212">
        <f t="shared" si="106"/>
        <v>41.5</v>
      </c>
      <c r="L194" s="213">
        <f t="shared" si="107"/>
        <v>0.21119592875318066</v>
      </c>
      <c r="M194" s="208" t="s">
        <v>594</v>
      </c>
      <c r="N194" s="214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40</v>
      </c>
      <c r="B195" s="206">
        <v>42271</v>
      </c>
      <c r="C195" s="206"/>
      <c r="D195" s="207" t="s">
        <v>625</v>
      </c>
      <c r="E195" s="208" t="s">
        <v>626</v>
      </c>
      <c r="F195" s="209">
        <v>65</v>
      </c>
      <c r="G195" s="208"/>
      <c r="H195" s="208">
        <v>82</v>
      </c>
      <c r="I195" s="210">
        <v>82</v>
      </c>
      <c r="J195" s="211" t="s">
        <v>684</v>
      </c>
      <c r="K195" s="212">
        <f t="shared" si="106"/>
        <v>17</v>
      </c>
      <c r="L195" s="213">
        <f t="shared" si="107"/>
        <v>0.26153846153846155</v>
      </c>
      <c r="M195" s="208" t="s">
        <v>594</v>
      </c>
      <c r="N195" s="21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41</v>
      </c>
      <c r="B196" s="206">
        <v>42291</v>
      </c>
      <c r="C196" s="206"/>
      <c r="D196" s="207" t="s">
        <v>686</v>
      </c>
      <c r="E196" s="208" t="s">
        <v>626</v>
      </c>
      <c r="F196" s="209">
        <v>144</v>
      </c>
      <c r="G196" s="208"/>
      <c r="H196" s="208">
        <v>182.5</v>
      </c>
      <c r="I196" s="210">
        <v>181</v>
      </c>
      <c r="J196" s="211" t="s">
        <v>684</v>
      </c>
      <c r="K196" s="212">
        <f t="shared" si="106"/>
        <v>38.5</v>
      </c>
      <c r="L196" s="213">
        <f t="shared" si="107"/>
        <v>0.2673611111111111</v>
      </c>
      <c r="M196" s="208" t="s">
        <v>594</v>
      </c>
      <c r="N196" s="214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42</v>
      </c>
      <c r="B197" s="206">
        <v>42291</v>
      </c>
      <c r="C197" s="206"/>
      <c r="D197" s="207" t="s">
        <v>687</v>
      </c>
      <c r="E197" s="208" t="s">
        <v>626</v>
      </c>
      <c r="F197" s="209">
        <v>264</v>
      </c>
      <c r="G197" s="208"/>
      <c r="H197" s="208">
        <v>311</v>
      </c>
      <c r="I197" s="210">
        <v>311</v>
      </c>
      <c r="J197" s="211" t="s">
        <v>684</v>
      </c>
      <c r="K197" s="212">
        <f t="shared" si="106"/>
        <v>47</v>
      </c>
      <c r="L197" s="213">
        <f t="shared" si="107"/>
        <v>0.17803030303030304</v>
      </c>
      <c r="M197" s="208" t="s">
        <v>594</v>
      </c>
      <c r="N197" s="214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43</v>
      </c>
      <c r="B198" s="206">
        <v>42318</v>
      </c>
      <c r="C198" s="206"/>
      <c r="D198" s="207" t="s">
        <v>688</v>
      </c>
      <c r="E198" s="208" t="s">
        <v>596</v>
      </c>
      <c r="F198" s="209">
        <v>549.5</v>
      </c>
      <c r="G198" s="208"/>
      <c r="H198" s="208">
        <v>630</v>
      </c>
      <c r="I198" s="210">
        <v>630</v>
      </c>
      <c r="J198" s="211" t="s">
        <v>684</v>
      </c>
      <c r="K198" s="212">
        <f t="shared" si="106"/>
        <v>80.5</v>
      </c>
      <c r="L198" s="213">
        <f t="shared" si="107"/>
        <v>0.1464968152866242</v>
      </c>
      <c r="M198" s="208" t="s">
        <v>594</v>
      </c>
      <c r="N198" s="214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44</v>
      </c>
      <c r="B199" s="206">
        <v>42342</v>
      </c>
      <c r="C199" s="206"/>
      <c r="D199" s="207" t="s">
        <v>689</v>
      </c>
      <c r="E199" s="208" t="s">
        <v>626</v>
      </c>
      <c r="F199" s="209">
        <v>1027.5</v>
      </c>
      <c r="G199" s="208"/>
      <c r="H199" s="208">
        <v>1315</v>
      </c>
      <c r="I199" s="210">
        <v>1250</v>
      </c>
      <c r="J199" s="211" t="s">
        <v>684</v>
      </c>
      <c r="K199" s="212">
        <f t="shared" si="106"/>
        <v>287.5</v>
      </c>
      <c r="L199" s="213">
        <f t="shared" si="107"/>
        <v>0.27980535279805352</v>
      </c>
      <c r="M199" s="208" t="s">
        <v>594</v>
      </c>
      <c r="N199" s="214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45</v>
      </c>
      <c r="B200" s="206">
        <v>42367</v>
      </c>
      <c r="C200" s="206"/>
      <c r="D200" s="207" t="s">
        <v>690</v>
      </c>
      <c r="E200" s="208" t="s">
        <v>626</v>
      </c>
      <c r="F200" s="209">
        <v>465</v>
      </c>
      <c r="G200" s="208"/>
      <c r="H200" s="208">
        <v>540</v>
      </c>
      <c r="I200" s="210">
        <v>540</v>
      </c>
      <c r="J200" s="211" t="s">
        <v>684</v>
      </c>
      <c r="K200" s="212">
        <f t="shared" si="106"/>
        <v>75</v>
      </c>
      <c r="L200" s="213">
        <f t="shared" si="107"/>
        <v>0.16129032258064516</v>
      </c>
      <c r="M200" s="208" t="s">
        <v>594</v>
      </c>
      <c r="N200" s="214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46</v>
      </c>
      <c r="B201" s="206">
        <v>42380</v>
      </c>
      <c r="C201" s="206"/>
      <c r="D201" s="207" t="s">
        <v>385</v>
      </c>
      <c r="E201" s="208" t="s">
        <v>596</v>
      </c>
      <c r="F201" s="209">
        <v>81</v>
      </c>
      <c r="G201" s="208"/>
      <c r="H201" s="208">
        <v>110</v>
      </c>
      <c r="I201" s="210">
        <v>110</v>
      </c>
      <c r="J201" s="211" t="s">
        <v>684</v>
      </c>
      <c r="K201" s="212">
        <f t="shared" si="106"/>
        <v>29</v>
      </c>
      <c r="L201" s="213">
        <f t="shared" si="107"/>
        <v>0.35802469135802467</v>
      </c>
      <c r="M201" s="208" t="s">
        <v>594</v>
      </c>
      <c r="N201" s="214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47</v>
      </c>
      <c r="B202" s="206">
        <v>42382</v>
      </c>
      <c r="C202" s="206"/>
      <c r="D202" s="207" t="s">
        <v>691</v>
      </c>
      <c r="E202" s="208" t="s">
        <v>596</v>
      </c>
      <c r="F202" s="209">
        <v>417.5</v>
      </c>
      <c r="G202" s="208"/>
      <c r="H202" s="208">
        <v>547</v>
      </c>
      <c r="I202" s="210">
        <v>535</v>
      </c>
      <c r="J202" s="211" t="s">
        <v>684</v>
      </c>
      <c r="K202" s="212">
        <f t="shared" si="106"/>
        <v>129.5</v>
      </c>
      <c r="L202" s="213">
        <f t="shared" si="107"/>
        <v>0.31017964071856285</v>
      </c>
      <c r="M202" s="208" t="s">
        <v>594</v>
      </c>
      <c r="N202" s="214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48</v>
      </c>
      <c r="B203" s="206">
        <v>42408</v>
      </c>
      <c r="C203" s="206"/>
      <c r="D203" s="207" t="s">
        <v>692</v>
      </c>
      <c r="E203" s="208" t="s">
        <v>626</v>
      </c>
      <c r="F203" s="209">
        <v>650</v>
      </c>
      <c r="G203" s="208"/>
      <c r="H203" s="208">
        <v>800</v>
      </c>
      <c r="I203" s="210">
        <v>800</v>
      </c>
      <c r="J203" s="211" t="s">
        <v>684</v>
      </c>
      <c r="K203" s="212">
        <f t="shared" si="106"/>
        <v>150</v>
      </c>
      <c r="L203" s="213">
        <f t="shared" si="107"/>
        <v>0.23076923076923078</v>
      </c>
      <c r="M203" s="208" t="s">
        <v>594</v>
      </c>
      <c r="N203" s="214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49</v>
      </c>
      <c r="B204" s="206">
        <v>42433</v>
      </c>
      <c r="C204" s="206"/>
      <c r="D204" s="207" t="s">
        <v>211</v>
      </c>
      <c r="E204" s="208" t="s">
        <v>626</v>
      </c>
      <c r="F204" s="209">
        <v>437.5</v>
      </c>
      <c r="G204" s="208"/>
      <c r="H204" s="208">
        <v>504.5</v>
      </c>
      <c r="I204" s="210">
        <v>522</v>
      </c>
      <c r="J204" s="211" t="s">
        <v>693</v>
      </c>
      <c r="K204" s="212">
        <f t="shared" si="106"/>
        <v>67</v>
      </c>
      <c r="L204" s="213">
        <f t="shared" si="107"/>
        <v>0.15314285714285714</v>
      </c>
      <c r="M204" s="208" t="s">
        <v>594</v>
      </c>
      <c r="N204" s="214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50</v>
      </c>
      <c r="B205" s="206">
        <v>42438</v>
      </c>
      <c r="C205" s="206"/>
      <c r="D205" s="207" t="s">
        <v>694</v>
      </c>
      <c r="E205" s="208" t="s">
        <v>626</v>
      </c>
      <c r="F205" s="209">
        <v>189.5</v>
      </c>
      <c r="G205" s="208"/>
      <c r="H205" s="208">
        <v>218</v>
      </c>
      <c r="I205" s="210">
        <v>218</v>
      </c>
      <c r="J205" s="211" t="s">
        <v>684</v>
      </c>
      <c r="K205" s="212">
        <f t="shared" si="106"/>
        <v>28.5</v>
      </c>
      <c r="L205" s="213">
        <f t="shared" si="107"/>
        <v>0.15039577836411611</v>
      </c>
      <c r="M205" s="208" t="s">
        <v>594</v>
      </c>
      <c r="N205" s="214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51</v>
      </c>
      <c r="B206" s="216">
        <v>42471</v>
      </c>
      <c r="C206" s="216"/>
      <c r="D206" s="224" t="s">
        <v>695</v>
      </c>
      <c r="E206" s="219" t="s">
        <v>626</v>
      </c>
      <c r="F206" s="219">
        <v>36.5</v>
      </c>
      <c r="G206" s="220"/>
      <c r="H206" s="220">
        <v>15.85</v>
      </c>
      <c r="I206" s="220">
        <v>60</v>
      </c>
      <c r="J206" s="221" t="s">
        <v>696</v>
      </c>
      <c r="K206" s="222">
        <f t="shared" si="106"/>
        <v>-20.65</v>
      </c>
      <c r="L206" s="223">
        <f t="shared" si="107"/>
        <v>-0.5657534246575342</v>
      </c>
      <c r="M206" s="219" t="s">
        <v>607</v>
      </c>
      <c r="N206" s="227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52</v>
      </c>
      <c r="B207" s="206">
        <v>42472</v>
      </c>
      <c r="C207" s="206"/>
      <c r="D207" s="207" t="s">
        <v>697</v>
      </c>
      <c r="E207" s="208" t="s">
        <v>626</v>
      </c>
      <c r="F207" s="209">
        <v>93</v>
      </c>
      <c r="G207" s="208"/>
      <c r="H207" s="208">
        <v>149</v>
      </c>
      <c r="I207" s="210">
        <v>140</v>
      </c>
      <c r="J207" s="211" t="s">
        <v>698</v>
      </c>
      <c r="K207" s="212">
        <f t="shared" si="106"/>
        <v>56</v>
      </c>
      <c r="L207" s="213">
        <f t="shared" si="107"/>
        <v>0.60215053763440862</v>
      </c>
      <c r="M207" s="208" t="s">
        <v>594</v>
      </c>
      <c r="N207" s="214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53</v>
      </c>
      <c r="B208" s="206">
        <v>42472</v>
      </c>
      <c r="C208" s="206"/>
      <c r="D208" s="207" t="s">
        <v>699</v>
      </c>
      <c r="E208" s="208" t="s">
        <v>626</v>
      </c>
      <c r="F208" s="209">
        <v>130</v>
      </c>
      <c r="G208" s="208"/>
      <c r="H208" s="208">
        <v>150</v>
      </c>
      <c r="I208" s="210" t="s">
        <v>700</v>
      </c>
      <c r="J208" s="211" t="s">
        <v>684</v>
      </c>
      <c r="K208" s="212">
        <f t="shared" si="106"/>
        <v>20</v>
      </c>
      <c r="L208" s="213">
        <f t="shared" si="107"/>
        <v>0.15384615384615385</v>
      </c>
      <c r="M208" s="208" t="s">
        <v>594</v>
      </c>
      <c r="N208" s="214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54</v>
      </c>
      <c r="B209" s="206">
        <v>42473</v>
      </c>
      <c r="C209" s="206"/>
      <c r="D209" s="207" t="s">
        <v>701</v>
      </c>
      <c r="E209" s="208" t="s">
        <v>626</v>
      </c>
      <c r="F209" s="209">
        <v>196</v>
      </c>
      <c r="G209" s="208"/>
      <c r="H209" s="208">
        <v>299</v>
      </c>
      <c r="I209" s="210">
        <v>299</v>
      </c>
      <c r="J209" s="211" t="s">
        <v>684</v>
      </c>
      <c r="K209" s="212">
        <v>103</v>
      </c>
      <c r="L209" s="213">
        <v>0.52551020408163296</v>
      </c>
      <c r="M209" s="208" t="s">
        <v>594</v>
      </c>
      <c r="N209" s="214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55</v>
      </c>
      <c r="B210" s="206">
        <v>42473</v>
      </c>
      <c r="C210" s="206"/>
      <c r="D210" s="207" t="s">
        <v>702</v>
      </c>
      <c r="E210" s="208" t="s">
        <v>626</v>
      </c>
      <c r="F210" s="209">
        <v>88</v>
      </c>
      <c r="G210" s="208"/>
      <c r="H210" s="208">
        <v>103</v>
      </c>
      <c r="I210" s="210">
        <v>103</v>
      </c>
      <c r="J210" s="211" t="s">
        <v>684</v>
      </c>
      <c r="K210" s="212">
        <v>15</v>
      </c>
      <c r="L210" s="213">
        <v>0.170454545454545</v>
      </c>
      <c r="M210" s="208" t="s">
        <v>594</v>
      </c>
      <c r="N210" s="21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56</v>
      </c>
      <c r="B211" s="206">
        <v>42492</v>
      </c>
      <c r="C211" s="206"/>
      <c r="D211" s="207" t="s">
        <v>703</v>
      </c>
      <c r="E211" s="208" t="s">
        <v>626</v>
      </c>
      <c r="F211" s="209">
        <v>127.5</v>
      </c>
      <c r="G211" s="208"/>
      <c r="H211" s="208">
        <v>148</v>
      </c>
      <c r="I211" s="210" t="s">
        <v>704</v>
      </c>
      <c r="J211" s="211" t="s">
        <v>684</v>
      </c>
      <c r="K211" s="212">
        <f t="shared" ref="K211:K215" si="108">H211-F211</f>
        <v>20.5</v>
      </c>
      <c r="L211" s="213">
        <f t="shared" ref="L211:L215" si="109">K211/F211</f>
        <v>0.16078431372549021</v>
      </c>
      <c r="M211" s="208" t="s">
        <v>594</v>
      </c>
      <c r="N211" s="21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57</v>
      </c>
      <c r="B212" s="206">
        <v>42493</v>
      </c>
      <c r="C212" s="206"/>
      <c r="D212" s="207" t="s">
        <v>705</v>
      </c>
      <c r="E212" s="208" t="s">
        <v>626</v>
      </c>
      <c r="F212" s="209">
        <v>675</v>
      </c>
      <c r="G212" s="208"/>
      <c r="H212" s="208">
        <v>815</v>
      </c>
      <c r="I212" s="210" t="s">
        <v>706</v>
      </c>
      <c r="J212" s="211" t="s">
        <v>684</v>
      </c>
      <c r="K212" s="212">
        <f t="shared" si="108"/>
        <v>140</v>
      </c>
      <c r="L212" s="213">
        <f t="shared" si="109"/>
        <v>0.2074074074074074</v>
      </c>
      <c r="M212" s="208" t="s">
        <v>594</v>
      </c>
      <c r="N212" s="214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58</v>
      </c>
      <c r="B213" s="216">
        <v>42522</v>
      </c>
      <c r="C213" s="216"/>
      <c r="D213" s="217" t="s">
        <v>707</v>
      </c>
      <c r="E213" s="218" t="s">
        <v>626</v>
      </c>
      <c r="F213" s="219">
        <v>500</v>
      </c>
      <c r="G213" s="219"/>
      <c r="H213" s="220">
        <v>232.5</v>
      </c>
      <c r="I213" s="220" t="s">
        <v>708</v>
      </c>
      <c r="J213" s="221" t="s">
        <v>709</v>
      </c>
      <c r="K213" s="222">
        <f t="shared" si="108"/>
        <v>-267.5</v>
      </c>
      <c r="L213" s="223">
        <f t="shared" si="109"/>
        <v>-0.53500000000000003</v>
      </c>
      <c r="M213" s="219" t="s">
        <v>607</v>
      </c>
      <c r="N213" s="216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59</v>
      </c>
      <c r="B214" s="206">
        <v>42527</v>
      </c>
      <c r="C214" s="206"/>
      <c r="D214" s="207" t="s">
        <v>544</v>
      </c>
      <c r="E214" s="208" t="s">
        <v>626</v>
      </c>
      <c r="F214" s="209">
        <v>110</v>
      </c>
      <c r="G214" s="208"/>
      <c r="H214" s="208">
        <v>126.5</v>
      </c>
      <c r="I214" s="210">
        <v>125</v>
      </c>
      <c r="J214" s="211" t="s">
        <v>635</v>
      </c>
      <c r="K214" s="212">
        <f t="shared" si="108"/>
        <v>16.5</v>
      </c>
      <c r="L214" s="213">
        <f t="shared" si="109"/>
        <v>0.15</v>
      </c>
      <c r="M214" s="208" t="s">
        <v>594</v>
      </c>
      <c r="N214" s="214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60</v>
      </c>
      <c r="B215" s="206">
        <v>42538</v>
      </c>
      <c r="C215" s="206"/>
      <c r="D215" s="207" t="s">
        <v>710</v>
      </c>
      <c r="E215" s="208" t="s">
        <v>626</v>
      </c>
      <c r="F215" s="209">
        <v>44</v>
      </c>
      <c r="G215" s="208"/>
      <c r="H215" s="208">
        <v>69.5</v>
      </c>
      <c r="I215" s="210">
        <v>69.5</v>
      </c>
      <c r="J215" s="211" t="s">
        <v>711</v>
      </c>
      <c r="K215" s="212">
        <f t="shared" si="108"/>
        <v>25.5</v>
      </c>
      <c r="L215" s="213">
        <f t="shared" si="109"/>
        <v>0.57954545454545459</v>
      </c>
      <c r="M215" s="208" t="s">
        <v>594</v>
      </c>
      <c r="N215" s="214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61</v>
      </c>
      <c r="B216" s="206">
        <v>42549</v>
      </c>
      <c r="C216" s="206"/>
      <c r="D216" s="207" t="s">
        <v>712</v>
      </c>
      <c r="E216" s="208" t="s">
        <v>626</v>
      </c>
      <c r="F216" s="209">
        <v>262.5</v>
      </c>
      <c r="G216" s="208"/>
      <c r="H216" s="208">
        <v>340</v>
      </c>
      <c r="I216" s="210">
        <v>333</v>
      </c>
      <c r="J216" s="211" t="s">
        <v>713</v>
      </c>
      <c r="K216" s="212">
        <v>77.5</v>
      </c>
      <c r="L216" s="213">
        <v>0.29523809523809502</v>
      </c>
      <c r="M216" s="208" t="s">
        <v>594</v>
      </c>
      <c r="N216" s="214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62</v>
      </c>
      <c r="B217" s="206">
        <v>42549</v>
      </c>
      <c r="C217" s="206"/>
      <c r="D217" s="207" t="s">
        <v>714</v>
      </c>
      <c r="E217" s="208" t="s">
        <v>626</v>
      </c>
      <c r="F217" s="209">
        <v>840</v>
      </c>
      <c r="G217" s="208"/>
      <c r="H217" s="208">
        <v>1230</v>
      </c>
      <c r="I217" s="210">
        <v>1230</v>
      </c>
      <c r="J217" s="211" t="s">
        <v>684</v>
      </c>
      <c r="K217" s="212">
        <v>390</v>
      </c>
      <c r="L217" s="213">
        <v>0.46428571428571402</v>
      </c>
      <c r="M217" s="208" t="s">
        <v>594</v>
      </c>
      <c r="N217" s="214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8">
        <v>63</v>
      </c>
      <c r="B218" s="229">
        <v>42556</v>
      </c>
      <c r="C218" s="229"/>
      <c r="D218" s="230" t="s">
        <v>715</v>
      </c>
      <c r="E218" s="231" t="s">
        <v>626</v>
      </c>
      <c r="F218" s="231">
        <v>395</v>
      </c>
      <c r="G218" s="232"/>
      <c r="H218" s="232">
        <f>(468.5+342.5)/2</f>
        <v>405.5</v>
      </c>
      <c r="I218" s="232">
        <v>510</v>
      </c>
      <c r="J218" s="233" t="s">
        <v>716</v>
      </c>
      <c r="K218" s="234">
        <f t="shared" ref="K218:K224" si="110">H218-F218</f>
        <v>10.5</v>
      </c>
      <c r="L218" s="235">
        <f t="shared" ref="L218:L224" si="111">K218/F218</f>
        <v>2.6582278481012658E-2</v>
      </c>
      <c r="M218" s="231" t="s">
        <v>717</v>
      </c>
      <c r="N218" s="229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5">
        <v>64</v>
      </c>
      <c r="B219" s="216">
        <v>42584</v>
      </c>
      <c r="C219" s="216"/>
      <c r="D219" s="217" t="s">
        <v>718</v>
      </c>
      <c r="E219" s="218" t="s">
        <v>596</v>
      </c>
      <c r="F219" s="219">
        <f>169.5-12.8</f>
        <v>156.69999999999999</v>
      </c>
      <c r="G219" s="219"/>
      <c r="H219" s="220">
        <v>77</v>
      </c>
      <c r="I219" s="220" t="s">
        <v>719</v>
      </c>
      <c r="J219" s="221" t="s">
        <v>720</v>
      </c>
      <c r="K219" s="222">
        <f t="shared" si="110"/>
        <v>-79.699999999999989</v>
      </c>
      <c r="L219" s="223">
        <f t="shared" si="111"/>
        <v>-0.50861518825781749</v>
      </c>
      <c r="M219" s="219" t="s">
        <v>607</v>
      </c>
      <c r="N219" s="216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5">
        <v>65</v>
      </c>
      <c r="B220" s="216">
        <v>42586</v>
      </c>
      <c r="C220" s="216"/>
      <c r="D220" s="217" t="s">
        <v>721</v>
      </c>
      <c r="E220" s="218" t="s">
        <v>626</v>
      </c>
      <c r="F220" s="219">
        <v>400</v>
      </c>
      <c r="G220" s="219"/>
      <c r="H220" s="220">
        <v>305</v>
      </c>
      <c r="I220" s="220">
        <v>475</v>
      </c>
      <c r="J220" s="221" t="s">
        <v>722</v>
      </c>
      <c r="K220" s="222">
        <f t="shared" si="110"/>
        <v>-95</v>
      </c>
      <c r="L220" s="223">
        <f t="shared" si="111"/>
        <v>-0.23749999999999999</v>
      </c>
      <c r="M220" s="219" t="s">
        <v>607</v>
      </c>
      <c r="N220" s="216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66</v>
      </c>
      <c r="B221" s="206">
        <v>42593</v>
      </c>
      <c r="C221" s="206"/>
      <c r="D221" s="207" t="s">
        <v>723</v>
      </c>
      <c r="E221" s="208" t="s">
        <v>626</v>
      </c>
      <c r="F221" s="209">
        <v>86.5</v>
      </c>
      <c r="G221" s="208"/>
      <c r="H221" s="208">
        <v>130</v>
      </c>
      <c r="I221" s="210">
        <v>130</v>
      </c>
      <c r="J221" s="211" t="s">
        <v>724</v>
      </c>
      <c r="K221" s="212">
        <f t="shared" si="110"/>
        <v>43.5</v>
      </c>
      <c r="L221" s="213">
        <f t="shared" si="111"/>
        <v>0.50289017341040465</v>
      </c>
      <c r="M221" s="208" t="s">
        <v>594</v>
      </c>
      <c r="N221" s="214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5">
        <v>67</v>
      </c>
      <c r="B222" s="216">
        <v>42600</v>
      </c>
      <c r="C222" s="216"/>
      <c r="D222" s="217" t="s">
        <v>110</v>
      </c>
      <c r="E222" s="218" t="s">
        <v>626</v>
      </c>
      <c r="F222" s="219">
        <v>133.5</v>
      </c>
      <c r="G222" s="219"/>
      <c r="H222" s="220">
        <v>126.5</v>
      </c>
      <c r="I222" s="220">
        <v>178</v>
      </c>
      <c r="J222" s="221" t="s">
        <v>725</v>
      </c>
      <c r="K222" s="222">
        <f t="shared" si="110"/>
        <v>-7</v>
      </c>
      <c r="L222" s="223">
        <f t="shared" si="111"/>
        <v>-5.2434456928838954E-2</v>
      </c>
      <c r="M222" s="219" t="s">
        <v>607</v>
      </c>
      <c r="N222" s="216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68</v>
      </c>
      <c r="B223" s="206">
        <v>42613</v>
      </c>
      <c r="C223" s="206"/>
      <c r="D223" s="207" t="s">
        <v>726</v>
      </c>
      <c r="E223" s="208" t="s">
        <v>626</v>
      </c>
      <c r="F223" s="209">
        <v>560</v>
      </c>
      <c r="G223" s="208"/>
      <c r="H223" s="208">
        <v>725</v>
      </c>
      <c r="I223" s="210">
        <v>725</v>
      </c>
      <c r="J223" s="211" t="s">
        <v>628</v>
      </c>
      <c r="K223" s="212">
        <f t="shared" si="110"/>
        <v>165</v>
      </c>
      <c r="L223" s="213">
        <f t="shared" si="111"/>
        <v>0.29464285714285715</v>
      </c>
      <c r="M223" s="208" t="s">
        <v>594</v>
      </c>
      <c r="N223" s="214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69</v>
      </c>
      <c r="B224" s="206">
        <v>42614</v>
      </c>
      <c r="C224" s="206"/>
      <c r="D224" s="207" t="s">
        <v>727</v>
      </c>
      <c r="E224" s="208" t="s">
        <v>626</v>
      </c>
      <c r="F224" s="209">
        <v>160.5</v>
      </c>
      <c r="G224" s="208"/>
      <c r="H224" s="208">
        <v>210</v>
      </c>
      <c r="I224" s="210">
        <v>210</v>
      </c>
      <c r="J224" s="211" t="s">
        <v>628</v>
      </c>
      <c r="K224" s="212">
        <f t="shared" si="110"/>
        <v>49.5</v>
      </c>
      <c r="L224" s="213">
        <f t="shared" si="111"/>
        <v>0.30841121495327101</v>
      </c>
      <c r="M224" s="208" t="s">
        <v>594</v>
      </c>
      <c r="N224" s="214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70</v>
      </c>
      <c r="B225" s="206">
        <v>42646</v>
      </c>
      <c r="C225" s="206"/>
      <c r="D225" s="207" t="s">
        <v>399</v>
      </c>
      <c r="E225" s="208" t="s">
        <v>626</v>
      </c>
      <c r="F225" s="209">
        <v>430</v>
      </c>
      <c r="G225" s="208"/>
      <c r="H225" s="208">
        <v>596</v>
      </c>
      <c r="I225" s="210">
        <v>575</v>
      </c>
      <c r="J225" s="211" t="s">
        <v>728</v>
      </c>
      <c r="K225" s="212">
        <v>166</v>
      </c>
      <c r="L225" s="213">
        <v>0.38604651162790699</v>
      </c>
      <c r="M225" s="208" t="s">
        <v>594</v>
      </c>
      <c r="N225" s="21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71</v>
      </c>
      <c r="B226" s="206">
        <v>42657</v>
      </c>
      <c r="C226" s="206"/>
      <c r="D226" s="207" t="s">
        <v>729</v>
      </c>
      <c r="E226" s="208" t="s">
        <v>626</v>
      </c>
      <c r="F226" s="209">
        <v>280</v>
      </c>
      <c r="G226" s="208"/>
      <c r="H226" s="208">
        <v>345</v>
      </c>
      <c r="I226" s="210">
        <v>345</v>
      </c>
      <c r="J226" s="211" t="s">
        <v>628</v>
      </c>
      <c r="K226" s="212">
        <f t="shared" ref="K226:K231" si="112">H226-F226</f>
        <v>65</v>
      </c>
      <c r="L226" s="213">
        <f t="shared" ref="L226:L227" si="113">K226/F226</f>
        <v>0.23214285714285715</v>
      </c>
      <c r="M226" s="208" t="s">
        <v>594</v>
      </c>
      <c r="N226" s="214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72</v>
      </c>
      <c r="B227" s="206">
        <v>42657</v>
      </c>
      <c r="C227" s="206"/>
      <c r="D227" s="207" t="s">
        <v>730</v>
      </c>
      <c r="E227" s="208" t="s">
        <v>626</v>
      </c>
      <c r="F227" s="209">
        <v>245</v>
      </c>
      <c r="G227" s="208"/>
      <c r="H227" s="208">
        <v>325.5</v>
      </c>
      <c r="I227" s="210">
        <v>330</v>
      </c>
      <c r="J227" s="211" t="s">
        <v>731</v>
      </c>
      <c r="K227" s="212">
        <f t="shared" si="112"/>
        <v>80.5</v>
      </c>
      <c r="L227" s="213">
        <f t="shared" si="113"/>
        <v>0.32857142857142857</v>
      </c>
      <c r="M227" s="208" t="s">
        <v>594</v>
      </c>
      <c r="N227" s="214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73</v>
      </c>
      <c r="B228" s="206">
        <v>42660</v>
      </c>
      <c r="C228" s="206"/>
      <c r="D228" s="207" t="s">
        <v>349</v>
      </c>
      <c r="E228" s="208" t="s">
        <v>626</v>
      </c>
      <c r="F228" s="209">
        <v>125</v>
      </c>
      <c r="G228" s="208"/>
      <c r="H228" s="208">
        <v>160</v>
      </c>
      <c r="I228" s="210">
        <v>160</v>
      </c>
      <c r="J228" s="211" t="s">
        <v>684</v>
      </c>
      <c r="K228" s="212">
        <f t="shared" si="112"/>
        <v>35</v>
      </c>
      <c r="L228" s="213">
        <v>0.28000000000000003</v>
      </c>
      <c r="M228" s="208" t="s">
        <v>594</v>
      </c>
      <c r="N228" s="214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74</v>
      </c>
      <c r="B229" s="206">
        <v>42660</v>
      </c>
      <c r="C229" s="206"/>
      <c r="D229" s="207" t="s">
        <v>472</v>
      </c>
      <c r="E229" s="208" t="s">
        <v>626</v>
      </c>
      <c r="F229" s="209">
        <v>114</v>
      </c>
      <c r="G229" s="208"/>
      <c r="H229" s="208">
        <v>145</v>
      </c>
      <c r="I229" s="210">
        <v>145</v>
      </c>
      <c r="J229" s="211" t="s">
        <v>684</v>
      </c>
      <c r="K229" s="212">
        <f t="shared" si="112"/>
        <v>31</v>
      </c>
      <c r="L229" s="213">
        <f t="shared" ref="L229:L231" si="114">K229/F229</f>
        <v>0.27192982456140352</v>
      </c>
      <c r="M229" s="208" t="s">
        <v>594</v>
      </c>
      <c r="N229" s="214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75</v>
      </c>
      <c r="B230" s="206">
        <v>42660</v>
      </c>
      <c r="C230" s="206"/>
      <c r="D230" s="207" t="s">
        <v>732</v>
      </c>
      <c r="E230" s="208" t="s">
        <v>626</v>
      </c>
      <c r="F230" s="209">
        <v>212</v>
      </c>
      <c r="G230" s="208"/>
      <c r="H230" s="208">
        <v>280</v>
      </c>
      <c r="I230" s="210">
        <v>276</v>
      </c>
      <c r="J230" s="211" t="s">
        <v>733</v>
      </c>
      <c r="K230" s="212">
        <f t="shared" si="112"/>
        <v>68</v>
      </c>
      <c r="L230" s="213">
        <f t="shared" si="114"/>
        <v>0.32075471698113206</v>
      </c>
      <c r="M230" s="208" t="s">
        <v>594</v>
      </c>
      <c r="N230" s="214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76</v>
      </c>
      <c r="B231" s="206">
        <v>42678</v>
      </c>
      <c r="C231" s="206"/>
      <c r="D231" s="207" t="s">
        <v>460</v>
      </c>
      <c r="E231" s="208" t="s">
        <v>626</v>
      </c>
      <c r="F231" s="209">
        <v>155</v>
      </c>
      <c r="G231" s="208"/>
      <c r="H231" s="208">
        <v>210</v>
      </c>
      <c r="I231" s="210">
        <v>210</v>
      </c>
      <c r="J231" s="211" t="s">
        <v>734</v>
      </c>
      <c r="K231" s="212">
        <f t="shared" si="112"/>
        <v>55</v>
      </c>
      <c r="L231" s="213">
        <f t="shared" si="114"/>
        <v>0.35483870967741937</v>
      </c>
      <c r="M231" s="208" t="s">
        <v>594</v>
      </c>
      <c r="N231" s="214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5">
        <v>77</v>
      </c>
      <c r="B232" s="216">
        <v>42710</v>
      </c>
      <c r="C232" s="216"/>
      <c r="D232" s="217" t="s">
        <v>735</v>
      </c>
      <c r="E232" s="218" t="s">
        <v>626</v>
      </c>
      <c r="F232" s="219">
        <v>150.5</v>
      </c>
      <c r="G232" s="219"/>
      <c r="H232" s="220">
        <v>72.5</v>
      </c>
      <c r="I232" s="220">
        <v>174</v>
      </c>
      <c r="J232" s="221" t="s">
        <v>736</v>
      </c>
      <c r="K232" s="222">
        <v>-78</v>
      </c>
      <c r="L232" s="223">
        <v>-0.51827242524916906</v>
      </c>
      <c r="M232" s="219" t="s">
        <v>607</v>
      </c>
      <c r="N232" s="216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78</v>
      </c>
      <c r="B233" s="206">
        <v>42712</v>
      </c>
      <c r="C233" s="206"/>
      <c r="D233" s="207" t="s">
        <v>737</v>
      </c>
      <c r="E233" s="208" t="s">
        <v>626</v>
      </c>
      <c r="F233" s="209">
        <v>380</v>
      </c>
      <c r="G233" s="208"/>
      <c r="H233" s="208">
        <v>478</v>
      </c>
      <c r="I233" s="210">
        <v>468</v>
      </c>
      <c r="J233" s="211" t="s">
        <v>684</v>
      </c>
      <c r="K233" s="212">
        <f t="shared" ref="K233:K235" si="115">H233-F233</f>
        <v>98</v>
      </c>
      <c r="L233" s="213">
        <f t="shared" ref="L233:L235" si="116">K233/F233</f>
        <v>0.25789473684210529</v>
      </c>
      <c r="M233" s="208" t="s">
        <v>594</v>
      </c>
      <c r="N233" s="21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79</v>
      </c>
      <c r="B234" s="206">
        <v>42734</v>
      </c>
      <c r="C234" s="206"/>
      <c r="D234" s="207" t="s">
        <v>109</v>
      </c>
      <c r="E234" s="208" t="s">
        <v>626</v>
      </c>
      <c r="F234" s="209">
        <v>305</v>
      </c>
      <c r="G234" s="208"/>
      <c r="H234" s="208">
        <v>375</v>
      </c>
      <c r="I234" s="210">
        <v>375</v>
      </c>
      <c r="J234" s="211" t="s">
        <v>684</v>
      </c>
      <c r="K234" s="212">
        <f t="shared" si="115"/>
        <v>70</v>
      </c>
      <c r="L234" s="213">
        <f t="shared" si="116"/>
        <v>0.22950819672131148</v>
      </c>
      <c r="M234" s="208" t="s">
        <v>594</v>
      </c>
      <c r="N234" s="214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80</v>
      </c>
      <c r="B235" s="206">
        <v>42739</v>
      </c>
      <c r="C235" s="206"/>
      <c r="D235" s="207" t="s">
        <v>95</v>
      </c>
      <c r="E235" s="208" t="s">
        <v>626</v>
      </c>
      <c r="F235" s="209">
        <v>99.5</v>
      </c>
      <c r="G235" s="208"/>
      <c r="H235" s="208">
        <v>158</v>
      </c>
      <c r="I235" s="210">
        <v>158</v>
      </c>
      <c r="J235" s="211" t="s">
        <v>684</v>
      </c>
      <c r="K235" s="212">
        <f t="shared" si="115"/>
        <v>58.5</v>
      </c>
      <c r="L235" s="213">
        <f t="shared" si="116"/>
        <v>0.5879396984924623</v>
      </c>
      <c r="M235" s="208" t="s">
        <v>594</v>
      </c>
      <c r="N235" s="214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81</v>
      </c>
      <c r="B236" s="206">
        <v>42739</v>
      </c>
      <c r="C236" s="206"/>
      <c r="D236" s="207" t="s">
        <v>95</v>
      </c>
      <c r="E236" s="208" t="s">
        <v>626</v>
      </c>
      <c r="F236" s="209">
        <v>99.5</v>
      </c>
      <c r="G236" s="208"/>
      <c r="H236" s="208">
        <v>158</v>
      </c>
      <c r="I236" s="210">
        <v>158</v>
      </c>
      <c r="J236" s="211" t="s">
        <v>684</v>
      </c>
      <c r="K236" s="212">
        <v>58.5</v>
      </c>
      <c r="L236" s="213">
        <v>0.58793969849246197</v>
      </c>
      <c r="M236" s="208" t="s">
        <v>594</v>
      </c>
      <c r="N236" s="21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82</v>
      </c>
      <c r="B237" s="206">
        <v>42786</v>
      </c>
      <c r="C237" s="206"/>
      <c r="D237" s="207" t="s">
        <v>186</v>
      </c>
      <c r="E237" s="208" t="s">
        <v>626</v>
      </c>
      <c r="F237" s="209">
        <v>140.5</v>
      </c>
      <c r="G237" s="208"/>
      <c r="H237" s="208">
        <v>220</v>
      </c>
      <c r="I237" s="210">
        <v>220</v>
      </c>
      <c r="J237" s="211" t="s">
        <v>684</v>
      </c>
      <c r="K237" s="212">
        <f>H237-F237</f>
        <v>79.5</v>
      </c>
      <c r="L237" s="213">
        <f>K237/F237</f>
        <v>0.5658362989323843</v>
      </c>
      <c r="M237" s="208" t="s">
        <v>594</v>
      </c>
      <c r="N237" s="214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83</v>
      </c>
      <c r="B238" s="206">
        <v>42786</v>
      </c>
      <c r="C238" s="206"/>
      <c r="D238" s="207" t="s">
        <v>738</v>
      </c>
      <c r="E238" s="208" t="s">
        <v>626</v>
      </c>
      <c r="F238" s="209">
        <v>202.5</v>
      </c>
      <c r="G238" s="208"/>
      <c r="H238" s="208">
        <v>234</v>
      </c>
      <c r="I238" s="210">
        <v>234</v>
      </c>
      <c r="J238" s="211" t="s">
        <v>684</v>
      </c>
      <c r="K238" s="212">
        <v>31.5</v>
      </c>
      <c r="L238" s="213">
        <v>0.155555555555556</v>
      </c>
      <c r="M238" s="208" t="s">
        <v>594</v>
      </c>
      <c r="N238" s="214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84</v>
      </c>
      <c r="B239" s="206">
        <v>42818</v>
      </c>
      <c r="C239" s="206"/>
      <c r="D239" s="207" t="s">
        <v>739</v>
      </c>
      <c r="E239" s="208" t="s">
        <v>626</v>
      </c>
      <c r="F239" s="209">
        <v>300.5</v>
      </c>
      <c r="G239" s="208"/>
      <c r="H239" s="208">
        <v>417.5</v>
      </c>
      <c r="I239" s="210">
        <v>420</v>
      </c>
      <c r="J239" s="211" t="s">
        <v>740</v>
      </c>
      <c r="K239" s="212">
        <f>H239-F239</f>
        <v>117</v>
      </c>
      <c r="L239" s="213">
        <f>K239/F239</f>
        <v>0.38935108153078202</v>
      </c>
      <c r="M239" s="208" t="s">
        <v>594</v>
      </c>
      <c r="N239" s="214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5">
        <v>85</v>
      </c>
      <c r="B240" s="206">
        <v>42818</v>
      </c>
      <c r="C240" s="206"/>
      <c r="D240" s="207" t="s">
        <v>714</v>
      </c>
      <c r="E240" s="208" t="s">
        <v>626</v>
      </c>
      <c r="F240" s="209">
        <v>850</v>
      </c>
      <c r="G240" s="208"/>
      <c r="H240" s="208">
        <v>1042.5</v>
      </c>
      <c r="I240" s="210">
        <v>1023</v>
      </c>
      <c r="J240" s="211" t="s">
        <v>741</v>
      </c>
      <c r="K240" s="212">
        <v>192.5</v>
      </c>
      <c r="L240" s="213">
        <v>0.22647058823529401</v>
      </c>
      <c r="M240" s="208" t="s">
        <v>594</v>
      </c>
      <c r="N240" s="214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5">
        <v>86</v>
      </c>
      <c r="B241" s="206">
        <v>42830</v>
      </c>
      <c r="C241" s="206"/>
      <c r="D241" s="207" t="s">
        <v>491</v>
      </c>
      <c r="E241" s="208" t="s">
        <v>626</v>
      </c>
      <c r="F241" s="209">
        <v>785</v>
      </c>
      <c r="G241" s="208"/>
      <c r="H241" s="208">
        <v>930</v>
      </c>
      <c r="I241" s="210">
        <v>920</v>
      </c>
      <c r="J241" s="211" t="s">
        <v>742</v>
      </c>
      <c r="K241" s="212">
        <f>H241-F241</f>
        <v>145</v>
      </c>
      <c r="L241" s="213">
        <f>K241/F241</f>
        <v>0.18471337579617833</v>
      </c>
      <c r="M241" s="208" t="s">
        <v>594</v>
      </c>
      <c r="N241" s="214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5">
        <v>87</v>
      </c>
      <c r="B242" s="216">
        <v>42831</v>
      </c>
      <c r="C242" s="216"/>
      <c r="D242" s="217" t="s">
        <v>743</v>
      </c>
      <c r="E242" s="218" t="s">
        <v>626</v>
      </c>
      <c r="F242" s="219">
        <v>40</v>
      </c>
      <c r="G242" s="219"/>
      <c r="H242" s="220">
        <v>13.1</v>
      </c>
      <c r="I242" s="220">
        <v>60</v>
      </c>
      <c r="J242" s="221" t="s">
        <v>744</v>
      </c>
      <c r="K242" s="222">
        <v>-26.9</v>
      </c>
      <c r="L242" s="223">
        <v>-0.67249999999999999</v>
      </c>
      <c r="M242" s="219" t="s">
        <v>607</v>
      </c>
      <c r="N242" s="216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88</v>
      </c>
      <c r="B243" s="206">
        <v>42837</v>
      </c>
      <c r="C243" s="206"/>
      <c r="D243" s="207" t="s">
        <v>94</v>
      </c>
      <c r="E243" s="208" t="s">
        <v>626</v>
      </c>
      <c r="F243" s="209">
        <v>289.5</v>
      </c>
      <c r="G243" s="208"/>
      <c r="H243" s="208">
        <v>354</v>
      </c>
      <c r="I243" s="210">
        <v>360</v>
      </c>
      <c r="J243" s="211" t="s">
        <v>745</v>
      </c>
      <c r="K243" s="212">
        <f t="shared" ref="K243:K251" si="117">H243-F243</f>
        <v>64.5</v>
      </c>
      <c r="L243" s="213">
        <f t="shared" ref="L243:L251" si="118">K243/F243</f>
        <v>0.22279792746113988</v>
      </c>
      <c r="M243" s="208" t="s">
        <v>594</v>
      </c>
      <c r="N243" s="214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89</v>
      </c>
      <c r="B244" s="206">
        <v>42845</v>
      </c>
      <c r="C244" s="206"/>
      <c r="D244" s="207" t="s">
        <v>430</v>
      </c>
      <c r="E244" s="208" t="s">
        <v>626</v>
      </c>
      <c r="F244" s="209">
        <v>700</v>
      </c>
      <c r="G244" s="208"/>
      <c r="H244" s="208">
        <v>840</v>
      </c>
      <c r="I244" s="210">
        <v>840</v>
      </c>
      <c r="J244" s="211" t="s">
        <v>746</v>
      </c>
      <c r="K244" s="212">
        <f t="shared" si="117"/>
        <v>140</v>
      </c>
      <c r="L244" s="213">
        <f t="shared" si="118"/>
        <v>0.2</v>
      </c>
      <c r="M244" s="208" t="s">
        <v>594</v>
      </c>
      <c r="N244" s="214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90</v>
      </c>
      <c r="B245" s="206">
        <v>42887</v>
      </c>
      <c r="C245" s="206"/>
      <c r="D245" s="207" t="s">
        <v>747</v>
      </c>
      <c r="E245" s="208" t="s">
        <v>626</v>
      </c>
      <c r="F245" s="209">
        <v>130</v>
      </c>
      <c r="G245" s="208"/>
      <c r="H245" s="208">
        <v>144.25</v>
      </c>
      <c r="I245" s="210">
        <v>170</v>
      </c>
      <c r="J245" s="211" t="s">
        <v>748</v>
      </c>
      <c r="K245" s="212">
        <f t="shared" si="117"/>
        <v>14.25</v>
      </c>
      <c r="L245" s="213">
        <f t="shared" si="118"/>
        <v>0.10961538461538461</v>
      </c>
      <c r="M245" s="208" t="s">
        <v>594</v>
      </c>
      <c r="N245" s="214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91</v>
      </c>
      <c r="B246" s="206">
        <v>42901</v>
      </c>
      <c r="C246" s="206"/>
      <c r="D246" s="207" t="s">
        <v>749</v>
      </c>
      <c r="E246" s="208" t="s">
        <v>626</v>
      </c>
      <c r="F246" s="209">
        <v>214.5</v>
      </c>
      <c r="G246" s="208"/>
      <c r="H246" s="208">
        <v>262</v>
      </c>
      <c r="I246" s="210">
        <v>262</v>
      </c>
      <c r="J246" s="211" t="s">
        <v>750</v>
      </c>
      <c r="K246" s="212">
        <f t="shared" si="117"/>
        <v>47.5</v>
      </c>
      <c r="L246" s="213">
        <f t="shared" si="118"/>
        <v>0.22144522144522144</v>
      </c>
      <c r="M246" s="208" t="s">
        <v>594</v>
      </c>
      <c r="N246" s="214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92</v>
      </c>
      <c r="B247" s="237">
        <v>42933</v>
      </c>
      <c r="C247" s="237"/>
      <c r="D247" s="238" t="s">
        <v>751</v>
      </c>
      <c r="E247" s="239" t="s">
        <v>626</v>
      </c>
      <c r="F247" s="240">
        <v>370</v>
      </c>
      <c r="G247" s="239"/>
      <c r="H247" s="239">
        <v>447.5</v>
      </c>
      <c r="I247" s="241">
        <v>450</v>
      </c>
      <c r="J247" s="242" t="s">
        <v>684</v>
      </c>
      <c r="K247" s="212">
        <f t="shared" si="117"/>
        <v>77.5</v>
      </c>
      <c r="L247" s="243">
        <f t="shared" si="118"/>
        <v>0.20945945945945946</v>
      </c>
      <c r="M247" s="239" t="s">
        <v>594</v>
      </c>
      <c r="N247" s="244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93</v>
      </c>
      <c r="B248" s="237">
        <v>42943</v>
      </c>
      <c r="C248" s="237"/>
      <c r="D248" s="238" t="s">
        <v>184</v>
      </c>
      <c r="E248" s="239" t="s">
        <v>626</v>
      </c>
      <c r="F248" s="240">
        <v>657.5</v>
      </c>
      <c r="G248" s="239"/>
      <c r="H248" s="239">
        <v>825</v>
      </c>
      <c r="I248" s="241">
        <v>820</v>
      </c>
      <c r="J248" s="242" t="s">
        <v>684</v>
      </c>
      <c r="K248" s="212">
        <f t="shared" si="117"/>
        <v>167.5</v>
      </c>
      <c r="L248" s="243">
        <f t="shared" si="118"/>
        <v>0.25475285171102663</v>
      </c>
      <c r="M248" s="239" t="s">
        <v>594</v>
      </c>
      <c r="N248" s="244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94</v>
      </c>
      <c r="B249" s="206">
        <v>42964</v>
      </c>
      <c r="C249" s="206"/>
      <c r="D249" s="207" t="s">
        <v>365</v>
      </c>
      <c r="E249" s="208" t="s">
        <v>626</v>
      </c>
      <c r="F249" s="209">
        <v>605</v>
      </c>
      <c r="G249" s="208"/>
      <c r="H249" s="208">
        <v>750</v>
      </c>
      <c r="I249" s="210">
        <v>750</v>
      </c>
      <c r="J249" s="211" t="s">
        <v>742</v>
      </c>
      <c r="K249" s="212">
        <f t="shared" si="117"/>
        <v>145</v>
      </c>
      <c r="L249" s="213">
        <f t="shared" si="118"/>
        <v>0.23966942148760331</v>
      </c>
      <c r="M249" s="208" t="s">
        <v>594</v>
      </c>
      <c r="N249" s="214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5">
        <v>95</v>
      </c>
      <c r="B250" s="216">
        <v>42979</v>
      </c>
      <c r="C250" s="216"/>
      <c r="D250" s="224" t="s">
        <v>752</v>
      </c>
      <c r="E250" s="219" t="s">
        <v>626</v>
      </c>
      <c r="F250" s="219">
        <v>255</v>
      </c>
      <c r="G250" s="220"/>
      <c r="H250" s="220">
        <v>217.25</v>
      </c>
      <c r="I250" s="220">
        <v>320</v>
      </c>
      <c r="J250" s="221" t="s">
        <v>753</v>
      </c>
      <c r="K250" s="222">
        <f t="shared" si="117"/>
        <v>-37.75</v>
      </c>
      <c r="L250" s="225">
        <f t="shared" si="118"/>
        <v>-0.14803921568627451</v>
      </c>
      <c r="M250" s="219" t="s">
        <v>607</v>
      </c>
      <c r="N250" s="216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5">
        <v>96</v>
      </c>
      <c r="B251" s="206">
        <v>42997</v>
      </c>
      <c r="C251" s="206"/>
      <c r="D251" s="207" t="s">
        <v>754</v>
      </c>
      <c r="E251" s="208" t="s">
        <v>626</v>
      </c>
      <c r="F251" s="209">
        <v>215</v>
      </c>
      <c r="G251" s="208"/>
      <c r="H251" s="208">
        <v>258</v>
      </c>
      <c r="I251" s="210">
        <v>258</v>
      </c>
      <c r="J251" s="211" t="s">
        <v>684</v>
      </c>
      <c r="K251" s="212">
        <f t="shared" si="117"/>
        <v>43</v>
      </c>
      <c r="L251" s="213">
        <f t="shared" si="118"/>
        <v>0.2</v>
      </c>
      <c r="M251" s="208" t="s">
        <v>594</v>
      </c>
      <c r="N251" s="214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5">
        <v>97</v>
      </c>
      <c r="B252" s="206">
        <v>42997</v>
      </c>
      <c r="C252" s="206"/>
      <c r="D252" s="207" t="s">
        <v>754</v>
      </c>
      <c r="E252" s="208" t="s">
        <v>626</v>
      </c>
      <c r="F252" s="209">
        <v>215</v>
      </c>
      <c r="G252" s="208"/>
      <c r="H252" s="208">
        <v>258</v>
      </c>
      <c r="I252" s="210">
        <v>258</v>
      </c>
      <c r="J252" s="242" t="s">
        <v>684</v>
      </c>
      <c r="K252" s="212">
        <v>43</v>
      </c>
      <c r="L252" s="213">
        <v>0.2</v>
      </c>
      <c r="M252" s="208" t="s">
        <v>594</v>
      </c>
      <c r="N252" s="21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98</v>
      </c>
      <c r="B253" s="237">
        <v>42998</v>
      </c>
      <c r="C253" s="237"/>
      <c r="D253" s="238" t="s">
        <v>755</v>
      </c>
      <c r="E253" s="239" t="s">
        <v>626</v>
      </c>
      <c r="F253" s="209">
        <v>75</v>
      </c>
      <c r="G253" s="239"/>
      <c r="H253" s="239">
        <v>90</v>
      </c>
      <c r="I253" s="241">
        <v>90</v>
      </c>
      <c r="J253" s="211" t="s">
        <v>756</v>
      </c>
      <c r="K253" s="212">
        <f t="shared" ref="K253:K258" si="119">H253-F253</f>
        <v>15</v>
      </c>
      <c r="L253" s="213">
        <f t="shared" ref="L253:L258" si="120">K253/F253</f>
        <v>0.2</v>
      </c>
      <c r="M253" s="208" t="s">
        <v>594</v>
      </c>
      <c r="N253" s="214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99</v>
      </c>
      <c r="B254" s="237">
        <v>43011</v>
      </c>
      <c r="C254" s="237"/>
      <c r="D254" s="238" t="s">
        <v>609</v>
      </c>
      <c r="E254" s="239" t="s">
        <v>626</v>
      </c>
      <c r="F254" s="240">
        <v>315</v>
      </c>
      <c r="G254" s="239"/>
      <c r="H254" s="239">
        <v>392</v>
      </c>
      <c r="I254" s="241">
        <v>384</v>
      </c>
      <c r="J254" s="242" t="s">
        <v>757</v>
      </c>
      <c r="K254" s="212">
        <f t="shared" si="119"/>
        <v>77</v>
      </c>
      <c r="L254" s="243">
        <f t="shared" si="120"/>
        <v>0.24444444444444444</v>
      </c>
      <c r="M254" s="239" t="s">
        <v>594</v>
      </c>
      <c r="N254" s="244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100</v>
      </c>
      <c r="B255" s="237">
        <v>43013</v>
      </c>
      <c r="C255" s="237"/>
      <c r="D255" s="238" t="s">
        <v>465</v>
      </c>
      <c r="E255" s="239" t="s">
        <v>626</v>
      </c>
      <c r="F255" s="240">
        <v>145</v>
      </c>
      <c r="G255" s="239"/>
      <c r="H255" s="239">
        <v>179</v>
      </c>
      <c r="I255" s="241">
        <v>180</v>
      </c>
      <c r="J255" s="242" t="s">
        <v>758</v>
      </c>
      <c r="K255" s="212">
        <f t="shared" si="119"/>
        <v>34</v>
      </c>
      <c r="L255" s="243">
        <f t="shared" si="120"/>
        <v>0.23448275862068965</v>
      </c>
      <c r="M255" s="239" t="s">
        <v>594</v>
      </c>
      <c r="N255" s="244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101</v>
      </c>
      <c r="B256" s="237">
        <v>43014</v>
      </c>
      <c r="C256" s="237"/>
      <c r="D256" s="238" t="s">
        <v>339</v>
      </c>
      <c r="E256" s="239" t="s">
        <v>626</v>
      </c>
      <c r="F256" s="240">
        <v>256</v>
      </c>
      <c r="G256" s="239"/>
      <c r="H256" s="239">
        <v>323</v>
      </c>
      <c r="I256" s="241">
        <v>320</v>
      </c>
      <c r="J256" s="242" t="s">
        <v>684</v>
      </c>
      <c r="K256" s="212">
        <f t="shared" si="119"/>
        <v>67</v>
      </c>
      <c r="L256" s="243">
        <f t="shared" si="120"/>
        <v>0.26171875</v>
      </c>
      <c r="M256" s="239" t="s">
        <v>594</v>
      </c>
      <c r="N256" s="24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102</v>
      </c>
      <c r="B257" s="237">
        <v>43017</v>
      </c>
      <c r="C257" s="237"/>
      <c r="D257" s="238" t="s">
        <v>355</v>
      </c>
      <c r="E257" s="239" t="s">
        <v>626</v>
      </c>
      <c r="F257" s="240">
        <v>137.5</v>
      </c>
      <c r="G257" s="239"/>
      <c r="H257" s="239">
        <v>184</v>
      </c>
      <c r="I257" s="241">
        <v>183</v>
      </c>
      <c r="J257" s="242" t="s">
        <v>759</v>
      </c>
      <c r="K257" s="212">
        <f t="shared" si="119"/>
        <v>46.5</v>
      </c>
      <c r="L257" s="243">
        <f t="shared" si="120"/>
        <v>0.33818181818181819</v>
      </c>
      <c r="M257" s="239" t="s">
        <v>594</v>
      </c>
      <c r="N257" s="244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103</v>
      </c>
      <c r="B258" s="237">
        <v>43018</v>
      </c>
      <c r="C258" s="237"/>
      <c r="D258" s="238" t="s">
        <v>760</v>
      </c>
      <c r="E258" s="239" t="s">
        <v>626</v>
      </c>
      <c r="F258" s="240">
        <v>125.5</v>
      </c>
      <c r="G258" s="239"/>
      <c r="H258" s="239">
        <v>158</v>
      </c>
      <c r="I258" s="241">
        <v>155</v>
      </c>
      <c r="J258" s="242" t="s">
        <v>761</v>
      </c>
      <c r="K258" s="212">
        <f t="shared" si="119"/>
        <v>32.5</v>
      </c>
      <c r="L258" s="243">
        <f t="shared" si="120"/>
        <v>0.25896414342629481</v>
      </c>
      <c r="M258" s="239" t="s">
        <v>594</v>
      </c>
      <c r="N258" s="244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104</v>
      </c>
      <c r="B259" s="237">
        <v>43018</v>
      </c>
      <c r="C259" s="237"/>
      <c r="D259" s="238" t="s">
        <v>762</v>
      </c>
      <c r="E259" s="239" t="s">
        <v>626</v>
      </c>
      <c r="F259" s="240">
        <v>895</v>
      </c>
      <c r="G259" s="239"/>
      <c r="H259" s="239">
        <v>1122.5</v>
      </c>
      <c r="I259" s="241">
        <v>1078</v>
      </c>
      <c r="J259" s="242" t="s">
        <v>763</v>
      </c>
      <c r="K259" s="212">
        <v>227.5</v>
      </c>
      <c r="L259" s="243">
        <v>0.25418994413407803</v>
      </c>
      <c r="M259" s="239" t="s">
        <v>594</v>
      </c>
      <c r="N259" s="244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105</v>
      </c>
      <c r="B260" s="237">
        <v>43020</v>
      </c>
      <c r="C260" s="237"/>
      <c r="D260" s="238" t="s">
        <v>348</v>
      </c>
      <c r="E260" s="239" t="s">
        <v>626</v>
      </c>
      <c r="F260" s="240">
        <v>525</v>
      </c>
      <c r="G260" s="239"/>
      <c r="H260" s="239">
        <v>629</v>
      </c>
      <c r="I260" s="241">
        <v>629</v>
      </c>
      <c r="J260" s="242" t="s">
        <v>684</v>
      </c>
      <c r="K260" s="212">
        <v>104</v>
      </c>
      <c r="L260" s="243">
        <v>0.19809523809523799</v>
      </c>
      <c r="M260" s="239" t="s">
        <v>594</v>
      </c>
      <c r="N260" s="244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6">
        <v>106</v>
      </c>
      <c r="B261" s="237">
        <v>43046</v>
      </c>
      <c r="C261" s="237"/>
      <c r="D261" s="238" t="s">
        <v>390</v>
      </c>
      <c r="E261" s="239" t="s">
        <v>626</v>
      </c>
      <c r="F261" s="240">
        <v>740</v>
      </c>
      <c r="G261" s="239"/>
      <c r="H261" s="239">
        <v>892.5</v>
      </c>
      <c r="I261" s="241">
        <v>900</v>
      </c>
      <c r="J261" s="242" t="s">
        <v>764</v>
      </c>
      <c r="K261" s="212">
        <f t="shared" ref="K261:K263" si="121">H261-F261</f>
        <v>152.5</v>
      </c>
      <c r="L261" s="243">
        <f t="shared" ref="L261:L263" si="122">K261/F261</f>
        <v>0.20608108108108109</v>
      </c>
      <c r="M261" s="239" t="s">
        <v>594</v>
      </c>
      <c r="N261" s="244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107</v>
      </c>
      <c r="B262" s="206">
        <v>43073</v>
      </c>
      <c r="C262" s="206"/>
      <c r="D262" s="207" t="s">
        <v>765</v>
      </c>
      <c r="E262" s="208" t="s">
        <v>626</v>
      </c>
      <c r="F262" s="209">
        <v>118.5</v>
      </c>
      <c r="G262" s="208"/>
      <c r="H262" s="208">
        <v>143.5</v>
      </c>
      <c r="I262" s="210">
        <v>145</v>
      </c>
      <c r="J262" s="211" t="s">
        <v>616</v>
      </c>
      <c r="K262" s="212">
        <f t="shared" si="121"/>
        <v>25</v>
      </c>
      <c r="L262" s="213">
        <f t="shared" si="122"/>
        <v>0.2109704641350211</v>
      </c>
      <c r="M262" s="208" t="s">
        <v>594</v>
      </c>
      <c r="N262" s="214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5">
        <v>108</v>
      </c>
      <c r="B263" s="216">
        <v>43090</v>
      </c>
      <c r="C263" s="216"/>
      <c r="D263" s="217" t="s">
        <v>436</v>
      </c>
      <c r="E263" s="218" t="s">
        <v>626</v>
      </c>
      <c r="F263" s="219">
        <v>715</v>
      </c>
      <c r="G263" s="219"/>
      <c r="H263" s="220">
        <v>500</v>
      </c>
      <c r="I263" s="220">
        <v>872</v>
      </c>
      <c r="J263" s="221" t="s">
        <v>766</v>
      </c>
      <c r="K263" s="222">
        <f t="shared" si="121"/>
        <v>-215</v>
      </c>
      <c r="L263" s="223">
        <f t="shared" si="122"/>
        <v>-0.30069930069930068</v>
      </c>
      <c r="M263" s="219" t="s">
        <v>607</v>
      </c>
      <c r="N263" s="216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5">
        <v>109</v>
      </c>
      <c r="B264" s="206">
        <v>43098</v>
      </c>
      <c r="C264" s="206"/>
      <c r="D264" s="207" t="s">
        <v>609</v>
      </c>
      <c r="E264" s="208" t="s">
        <v>626</v>
      </c>
      <c r="F264" s="209">
        <v>435</v>
      </c>
      <c r="G264" s="208"/>
      <c r="H264" s="208">
        <v>542.5</v>
      </c>
      <c r="I264" s="210">
        <v>539</v>
      </c>
      <c r="J264" s="211" t="s">
        <v>684</v>
      </c>
      <c r="K264" s="212">
        <v>107.5</v>
      </c>
      <c r="L264" s="213">
        <v>0.247126436781609</v>
      </c>
      <c r="M264" s="208" t="s">
        <v>594</v>
      </c>
      <c r="N264" s="214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5">
        <v>110</v>
      </c>
      <c r="B265" s="206">
        <v>43098</v>
      </c>
      <c r="C265" s="206"/>
      <c r="D265" s="207" t="s">
        <v>565</v>
      </c>
      <c r="E265" s="208" t="s">
        <v>626</v>
      </c>
      <c r="F265" s="209">
        <v>885</v>
      </c>
      <c r="G265" s="208"/>
      <c r="H265" s="208">
        <v>1090</v>
      </c>
      <c r="I265" s="210">
        <v>1084</v>
      </c>
      <c r="J265" s="211" t="s">
        <v>684</v>
      </c>
      <c r="K265" s="212">
        <v>205</v>
      </c>
      <c r="L265" s="213">
        <v>0.23163841807909599</v>
      </c>
      <c r="M265" s="208" t="s">
        <v>594</v>
      </c>
      <c r="N265" s="214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5">
        <v>111</v>
      </c>
      <c r="B266" s="246">
        <v>43192</v>
      </c>
      <c r="C266" s="246"/>
      <c r="D266" s="224" t="s">
        <v>767</v>
      </c>
      <c r="E266" s="219" t="s">
        <v>626</v>
      </c>
      <c r="F266" s="247">
        <v>478.5</v>
      </c>
      <c r="G266" s="219"/>
      <c r="H266" s="219">
        <v>442</v>
      </c>
      <c r="I266" s="220">
        <v>613</v>
      </c>
      <c r="J266" s="221" t="s">
        <v>768</v>
      </c>
      <c r="K266" s="222">
        <f t="shared" ref="K266:K269" si="123">H266-F266</f>
        <v>-36.5</v>
      </c>
      <c r="L266" s="223">
        <f t="shared" ref="L266:L269" si="124">K266/F266</f>
        <v>-7.6280041797283177E-2</v>
      </c>
      <c r="M266" s="219" t="s">
        <v>607</v>
      </c>
      <c r="N266" s="216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5">
        <v>112</v>
      </c>
      <c r="B267" s="216">
        <v>43194</v>
      </c>
      <c r="C267" s="216"/>
      <c r="D267" s="217" t="s">
        <v>769</v>
      </c>
      <c r="E267" s="218" t="s">
        <v>626</v>
      </c>
      <c r="F267" s="219">
        <f>141.5-7.3</f>
        <v>134.19999999999999</v>
      </c>
      <c r="G267" s="219"/>
      <c r="H267" s="220">
        <v>77</v>
      </c>
      <c r="I267" s="220">
        <v>180</v>
      </c>
      <c r="J267" s="221" t="s">
        <v>770</v>
      </c>
      <c r="K267" s="222">
        <f t="shared" si="123"/>
        <v>-57.199999999999989</v>
      </c>
      <c r="L267" s="223">
        <f t="shared" si="124"/>
        <v>-0.42622950819672129</v>
      </c>
      <c r="M267" s="219" t="s">
        <v>607</v>
      </c>
      <c r="N267" s="216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5">
        <v>113</v>
      </c>
      <c r="B268" s="216">
        <v>43209</v>
      </c>
      <c r="C268" s="216"/>
      <c r="D268" s="217" t="s">
        <v>771</v>
      </c>
      <c r="E268" s="218" t="s">
        <v>626</v>
      </c>
      <c r="F268" s="219">
        <v>430</v>
      </c>
      <c r="G268" s="219"/>
      <c r="H268" s="220">
        <v>220</v>
      </c>
      <c r="I268" s="220">
        <v>537</v>
      </c>
      <c r="J268" s="221" t="s">
        <v>772</v>
      </c>
      <c r="K268" s="222">
        <f t="shared" si="123"/>
        <v>-210</v>
      </c>
      <c r="L268" s="223">
        <f t="shared" si="124"/>
        <v>-0.48837209302325579</v>
      </c>
      <c r="M268" s="219" t="s">
        <v>607</v>
      </c>
      <c r="N268" s="216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114</v>
      </c>
      <c r="B269" s="237">
        <v>43220</v>
      </c>
      <c r="C269" s="237"/>
      <c r="D269" s="238" t="s">
        <v>391</v>
      </c>
      <c r="E269" s="239" t="s">
        <v>626</v>
      </c>
      <c r="F269" s="239">
        <v>153.5</v>
      </c>
      <c r="G269" s="239"/>
      <c r="H269" s="239">
        <v>196</v>
      </c>
      <c r="I269" s="241">
        <v>196</v>
      </c>
      <c r="J269" s="211" t="s">
        <v>773</v>
      </c>
      <c r="K269" s="212">
        <f t="shared" si="123"/>
        <v>42.5</v>
      </c>
      <c r="L269" s="213">
        <f t="shared" si="124"/>
        <v>0.27687296416938112</v>
      </c>
      <c r="M269" s="208" t="s">
        <v>594</v>
      </c>
      <c r="N269" s="214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5">
        <v>115</v>
      </c>
      <c r="B270" s="216">
        <v>43306</v>
      </c>
      <c r="C270" s="216"/>
      <c r="D270" s="217" t="s">
        <v>743</v>
      </c>
      <c r="E270" s="218" t="s">
        <v>626</v>
      </c>
      <c r="F270" s="219">
        <v>27.5</v>
      </c>
      <c r="G270" s="219"/>
      <c r="H270" s="220">
        <v>13.1</v>
      </c>
      <c r="I270" s="220">
        <v>60</v>
      </c>
      <c r="J270" s="221" t="s">
        <v>774</v>
      </c>
      <c r="K270" s="222">
        <v>-14.4</v>
      </c>
      <c r="L270" s="223">
        <v>-0.52363636363636401</v>
      </c>
      <c r="M270" s="219" t="s">
        <v>607</v>
      </c>
      <c r="N270" s="216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5">
        <v>116</v>
      </c>
      <c r="B271" s="246">
        <v>43318</v>
      </c>
      <c r="C271" s="246"/>
      <c r="D271" s="224" t="s">
        <v>775</v>
      </c>
      <c r="E271" s="219" t="s">
        <v>626</v>
      </c>
      <c r="F271" s="219">
        <v>148.5</v>
      </c>
      <c r="G271" s="219"/>
      <c r="H271" s="219">
        <v>102</v>
      </c>
      <c r="I271" s="220">
        <v>182</v>
      </c>
      <c r="J271" s="221" t="s">
        <v>776</v>
      </c>
      <c r="K271" s="222">
        <f>H271-F271</f>
        <v>-46.5</v>
      </c>
      <c r="L271" s="223">
        <f>K271/F271</f>
        <v>-0.31313131313131315</v>
      </c>
      <c r="M271" s="219" t="s">
        <v>607</v>
      </c>
      <c r="N271" s="216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5">
        <v>117</v>
      </c>
      <c r="B272" s="206">
        <v>43335</v>
      </c>
      <c r="C272" s="206"/>
      <c r="D272" s="207" t="s">
        <v>777</v>
      </c>
      <c r="E272" s="208" t="s">
        <v>626</v>
      </c>
      <c r="F272" s="239">
        <v>285</v>
      </c>
      <c r="G272" s="208"/>
      <c r="H272" s="208">
        <v>355</v>
      </c>
      <c r="I272" s="210">
        <v>364</v>
      </c>
      <c r="J272" s="211" t="s">
        <v>778</v>
      </c>
      <c r="K272" s="212">
        <v>70</v>
      </c>
      <c r="L272" s="213">
        <v>0.24561403508771901</v>
      </c>
      <c r="M272" s="208" t="s">
        <v>594</v>
      </c>
      <c r="N272" s="214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5">
        <v>118</v>
      </c>
      <c r="B273" s="206">
        <v>43341</v>
      </c>
      <c r="C273" s="206"/>
      <c r="D273" s="207" t="s">
        <v>379</v>
      </c>
      <c r="E273" s="208" t="s">
        <v>626</v>
      </c>
      <c r="F273" s="239">
        <v>525</v>
      </c>
      <c r="G273" s="208"/>
      <c r="H273" s="208">
        <v>585</v>
      </c>
      <c r="I273" s="210">
        <v>635</v>
      </c>
      <c r="J273" s="211" t="s">
        <v>779</v>
      </c>
      <c r="K273" s="212">
        <f t="shared" ref="K273:K290" si="125">H273-F273</f>
        <v>60</v>
      </c>
      <c r="L273" s="213">
        <f t="shared" ref="L273:L290" si="126">K273/F273</f>
        <v>0.11428571428571428</v>
      </c>
      <c r="M273" s="208" t="s">
        <v>594</v>
      </c>
      <c r="N273" s="214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5">
        <v>119</v>
      </c>
      <c r="B274" s="206">
        <v>43395</v>
      </c>
      <c r="C274" s="206"/>
      <c r="D274" s="207" t="s">
        <v>365</v>
      </c>
      <c r="E274" s="208" t="s">
        <v>626</v>
      </c>
      <c r="F274" s="239">
        <v>475</v>
      </c>
      <c r="G274" s="208"/>
      <c r="H274" s="208">
        <v>574</v>
      </c>
      <c r="I274" s="210">
        <v>570</v>
      </c>
      <c r="J274" s="211" t="s">
        <v>684</v>
      </c>
      <c r="K274" s="212">
        <f t="shared" si="125"/>
        <v>99</v>
      </c>
      <c r="L274" s="213">
        <f t="shared" si="126"/>
        <v>0.20842105263157895</v>
      </c>
      <c r="M274" s="208" t="s">
        <v>594</v>
      </c>
      <c r="N274" s="214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120</v>
      </c>
      <c r="B275" s="237">
        <v>43397</v>
      </c>
      <c r="C275" s="237"/>
      <c r="D275" s="238" t="s">
        <v>386</v>
      </c>
      <c r="E275" s="239" t="s">
        <v>626</v>
      </c>
      <c r="F275" s="239">
        <v>707.5</v>
      </c>
      <c r="G275" s="239"/>
      <c r="H275" s="239">
        <v>872</v>
      </c>
      <c r="I275" s="241">
        <v>872</v>
      </c>
      <c r="J275" s="242" t="s">
        <v>684</v>
      </c>
      <c r="K275" s="212">
        <f t="shared" si="125"/>
        <v>164.5</v>
      </c>
      <c r="L275" s="243">
        <f t="shared" si="126"/>
        <v>0.23250883392226149</v>
      </c>
      <c r="M275" s="239" t="s">
        <v>594</v>
      </c>
      <c r="N275" s="244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121</v>
      </c>
      <c r="B276" s="237">
        <v>43398</v>
      </c>
      <c r="C276" s="237"/>
      <c r="D276" s="238" t="s">
        <v>780</v>
      </c>
      <c r="E276" s="239" t="s">
        <v>626</v>
      </c>
      <c r="F276" s="239">
        <v>162</v>
      </c>
      <c r="G276" s="239"/>
      <c r="H276" s="239">
        <v>204</v>
      </c>
      <c r="I276" s="241">
        <v>209</v>
      </c>
      <c r="J276" s="242" t="s">
        <v>781</v>
      </c>
      <c r="K276" s="212">
        <f t="shared" si="125"/>
        <v>42</v>
      </c>
      <c r="L276" s="243">
        <f t="shared" si="126"/>
        <v>0.25925925925925924</v>
      </c>
      <c r="M276" s="239" t="s">
        <v>594</v>
      </c>
      <c r="N276" s="244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122</v>
      </c>
      <c r="B277" s="237">
        <v>43399</v>
      </c>
      <c r="C277" s="237"/>
      <c r="D277" s="238" t="s">
        <v>484</v>
      </c>
      <c r="E277" s="239" t="s">
        <v>626</v>
      </c>
      <c r="F277" s="239">
        <v>240</v>
      </c>
      <c r="G277" s="239"/>
      <c r="H277" s="239">
        <v>297</v>
      </c>
      <c r="I277" s="241">
        <v>297</v>
      </c>
      <c r="J277" s="242" t="s">
        <v>684</v>
      </c>
      <c r="K277" s="248">
        <f t="shared" si="125"/>
        <v>57</v>
      </c>
      <c r="L277" s="243">
        <f t="shared" si="126"/>
        <v>0.23749999999999999</v>
      </c>
      <c r="M277" s="239" t="s">
        <v>594</v>
      </c>
      <c r="N277" s="244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5">
        <v>123</v>
      </c>
      <c r="B278" s="206">
        <v>43439</v>
      </c>
      <c r="C278" s="206"/>
      <c r="D278" s="207" t="s">
        <v>782</v>
      </c>
      <c r="E278" s="208" t="s">
        <v>626</v>
      </c>
      <c r="F278" s="208">
        <v>202.5</v>
      </c>
      <c r="G278" s="208"/>
      <c r="H278" s="208">
        <v>255</v>
      </c>
      <c r="I278" s="210">
        <v>252</v>
      </c>
      <c r="J278" s="211" t="s">
        <v>684</v>
      </c>
      <c r="K278" s="212">
        <f t="shared" si="125"/>
        <v>52.5</v>
      </c>
      <c r="L278" s="213">
        <f t="shared" si="126"/>
        <v>0.25925925925925924</v>
      </c>
      <c r="M278" s="208" t="s">
        <v>594</v>
      </c>
      <c r="N278" s="214">
        <v>43542</v>
      </c>
      <c r="O278" s="1"/>
      <c r="P278" s="1"/>
      <c r="Q278" s="1"/>
      <c r="R278" s="6" t="s">
        <v>783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124</v>
      </c>
      <c r="B279" s="237">
        <v>43465</v>
      </c>
      <c r="C279" s="206"/>
      <c r="D279" s="238" t="s">
        <v>418</v>
      </c>
      <c r="E279" s="239" t="s">
        <v>626</v>
      </c>
      <c r="F279" s="239">
        <v>710</v>
      </c>
      <c r="G279" s="239"/>
      <c r="H279" s="239">
        <v>866</v>
      </c>
      <c r="I279" s="241">
        <v>866</v>
      </c>
      <c r="J279" s="242" t="s">
        <v>684</v>
      </c>
      <c r="K279" s="212">
        <f t="shared" si="125"/>
        <v>156</v>
      </c>
      <c r="L279" s="213">
        <f t="shared" si="126"/>
        <v>0.21971830985915494</v>
      </c>
      <c r="M279" s="208" t="s">
        <v>594</v>
      </c>
      <c r="N279" s="214">
        <v>43553</v>
      </c>
      <c r="O279" s="1"/>
      <c r="P279" s="1"/>
      <c r="Q279" s="1"/>
      <c r="R279" s="6" t="s">
        <v>783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125</v>
      </c>
      <c r="B280" s="237">
        <v>43522</v>
      </c>
      <c r="C280" s="237"/>
      <c r="D280" s="238" t="s">
        <v>153</v>
      </c>
      <c r="E280" s="239" t="s">
        <v>626</v>
      </c>
      <c r="F280" s="239">
        <v>337.25</v>
      </c>
      <c r="G280" s="239"/>
      <c r="H280" s="239">
        <v>398.5</v>
      </c>
      <c r="I280" s="241">
        <v>411</v>
      </c>
      <c r="J280" s="211" t="s">
        <v>784</v>
      </c>
      <c r="K280" s="212">
        <f t="shared" si="125"/>
        <v>61.25</v>
      </c>
      <c r="L280" s="213">
        <f t="shared" si="126"/>
        <v>0.1816160118606375</v>
      </c>
      <c r="M280" s="208" t="s">
        <v>594</v>
      </c>
      <c r="N280" s="214">
        <v>43760</v>
      </c>
      <c r="O280" s="1"/>
      <c r="P280" s="1"/>
      <c r="Q280" s="1"/>
      <c r="R280" s="6" t="s">
        <v>783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126</v>
      </c>
      <c r="B281" s="250">
        <v>43559</v>
      </c>
      <c r="C281" s="250"/>
      <c r="D281" s="251" t="s">
        <v>785</v>
      </c>
      <c r="E281" s="252" t="s">
        <v>626</v>
      </c>
      <c r="F281" s="252">
        <v>130</v>
      </c>
      <c r="G281" s="252"/>
      <c r="H281" s="252">
        <v>65</v>
      </c>
      <c r="I281" s="253">
        <v>158</v>
      </c>
      <c r="J281" s="221" t="s">
        <v>786</v>
      </c>
      <c r="K281" s="222">
        <f t="shared" si="125"/>
        <v>-65</v>
      </c>
      <c r="L281" s="223">
        <f t="shared" si="126"/>
        <v>-0.5</v>
      </c>
      <c r="M281" s="219" t="s">
        <v>607</v>
      </c>
      <c r="N281" s="216">
        <v>43726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127</v>
      </c>
      <c r="B282" s="237">
        <v>43017</v>
      </c>
      <c r="C282" s="237"/>
      <c r="D282" s="238" t="s">
        <v>186</v>
      </c>
      <c r="E282" s="239" t="s">
        <v>626</v>
      </c>
      <c r="F282" s="239">
        <v>141.5</v>
      </c>
      <c r="G282" s="239"/>
      <c r="H282" s="239">
        <v>183.5</v>
      </c>
      <c r="I282" s="241">
        <v>210</v>
      </c>
      <c r="J282" s="211" t="s">
        <v>781</v>
      </c>
      <c r="K282" s="212">
        <f t="shared" si="125"/>
        <v>42</v>
      </c>
      <c r="L282" s="213">
        <f t="shared" si="126"/>
        <v>0.29681978798586572</v>
      </c>
      <c r="M282" s="208" t="s">
        <v>594</v>
      </c>
      <c r="N282" s="214">
        <v>43042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9">
        <v>128</v>
      </c>
      <c r="B283" s="250">
        <v>43074</v>
      </c>
      <c r="C283" s="250"/>
      <c r="D283" s="251" t="s">
        <v>788</v>
      </c>
      <c r="E283" s="252" t="s">
        <v>626</v>
      </c>
      <c r="F283" s="247">
        <v>172</v>
      </c>
      <c r="G283" s="252"/>
      <c r="H283" s="252">
        <v>155.25</v>
      </c>
      <c r="I283" s="253">
        <v>230</v>
      </c>
      <c r="J283" s="221" t="s">
        <v>789</v>
      </c>
      <c r="K283" s="222">
        <f t="shared" si="125"/>
        <v>-16.75</v>
      </c>
      <c r="L283" s="223">
        <f t="shared" si="126"/>
        <v>-9.7383720930232565E-2</v>
      </c>
      <c r="M283" s="219" t="s">
        <v>607</v>
      </c>
      <c r="N283" s="216">
        <v>43787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129</v>
      </c>
      <c r="B284" s="237">
        <v>43398</v>
      </c>
      <c r="C284" s="237"/>
      <c r="D284" s="238" t="s">
        <v>108</v>
      </c>
      <c r="E284" s="239" t="s">
        <v>626</v>
      </c>
      <c r="F284" s="239">
        <v>698.5</v>
      </c>
      <c r="G284" s="239"/>
      <c r="H284" s="239">
        <v>890</v>
      </c>
      <c r="I284" s="241">
        <v>890</v>
      </c>
      <c r="J284" s="211" t="s">
        <v>790</v>
      </c>
      <c r="K284" s="212">
        <f t="shared" si="125"/>
        <v>191.5</v>
      </c>
      <c r="L284" s="213">
        <f t="shared" si="126"/>
        <v>0.27415891195418757</v>
      </c>
      <c r="M284" s="208" t="s">
        <v>594</v>
      </c>
      <c r="N284" s="214">
        <v>44328</v>
      </c>
      <c r="O284" s="1"/>
      <c r="P284" s="1"/>
      <c r="Q284" s="1"/>
      <c r="R284" s="6" t="s">
        <v>783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130</v>
      </c>
      <c r="B285" s="237">
        <v>42877</v>
      </c>
      <c r="C285" s="237"/>
      <c r="D285" s="238" t="s">
        <v>378</v>
      </c>
      <c r="E285" s="239" t="s">
        <v>626</v>
      </c>
      <c r="F285" s="239">
        <v>127.6</v>
      </c>
      <c r="G285" s="239"/>
      <c r="H285" s="239">
        <v>138</v>
      </c>
      <c r="I285" s="241">
        <v>190</v>
      </c>
      <c r="J285" s="211" t="s">
        <v>791</v>
      </c>
      <c r="K285" s="212">
        <f t="shared" si="125"/>
        <v>10.400000000000006</v>
      </c>
      <c r="L285" s="213">
        <f t="shared" si="126"/>
        <v>8.1504702194357417E-2</v>
      </c>
      <c r="M285" s="208" t="s">
        <v>594</v>
      </c>
      <c r="N285" s="214">
        <v>43774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131</v>
      </c>
      <c r="B286" s="237">
        <v>43158</v>
      </c>
      <c r="C286" s="237"/>
      <c r="D286" s="238" t="s">
        <v>792</v>
      </c>
      <c r="E286" s="239" t="s">
        <v>626</v>
      </c>
      <c r="F286" s="239">
        <v>317</v>
      </c>
      <c r="G286" s="239"/>
      <c r="H286" s="239">
        <v>382.5</v>
      </c>
      <c r="I286" s="241">
        <v>398</v>
      </c>
      <c r="J286" s="211" t="s">
        <v>793</v>
      </c>
      <c r="K286" s="212">
        <f t="shared" si="125"/>
        <v>65.5</v>
      </c>
      <c r="L286" s="213">
        <f t="shared" si="126"/>
        <v>0.20662460567823343</v>
      </c>
      <c r="M286" s="208" t="s">
        <v>594</v>
      </c>
      <c r="N286" s="214">
        <v>44238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9">
        <v>132</v>
      </c>
      <c r="B287" s="250">
        <v>43164</v>
      </c>
      <c r="C287" s="250"/>
      <c r="D287" s="251" t="s">
        <v>145</v>
      </c>
      <c r="E287" s="252" t="s">
        <v>626</v>
      </c>
      <c r="F287" s="247">
        <f>510-14.4</f>
        <v>495.6</v>
      </c>
      <c r="G287" s="252"/>
      <c r="H287" s="252">
        <v>350</v>
      </c>
      <c r="I287" s="253">
        <v>672</v>
      </c>
      <c r="J287" s="221" t="s">
        <v>794</v>
      </c>
      <c r="K287" s="222">
        <f t="shared" si="125"/>
        <v>-145.60000000000002</v>
      </c>
      <c r="L287" s="223">
        <f t="shared" si="126"/>
        <v>-0.29378531073446329</v>
      </c>
      <c r="M287" s="219" t="s">
        <v>607</v>
      </c>
      <c r="N287" s="216">
        <v>43887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9">
        <v>133</v>
      </c>
      <c r="B288" s="250">
        <v>43237</v>
      </c>
      <c r="C288" s="250"/>
      <c r="D288" s="251" t="s">
        <v>476</v>
      </c>
      <c r="E288" s="252" t="s">
        <v>626</v>
      </c>
      <c r="F288" s="247">
        <v>230.3</v>
      </c>
      <c r="G288" s="252"/>
      <c r="H288" s="252">
        <v>102.5</v>
      </c>
      <c r="I288" s="253">
        <v>348</v>
      </c>
      <c r="J288" s="221" t="s">
        <v>795</v>
      </c>
      <c r="K288" s="222">
        <f t="shared" si="125"/>
        <v>-127.80000000000001</v>
      </c>
      <c r="L288" s="223">
        <f t="shared" si="126"/>
        <v>-0.55492835432045162</v>
      </c>
      <c r="M288" s="219" t="s">
        <v>607</v>
      </c>
      <c r="N288" s="216">
        <v>43896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134</v>
      </c>
      <c r="B289" s="237">
        <v>43258</v>
      </c>
      <c r="C289" s="237"/>
      <c r="D289" s="238" t="s">
        <v>441</v>
      </c>
      <c r="E289" s="239" t="s">
        <v>626</v>
      </c>
      <c r="F289" s="239">
        <f>342.5-5.1</f>
        <v>337.4</v>
      </c>
      <c r="G289" s="239"/>
      <c r="H289" s="239">
        <v>412.5</v>
      </c>
      <c r="I289" s="241">
        <v>439</v>
      </c>
      <c r="J289" s="211" t="s">
        <v>796</v>
      </c>
      <c r="K289" s="212">
        <f t="shared" si="125"/>
        <v>75.100000000000023</v>
      </c>
      <c r="L289" s="213">
        <f t="shared" si="126"/>
        <v>0.22258446947243635</v>
      </c>
      <c r="M289" s="208" t="s">
        <v>594</v>
      </c>
      <c r="N289" s="214">
        <v>44230</v>
      </c>
      <c r="O289" s="1"/>
      <c r="P289" s="1"/>
      <c r="Q289" s="1"/>
      <c r="R289" s="6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0">
        <v>135</v>
      </c>
      <c r="B290" s="229">
        <v>43285</v>
      </c>
      <c r="C290" s="229"/>
      <c r="D290" s="230" t="s">
        <v>55</v>
      </c>
      <c r="E290" s="231" t="s">
        <v>626</v>
      </c>
      <c r="F290" s="231">
        <f>127.5-5.53</f>
        <v>121.97</v>
      </c>
      <c r="G290" s="232"/>
      <c r="H290" s="232">
        <v>122.5</v>
      </c>
      <c r="I290" s="232">
        <v>170</v>
      </c>
      <c r="J290" s="233" t="s">
        <v>830</v>
      </c>
      <c r="K290" s="234">
        <f t="shared" si="125"/>
        <v>0.53000000000000114</v>
      </c>
      <c r="L290" s="235">
        <f t="shared" si="126"/>
        <v>4.3453308190538747E-3</v>
      </c>
      <c r="M290" s="231" t="s">
        <v>717</v>
      </c>
      <c r="N290" s="229">
        <v>44431</v>
      </c>
      <c r="O290" s="1"/>
      <c r="P290" s="1"/>
      <c r="Q290" s="1"/>
      <c r="R290" s="6" t="s">
        <v>783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9">
        <v>136</v>
      </c>
      <c r="B291" s="250">
        <v>43294</v>
      </c>
      <c r="C291" s="250"/>
      <c r="D291" s="251" t="s">
        <v>367</v>
      </c>
      <c r="E291" s="252" t="s">
        <v>626</v>
      </c>
      <c r="F291" s="247">
        <v>46.5</v>
      </c>
      <c r="G291" s="252"/>
      <c r="H291" s="252">
        <v>17</v>
      </c>
      <c r="I291" s="253">
        <v>59</v>
      </c>
      <c r="J291" s="221" t="s">
        <v>797</v>
      </c>
      <c r="K291" s="222">
        <f t="shared" ref="K291:K299" si="127">H291-F291</f>
        <v>-29.5</v>
      </c>
      <c r="L291" s="223">
        <f t="shared" ref="L291:L299" si="128">K291/F291</f>
        <v>-0.63440860215053763</v>
      </c>
      <c r="M291" s="219" t="s">
        <v>607</v>
      </c>
      <c r="N291" s="216">
        <v>43887</v>
      </c>
      <c r="O291" s="1"/>
      <c r="P291" s="1"/>
      <c r="Q291" s="1"/>
      <c r="R291" s="6" t="s">
        <v>783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137</v>
      </c>
      <c r="B292" s="237">
        <v>43396</v>
      </c>
      <c r="C292" s="237"/>
      <c r="D292" s="238" t="s">
        <v>420</v>
      </c>
      <c r="E292" s="239" t="s">
        <v>626</v>
      </c>
      <c r="F292" s="239">
        <v>156.5</v>
      </c>
      <c r="G292" s="239"/>
      <c r="H292" s="239">
        <v>207.5</v>
      </c>
      <c r="I292" s="241">
        <v>191</v>
      </c>
      <c r="J292" s="211" t="s">
        <v>684</v>
      </c>
      <c r="K292" s="212">
        <f t="shared" si="127"/>
        <v>51</v>
      </c>
      <c r="L292" s="213">
        <f t="shared" si="128"/>
        <v>0.32587859424920129</v>
      </c>
      <c r="M292" s="208" t="s">
        <v>594</v>
      </c>
      <c r="N292" s="214">
        <v>44369</v>
      </c>
      <c r="O292" s="1"/>
      <c r="P292" s="1"/>
      <c r="Q292" s="1"/>
      <c r="R292" s="6" t="s">
        <v>783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138</v>
      </c>
      <c r="B293" s="237">
        <v>43439</v>
      </c>
      <c r="C293" s="237"/>
      <c r="D293" s="238" t="s">
        <v>329</v>
      </c>
      <c r="E293" s="239" t="s">
        <v>626</v>
      </c>
      <c r="F293" s="239">
        <v>259.5</v>
      </c>
      <c r="G293" s="239"/>
      <c r="H293" s="239">
        <v>320</v>
      </c>
      <c r="I293" s="241">
        <v>320</v>
      </c>
      <c r="J293" s="211" t="s">
        <v>684</v>
      </c>
      <c r="K293" s="212">
        <f t="shared" si="127"/>
        <v>60.5</v>
      </c>
      <c r="L293" s="213">
        <f t="shared" si="128"/>
        <v>0.23314065510597304</v>
      </c>
      <c r="M293" s="208" t="s">
        <v>594</v>
      </c>
      <c r="N293" s="214">
        <v>44323</v>
      </c>
      <c r="O293" s="1"/>
      <c r="P293" s="1"/>
      <c r="Q293" s="1"/>
      <c r="R293" s="6" t="s">
        <v>783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9">
        <v>139</v>
      </c>
      <c r="B294" s="250">
        <v>43439</v>
      </c>
      <c r="C294" s="250"/>
      <c r="D294" s="251" t="s">
        <v>798</v>
      </c>
      <c r="E294" s="252" t="s">
        <v>626</v>
      </c>
      <c r="F294" s="252">
        <v>715</v>
      </c>
      <c r="G294" s="252"/>
      <c r="H294" s="252">
        <v>445</v>
      </c>
      <c r="I294" s="253">
        <v>840</v>
      </c>
      <c r="J294" s="221" t="s">
        <v>799</v>
      </c>
      <c r="K294" s="222">
        <f t="shared" si="127"/>
        <v>-270</v>
      </c>
      <c r="L294" s="223">
        <f t="shared" si="128"/>
        <v>-0.3776223776223776</v>
      </c>
      <c r="M294" s="219" t="s">
        <v>607</v>
      </c>
      <c r="N294" s="216">
        <v>43800</v>
      </c>
      <c r="O294" s="1"/>
      <c r="P294" s="1"/>
      <c r="Q294" s="1"/>
      <c r="R294" s="6" t="s">
        <v>783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140</v>
      </c>
      <c r="B295" s="237">
        <v>43469</v>
      </c>
      <c r="C295" s="237"/>
      <c r="D295" s="238" t="s">
        <v>158</v>
      </c>
      <c r="E295" s="239" t="s">
        <v>626</v>
      </c>
      <c r="F295" s="239">
        <v>875</v>
      </c>
      <c r="G295" s="239"/>
      <c r="H295" s="239">
        <v>1165</v>
      </c>
      <c r="I295" s="241">
        <v>1185</v>
      </c>
      <c r="J295" s="211" t="s">
        <v>800</v>
      </c>
      <c r="K295" s="212">
        <f t="shared" si="127"/>
        <v>290</v>
      </c>
      <c r="L295" s="213">
        <f t="shared" si="128"/>
        <v>0.33142857142857141</v>
      </c>
      <c r="M295" s="208" t="s">
        <v>594</v>
      </c>
      <c r="N295" s="214">
        <v>43847</v>
      </c>
      <c r="O295" s="1"/>
      <c r="P295" s="1"/>
      <c r="Q295" s="1"/>
      <c r="R295" s="6" t="s">
        <v>783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141</v>
      </c>
      <c r="B296" s="237">
        <v>43559</v>
      </c>
      <c r="C296" s="237"/>
      <c r="D296" s="238" t="s">
        <v>345</v>
      </c>
      <c r="E296" s="239" t="s">
        <v>626</v>
      </c>
      <c r="F296" s="239">
        <f>387-14.63</f>
        <v>372.37</v>
      </c>
      <c r="G296" s="239"/>
      <c r="H296" s="239">
        <v>490</v>
      </c>
      <c r="I296" s="241">
        <v>490</v>
      </c>
      <c r="J296" s="211" t="s">
        <v>684</v>
      </c>
      <c r="K296" s="212">
        <f t="shared" si="127"/>
        <v>117.63</v>
      </c>
      <c r="L296" s="213">
        <f t="shared" si="128"/>
        <v>0.31589548030185027</v>
      </c>
      <c r="M296" s="208" t="s">
        <v>594</v>
      </c>
      <c r="N296" s="214">
        <v>43850</v>
      </c>
      <c r="O296" s="1"/>
      <c r="P296" s="1"/>
      <c r="Q296" s="1"/>
      <c r="R296" s="6" t="s">
        <v>783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9">
        <v>142</v>
      </c>
      <c r="B297" s="250">
        <v>43578</v>
      </c>
      <c r="C297" s="250"/>
      <c r="D297" s="251" t="s">
        <v>801</v>
      </c>
      <c r="E297" s="252" t="s">
        <v>596</v>
      </c>
      <c r="F297" s="252">
        <v>220</v>
      </c>
      <c r="G297" s="252"/>
      <c r="H297" s="252">
        <v>127.5</v>
      </c>
      <c r="I297" s="253">
        <v>284</v>
      </c>
      <c r="J297" s="221" t="s">
        <v>802</v>
      </c>
      <c r="K297" s="222">
        <f t="shared" si="127"/>
        <v>-92.5</v>
      </c>
      <c r="L297" s="223">
        <f t="shared" si="128"/>
        <v>-0.42045454545454547</v>
      </c>
      <c r="M297" s="219" t="s">
        <v>607</v>
      </c>
      <c r="N297" s="216">
        <v>43896</v>
      </c>
      <c r="O297" s="1"/>
      <c r="P297" s="1"/>
      <c r="Q297" s="1"/>
      <c r="R297" s="6" t="s">
        <v>783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143</v>
      </c>
      <c r="B298" s="237">
        <v>43622</v>
      </c>
      <c r="C298" s="237"/>
      <c r="D298" s="238" t="s">
        <v>485</v>
      </c>
      <c r="E298" s="239" t="s">
        <v>596</v>
      </c>
      <c r="F298" s="239">
        <v>332.8</v>
      </c>
      <c r="G298" s="239"/>
      <c r="H298" s="239">
        <v>405</v>
      </c>
      <c r="I298" s="241">
        <v>419</v>
      </c>
      <c r="J298" s="211" t="s">
        <v>803</v>
      </c>
      <c r="K298" s="212">
        <f t="shared" si="127"/>
        <v>72.199999999999989</v>
      </c>
      <c r="L298" s="213">
        <f t="shared" si="128"/>
        <v>0.21694711538461534</v>
      </c>
      <c r="M298" s="208" t="s">
        <v>594</v>
      </c>
      <c r="N298" s="214">
        <v>43860</v>
      </c>
      <c r="O298" s="1"/>
      <c r="P298" s="1"/>
      <c r="Q298" s="1"/>
      <c r="R298" s="6" t="s">
        <v>787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0">
        <v>144</v>
      </c>
      <c r="B299" s="229">
        <v>43641</v>
      </c>
      <c r="C299" s="229"/>
      <c r="D299" s="230" t="s">
        <v>151</v>
      </c>
      <c r="E299" s="231" t="s">
        <v>626</v>
      </c>
      <c r="F299" s="231">
        <v>386</v>
      </c>
      <c r="G299" s="232"/>
      <c r="H299" s="232">
        <v>395</v>
      </c>
      <c r="I299" s="232">
        <v>452</v>
      </c>
      <c r="J299" s="233" t="s">
        <v>804</v>
      </c>
      <c r="K299" s="234">
        <f t="shared" si="127"/>
        <v>9</v>
      </c>
      <c r="L299" s="235">
        <f t="shared" si="128"/>
        <v>2.3316062176165803E-2</v>
      </c>
      <c r="M299" s="231" t="s">
        <v>717</v>
      </c>
      <c r="N299" s="229">
        <v>43868</v>
      </c>
      <c r="O299" s="1"/>
      <c r="P299" s="1"/>
      <c r="Q299" s="1"/>
      <c r="R299" s="6" t="s">
        <v>787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0">
        <v>145</v>
      </c>
      <c r="B300" s="229">
        <v>43707</v>
      </c>
      <c r="C300" s="229"/>
      <c r="D300" s="230" t="s">
        <v>131</v>
      </c>
      <c r="E300" s="231" t="s">
        <v>626</v>
      </c>
      <c r="F300" s="231">
        <v>137.5</v>
      </c>
      <c r="G300" s="232"/>
      <c r="H300" s="232">
        <v>138.5</v>
      </c>
      <c r="I300" s="232">
        <v>190</v>
      </c>
      <c r="J300" s="233" t="s">
        <v>829</v>
      </c>
      <c r="K300" s="234">
        <f t="shared" ref="K300" si="129">H300-F300</f>
        <v>1</v>
      </c>
      <c r="L300" s="235">
        <f t="shared" ref="L300" si="130">K300/F300</f>
        <v>7.2727272727272727E-3</v>
      </c>
      <c r="M300" s="231" t="s">
        <v>717</v>
      </c>
      <c r="N300" s="229">
        <v>44432</v>
      </c>
      <c r="O300" s="1"/>
      <c r="P300" s="1"/>
      <c r="Q300" s="1"/>
      <c r="R300" s="6" t="s">
        <v>783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146</v>
      </c>
      <c r="B301" s="237">
        <v>43731</v>
      </c>
      <c r="C301" s="237"/>
      <c r="D301" s="238" t="s">
        <v>432</v>
      </c>
      <c r="E301" s="239" t="s">
        <v>626</v>
      </c>
      <c r="F301" s="239">
        <v>235</v>
      </c>
      <c r="G301" s="239"/>
      <c r="H301" s="239">
        <v>295</v>
      </c>
      <c r="I301" s="241">
        <v>296</v>
      </c>
      <c r="J301" s="211" t="s">
        <v>805</v>
      </c>
      <c r="K301" s="212">
        <f t="shared" ref="K301:K306" si="131">H301-F301</f>
        <v>60</v>
      </c>
      <c r="L301" s="213">
        <f t="shared" ref="L301:L306" si="132">K301/F301</f>
        <v>0.25531914893617019</v>
      </c>
      <c r="M301" s="208" t="s">
        <v>594</v>
      </c>
      <c r="N301" s="214">
        <v>43844</v>
      </c>
      <c r="O301" s="1"/>
      <c r="P301" s="1"/>
      <c r="Q301" s="1"/>
      <c r="R301" s="6" t="s">
        <v>787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147</v>
      </c>
      <c r="B302" s="237">
        <v>43752</v>
      </c>
      <c r="C302" s="237"/>
      <c r="D302" s="238" t="s">
        <v>806</v>
      </c>
      <c r="E302" s="239" t="s">
        <v>626</v>
      </c>
      <c r="F302" s="239">
        <v>277.5</v>
      </c>
      <c r="G302" s="239"/>
      <c r="H302" s="239">
        <v>333</v>
      </c>
      <c r="I302" s="241">
        <v>333</v>
      </c>
      <c r="J302" s="211" t="s">
        <v>807</v>
      </c>
      <c r="K302" s="212">
        <f t="shared" si="131"/>
        <v>55.5</v>
      </c>
      <c r="L302" s="213">
        <f t="shared" si="132"/>
        <v>0.2</v>
      </c>
      <c r="M302" s="208" t="s">
        <v>594</v>
      </c>
      <c r="N302" s="214">
        <v>43846</v>
      </c>
      <c r="O302" s="1"/>
      <c r="P302" s="1"/>
      <c r="Q302" s="1"/>
      <c r="R302" s="6" t="s">
        <v>783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148</v>
      </c>
      <c r="B303" s="237">
        <v>43752</v>
      </c>
      <c r="C303" s="237"/>
      <c r="D303" s="238" t="s">
        <v>808</v>
      </c>
      <c r="E303" s="239" t="s">
        <v>626</v>
      </c>
      <c r="F303" s="239">
        <v>930</v>
      </c>
      <c r="G303" s="239"/>
      <c r="H303" s="239">
        <v>1165</v>
      </c>
      <c r="I303" s="241">
        <v>1200</v>
      </c>
      <c r="J303" s="211" t="s">
        <v>809</v>
      </c>
      <c r="K303" s="212">
        <f t="shared" si="131"/>
        <v>235</v>
      </c>
      <c r="L303" s="213">
        <f t="shared" si="132"/>
        <v>0.25268817204301075</v>
      </c>
      <c r="M303" s="208" t="s">
        <v>594</v>
      </c>
      <c r="N303" s="214">
        <v>43847</v>
      </c>
      <c r="O303" s="1"/>
      <c r="P303" s="1"/>
      <c r="Q303" s="1"/>
      <c r="R303" s="6" t="s">
        <v>787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149</v>
      </c>
      <c r="B304" s="237">
        <v>43753</v>
      </c>
      <c r="C304" s="237"/>
      <c r="D304" s="238" t="s">
        <v>810</v>
      </c>
      <c r="E304" s="239" t="s">
        <v>626</v>
      </c>
      <c r="F304" s="209">
        <v>111</v>
      </c>
      <c r="G304" s="239"/>
      <c r="H304" s="239">
        <v>141</v>
      </c>
      <c r="I304" s="241">
        <v>141</v>
      </c>
      <c r="J304" s="211" t="s">
        <v>610</v>
      </c>
      <c r="K304" s="212">
        <f t="shared" si="131"/>
        <v>30</v>
      </c>
      <c r="L304" s="213">
        <f t="shared" si="132"/>
        <v>0.27027027027027029</v>
      </c>
      <c r="M304" s="208" t="s">
        <v>594</v>
      </c>
      <c r="N304" s="214">
        <v>44328</v>
      </c>
      <c r="O304" s="1"/>
      <c r="P304" s="1"/>
      <c r="Q304" s="1"/>
      <c r="R304" s="6" t="s">
        <v>787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150</v>
      </c>
      <c r="B305" s="237">
        <v>43753</v>
      </c>
      <c r="C305" s="237"/>
      <c r="D305" s="238" t="s">
        <v>811</v>
      </c>
      <c r="E305" s="239" t="s">
        <v>626</v>
      </c>
      <c r="F305" s="209">
        <v>296</v>
      </c>
      <c r="G305" s="239"/>
      <c r="H305" s="239">
        <v>370</v>
      </c>
      <c r="I305" s="241">
        <v>370</v>
      </c>
      <c r="J305" s="211" t="s">
        <v>684</v>
      </c>
      <c r="K305" s="212">
        <f t="shared" si="131"/>
        <v>74</v>
      </c>
      <c r="L305" s="213">
        <f t="shared" si="132"/>
        <v>0.25</v>
      </c>
      <c r="M305" s="208" t="s">
        <v>594</v>
      </c>
      <c r="N305" s="214">
        <v>43853</v>
      </c>
      <c r="O305" s="1"/>
      <c r="P305" s="1"/>
      <c r="Q305" s="1"/>
      <c r="R305" s="6" t="s">
        <v>787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151</v>
      </c>
      <c r="B306" s="237">
        <v>43754</v>
      </c>
      <c r="C306" s="237"/>
      <c r="D306" s="238" t="s">
        <v>812</v>
      </c>
      <c r="E306" s="239" t="s">
        <v>626</v>
      </c>
      <c r="F306" s="209">
        <v>300</v>
      </c>
      <c r="G306" s="239"/>
      <c r="H306" s="239">
        <v>382.5</v>
      </c>
      <c r="I306" s="241">
        <v>344</v>
      </c>
      <c r="J306" s="211" t="s">
        <v>813</v>
      </c>
      <c r="K306" s="212">
        <f t="shared" si="131"/>
        <v>82.5</v>
      </c>
      <c r="L306" s="213">
        <f t="shared" si="132"/>
        <v>0.27500000000000002</v>
      </c>
      <c r="M306" s="208" t="s">
        <v>594</v>
      </c>
      <c r="N306" s="214">
        <v>44238</v>
      </c>
      <c r="O306" s="1"/>
      <c r="P306" s="1"/>
      <c r="Q306" s="1"/>
      <c r="R306" s="6" t="s">
        <v>787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5">
        <v>152</v>
      </c>
      <c r="B307" s="256">
        <v>43832</v>
      </c>
      <c r="C307" s="256"/>
      <c r="D307" s="257" t="s">
        <v>814</v>
      </c>
      <c r="E307" s="56" t="s">
        <v>626</v>
      </c>
      <c r="F307" s="258" t="s">
        <v>815</v>
      </c>
      <c r="G307" s="56"/>
      <c r="H307" s="56"/>
      <c r="I307" s="259">
        <v>590</v>
      </c>
      <c r="J307" s="254" t="s">
        <v>597</v>
      </c>
      <c r="K307" s="254"/>
      <c r="L307" s="260"/>
      <c r="M307" s="261" t="s">
        <v>597</v>
      </c>
      <c r="N307" s="262"/>
      <c r="O307" s="1"/>
      <c r="P307" s="1"/>
      <c r="Q307" s="1"/>
      <c r="R307" s="6" t="s">
        <v>787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153</v>
      </c>
      <c r="B308" s="237">
        <v>43966</v>
      </c>
      <c r="C308" s="237"/>
      <c r="D308" s="238" t="s">
        <v>71</v>
      </c>
      <c r="E308" s="239" t="s">
        <v>626</v>
      </c>
      <c r="F308" s="209">
        <v>67.5</v>
      </c>
      <c r="G308" s="239"/>
      <c r="H308" s="239">
        <v>86</v>
      </c>
      <c r="I308" s="241">
        <v>86</v>
      </c>
      <c r="J308" s="211" t="s">
        <v>816</v>
      </c>
      <c r="K308" s="212">
        <f t="shared" ref="K308:K315" si="133">H308-F308</f>
        <v>18.5</v>
      </c>
      <c r="L308" s="213">
        <f t="shared" ref="L308:L315" si="134">K308/F308</f>
        <v>0.27407407407407408</v>
      </c>
      <c r="M308" s="208" t="s">
        <v>594</v>
      </c>
      <c r="N308" s="214">
        <v>44008</v>
      </c>
      <c r="O308" s="1"/>
      <c r="P308" s="1"/>
      <c r="Q308" s="1"/>
      <c r="R308" s="6" t="s">
        <v>787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6">
        <v>154</v>
      </c>
      <c r="B309" s="237">
        <v>44035</v>
      </c>
      <c r="C309" s="237"/>
      <c r="D309" s="238" t="s">
        <v>484</v>
      </c>
      <c r="E309" s="239" t="s">
        <v>626</v>
      </c>
      <c r="F309" s="209">
        <v>231</v>
      </c>
      <c r="G309" s="239"/>
      <c r="H309" s="239">
        <v>281</v>
      </c>
      <c r="I309" s="241">
        <v>281</v>
      </c>
      <c r="J309" s="211" t="s">
        <v>684</v>
      </c>
      <c r="K309" s="212">
        <f t="shared" si="133"/>
        <v>50</v>
      </c>
      <c r="L309" s="213">
        <f t="shared" si="134"/>
        <v>0.21645021645021645</v>
      </c>
      <c r="M309" s="208" t="s">
        <v>594</v>
      </c>
      <c r="N309" s="214">
        <v>44358</v>
      </c>
      <c r="O309" s="1"/>
      <c r="P309" s="1"/>
      <c r="Q309" s="1"/>
      <c r="R309" s="6" t="s">
        <v>787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6">
        <v>155</v>
      </c>
      <c r="B310" s="237">
        <v>44092</v>
      </c>
      <c r="C310" s="237"/>
      <c r="D310" s="238" t="s">
        <v>409</v>
      </c>
      <c r="E310" s="239" t="s">
        <v>626</v>
      </c>
      <c r="F310" s="239">
        <v>206</v>
      </c>
      <c r="G310" s="239"/>
      <c r="H310" s="239">
        <v>248</v>
      </c>
      <c r="I310" s="241">
        <v>248</v>
      </c>
      <c r="J310" s="211" t="s">
        <v>684</v>
      </c>
      <c r="K310" s="212">
        <f t="shared" si="133"/>
        <v>42</v>
      </c>
      <c r="L310" s="213">
        <f t="shared" si="134"/>
        <v>0.20388349514563106</v>
      </c>
      <c r="M310" s="208" t="s">
        <v>594</v>
      </c>
      <c r="N310" s="214">
        <v>44214</v>
      </c>
      <c r="O310" s="1"/>
      <c r="P310" s="1"/>
      <c r="Q310" s="1"/>
      <c r="R310" s="6" t="s">
        <v>787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6">
        <v>156</v>
      </c>
      <c r="B311" s="237">
        <v>44140</v>
      </c>
      <c r="C311" s="237"/>
      <c r="D311" s="238" t="s">
        <v>409</v>
      </c>
      <c r="E311" s="239" t="s">
        <v>626</v>
      </c>
      <c r="F311" s="239">
        <v>182.5</v>
      </c>
      <c r="G311" s="239"/>
      <c r="H311" s="239">
        <v>248</v>
      </c>
      <c r="I311" s="241">
        <v>248</v>
      </c>
      <c r="J311" s="211" t="s">
        <v>684</v>
      </c>
      <c r="K311" s="212">
        <f t="shared" si="133"/>
        <v>65.5</v>
      </c>
      <c r="L311" s="213">
        <f t="shared" si="134"/>
        <v>0.35890410958904112</v>
      </c>
      <c r="M311" s="208" t="s">
        <v>594</v>
      </c>
      <c r="N311" s="214">
        <v>44214</v>
      </c>
      <c r="O311" s="1"/>
      <c r="P311" s="1"/>
      <c r="Q311" s="1"/>
      <c r="R311" s="6" t="s">
        <v>787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6">
        <v>157</v>
      </c>
      <c r="B312" s="237">
        <v>44140</v>
      </c>
      <c r="C312" s="237"/>
      <c r="D312" s="238" t="s">
        <v>329</v>
      </c>
      <c r="E312" s="239" t="s">
        <v>626</v>
      </c>
      <c r="F312" s="239">
        <v>247.5</v>
      </c>
      <c r="G312" s="239"/>
      <c r="H312" s="239">
        <v>320</v>
      </c>
      <c r="I312" s="241">
        <v>320</v>
      </c>
      <c r="J312" s="211" t="s">
        <v>684</v>
      </c>
      <c r="K312" s="212">
        <f t="shared" si="133"/>
        <v>72.5</v>
      </c>
      <c r="L312" s="213">
        <f t="shared" si="134"/>
        <v>0.29292929292929293</v>
      </c>
      <c r="M312" s="208" t="s">
        <v>594</v>
      </c>
      <c r="N312" s="214">
        <v>44323</v>
      </c>
      <c r="O312" s="1"/>
      <c r="P312" s="1"/>
      <c r="Q312" s="1"/>
      <c r="R312" s="6" t="s">
        <v>787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158</v>
      </c>
      <c r="B313" s="237">
        <v>44140</v>
      </c>
      <c r="C313" s="237"/>
      <c r="D313" s="238" t="s">
        <v>272</v>
      </c>
      <c r="E313" s="239" t="s">
        <v>626</v>
      </c>
      <c r="F313" s="209">
        <v>925</v>
      </c>
      <c r="G313" s="239"/>
      <c r="H313" s="239">
        <v>1095</v>
      </c>
      <c r="I313" s="241">
        <v>1093</v>
      </c>
      <c r="J313" s="211" t="s">
        <v>817</v>
      </c>
      <c r="K313" s="212">
        <f t="shared" si="133"/>
        <v>170</v>
      </c>
      <c r="L313" s="213">
        <f t="shared" si="134"/>
        <v>0.18378378378378379</v>
      </c>
      <c r="M313" s="208" t="s">
        <v>594</v>
      </c>
      <c r="N313" s="214">
        <v>44201</v>
      </c>
      <c r="O313" s="1"/>
      <c r="P313" s="1"/>
      <c r="Q313" s="1"/>
      <c r="R313" s="6" t="s">
        <v>787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36">
        <v>159</v>
      </c>
      <c r="B314" s="237">
        <v>44140</v>
      </c>
      <c r="C314" s="237"/>
      <c r="D314" s="238" t="s">
        <v>345</v>
      </c>
      <c r="E314" s="239" t="s">
        <v>626</v>
      </c>
      <c r="F314" s="209">
        <v>332.5</v>
      </c>
      <c r="G314" s="239"/>
      <c r="H314" s="239">
        <v>393</v>
      </c>
      <c r="I314" s="241">
        <v>406</v>
      </c>
      <c r="J314" s="211" t="s">
        <v>818</v>
      </c>
      <c r="K314" s="212">
        <f t="shared" si="133"/>
        <v>60.5</v>
      </c>
      <c r="L314" s="213">
        <f t="shared" si="134"/>
        <v>0.18195488721804512</v>
      </c>
      <c r="M314" s="208" t="s">
        <v>594</v>
      </c>
      <c r="N314" s="214">
        <v>44256</v>
      </c>
      <c r="O314" s="1"/>
      <c r="P314" s="1"/>
      <c r="Q314" s="1"/>
      <c r="R314" s="6" t="s">
        <v>787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6">
        <v>160</v>
      </c>
      <c r="B315" s="237">
        <v>44141</v>
      </c>
      <c r="C315" s="237"/>
      <c r="D315" s="238" t="s">
        <v>484</v>
      </c>
      <c r="E315" s="239" t="s">
        <v>626</v>
      </c>
      <c r="F315" s="209">
        <v>231</v>
      </c>
      <c r="G315" s="239"/>
      <c r="H315" s="239">
        <v>281</v>
      </c>
      <c r="I315" s="241">
        <v>281</v>
      </c>
      <c r="J315" s="211" t="s">
        <v>684</v>
      </c>
      <c r="K315" s="212">
        <f t="shared" si="133"/>
        <v>50</v>
      </c>
      <c r="L315" s="213">
        <f t="shared" si="134"/>
        <v>0.21645021645021645</v>
      </c>
      <c r="M315" s="208" t="s">
        <v>594</v>
      </c>
      <c r="N315" s="214">
        <v>44358</v>
      </c>
      <c r="O315" s="1"/>
      <c r="P315" s="1"/>
      <c r="Q315" s="1"/>
      <c r="R315" s="6" t="s">
        <v>787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63">
        <v>161</v>
      </c>
      <c r="B316" s="256">
        <v>44187</v>
      </c>
      <c r="C316" s="256"/>
      <c r="D316" s="257" t="s">
        <v>457</v>
      </c>
      <c r="E316" s="56" t="s">
        <v>626</v>
      </c>
      <c r="F316" s="258" t="s">
        <v>819</v>
      </c>
      <c r="G316" s="56"/>
      <c r="H316" s="56"/>
      <c r="I316" s="259">
        <v>239</v>
      </c>
      <c r="J316" s="254" t="s">
        <v>597</v>
      </c>
      <c r="K316" s="254"/>
      <c r="L316" s="260"/>
      <c r="M316" s="261"/>
      <c r="N316" s="262"/>
      <c r="O316" s="1"/>
      <c r="P316" s="1"/>
      <c r="Q316" s="1"/>
      <c r="R316" s="6" t="s">
        <v>787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63">
        <v>162</v>
      </c>
      <c r="B317" s="256">
        <v>44258</v>
      </c>
      <c r="C317" s="256"/>
      <c r="D317" s="257" t="s">
        <v>814</v>
      </c>
      <c r="E317" s="56" t="s">
        <v>626</v>
      </c>
      <c r="F317" s="258" t="s">
        <v>815</v>
      </c>
      <c r="G317" s="56"/>
      <c r="H317" s="56"/>
      <c r="I317" s="259">
        <v>590</v>
      </c>
      <c r="J317" s="254" t="s">
        <v>597</v>
      </c>
      <c r="K317" s="254"/>
      <c r="L317" s="260"/>
      <c r="M317" s="261"/>
      <c r="N317" s="262"/>
      <c r="O317" s="1"/>
      <c r="P317" s="1"/>
      <c r="R317" s="6" t="s">
        <v>787</v>
      </c>
    </row>
    <row r="318" spans="1:26" ht="12.75" customHeight="1">
      <c r="A318" s="236">
        <v>163</v>
      </c>
      <c r="B318" s="237">
        <v>44274</v>
      </c>
      <c r="C318" s="237"/>
      <c r="D318" s="238" t="s">
        <v>345</v>
      </c>
      <c r="E318" s="239" t="s">
        <v>626</v>
      </c>
      <c r="F318" s="209">
        <v>355</v>
      </c>
      <c r="G318" s="239"/>
      <c r="H318" s="239">
        <v>422.5</v>
      </c>
      <c r="I318" s="241">
        <v>420</v>
      </c>
      <c r="J318" s="211" t="s">
        <v>820</v>
      </c>
      <c r="K318" s="212">
        <f t="shared" ref="K318:K320" si="135">H318-F318</f>
        <v>67.5</v>
      </c>
      <c r="L318" s="213">
        <f t="shared" ref="L318:L320" si="136">K318/F318</f>
        <v>0.19014084507042253</v>
      </c>
      <c r="M318" s="208" t="s">
        <v>594</v>
      </c>
      <c r="N318" s="214">
        <v>44361</v>
      </c>
      <c r="O318" s="1"/>
      <c r="R318" s="264" t="s">
        <v>787</v>
      </c>
    </row>
    <row r="319" spans="1:26" ht="12.75" customHeight="1">
      <c r="A319" s="236">
        <v>164</v>
      </c>
      <c r="B319" s="237">
        <v>44295</v>
      </c>
      <c r="C319" s="237"/>
      <c r="D319" s="238" t="s">
        <v>821</v>
      </c>
      <c r="E319" s="239" t="s">
        <v>626</v>
      </c>
      <c r="F319" s="209">
        <v>555</v>
      </c>
      <c r="G319" s="239"/>
      <c r="H319" s="239">
        <v>663</v>
      </c>
      <c r="I319" s="241">
        <v>663</v>
      </c>
      <c r="J319" s="211" t="s">
        <v>822</v>
      </c>
      <c r="K319" s="212">
        <f t="shared" si="135"/>
        <v>108</v>
      </c>
      <c r="L319" s="213">
        <f t="shared" si="136"/>
        <v>0.19459459459459461</v>
      </c>
      <c r="M319" s="208" t="s">
        <v>594</v>
      </c>
      <c r="N319" s="214">
        <v>44321</v>
      </c>
      <c r="O319" s="1"/>
      <c r="P319" s="1"/>
      <c r="Q319" s="1"/>
      <c r="R319" s="264" t="s">
        <v>787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36">
        <v>165</v>
      </c>
      <c r="B320" s="237">
        <v>44308</v>
      </c>
      <c r="C320" s="237"/>
      <c r="D320" s="238" t="s">
        <v>378</v>
      </c>
      <c r="E320" s="239" t="s">
        <v>626</v>
      </c>
      <c r="F320" s="209">
        <v>126.5</v>
      </c>
      <c r="G320" s="239"/>
      <c r="H320" s="239">
        <v>155</v>
      </c>
      <c r="I320" s="241">
        <v>155</v>
      </c>
      <c r="J320" s="211" t="s">
        <v>684</v>
      </c>
      <c r="K320" s="212">
        <f t="shared" si="135"/>
        <v>28.5</v>
      </c>
      <c r="L320" s="213">
        <f t="shared" si="136"/>
        <v>0.22529644268774704</v>
      </c>
      <c r="M320" s="208" t="s">
        <v>594</v>
      </c>
      <c r="N320" s="214">
        <v>44362</v>
      </c>
      <c r="O320" s="1"/>
      <c r="R320" s="264" t="s">
        <v>787</v>
      </c>
    </row>
    <row r="321" spans="1:18" ht="12.75" customHeight="1">
      <c r="A321" s="263">
        <v>166</v>
      </c>
      <c r="B321" s="256">
        <v>44368</v>
      </c>
      <c r="C321" s="256"/>
      <c r="D321" s="257" t="s">
        <v>396</v>
      </c>
      <c r="E321" s="56" t="s">
        <v>626</v>
      </c>
      <c r="F321" s="258" t="s">
        <v>823</v>
      </c>
      <c r="G321" s="56"/>
      <c r="H321" s="56"/>
      <c r="I321" s="259">
        <v>344</v>
      </c>
      <c r="J321" s="254" t="s">
        <v>597</v>
      </c>
      <c r="K321" s="263"/>
      <c r="L321" s="256"/>
      <c r="M321" s="256"/>
      <c r="N321" s="257"/>
      <c r="O321" s="1"/>
      <c r="R321" s="264" t="s">
        <v>787</v>
      </c>
    </row>
    <row r="322" spans="1:18" ht="12.75" customHeight="1">
      <c r="A322" s="263">
        <v>167</v>
      </c>
      <c r="B322" s="256">
        <v>44368</v>
      </c>
      <c r="C322" s="256"/>
      <c r="D322" s="257" t="s">
        <v>484</v>
      </c>
      <c r="E322" s="56" t="s">
        <v>626</v>
      </c>
      <c r="F322" s="258" t="s">
        <v>824</v>
      </c>
      <c r="G322" s="56"/>
      <c r="H322" s="56"/>
      <c r="I322" s="259">
        <v>320</v>
      </c>
      <c r="J322" s="254" t="s">
        <v>597</v>
      </c>
      <c r="K322" s="263"/>
      <c r="L322" s="256"/>
      <c r="M322" s="256"/>
      <c r="N322" s="257"/>
      <c r="O322" s="44"/>
      <c r="R322" s="264" t="s">
        <v>787</v>
      </c>
    </row>
    <row r="323" spans="1:18" ht="12.75" customHeight="1">
      <c r="A323" s="263">
        <v>168</v>
      </c>
      <c r="B323" s="256">
        <v>44406</v>
      </c>
      <c r="C323" s="256"/>
      <c r="D323" s="257" t="s">
        <v>378</v>
      </c>
      <c r="E323" s="56" t="s">
        <v>626</v>
      </c>
      <c r="F323" s="258" t="s">
        <v>827</v>
      </c>
      <c r="G323" s="56"/>
      <c r="H323" s="56"/>
      <c r="I323" s="56">
        <v>200</v>
      </c>
      <c r="J323" s="254" t="s">
        <v>597</v>
      </c>
      <c r="K323" s="263"/>
      <c r="L323" s="256"/>
      <c r="M323" s="256"/>
      <c r="N323" s="257"/>
      <c r="O323" s="44"/>
      <c r="R323" s="264" t="s">
        <v>787</v>
      </c>
    </row>
    <row r="324" spans="1:18" ht="12.75" customHeight="1">
      <c r="A324" s="263">
        <v>169</v>
      </c>
      <c r="B324" s="256">
        <v>44462</v>
      </c>
      <c r="C324" s="256"/>
      <c r="D324" s="257" t="s">
        <v>838</v>
      </c>
      <c r="E324" s="56" t="s">
        <v>626</v>
      </c>
      <c r="F324" s="258" t="s">
        <v>839</v>
      </c>
      <c r="G324" s="56"/>
      <c r="H324" s="56"/>
      <c r="I324" s="56">
        <v>1500</v>
      </c>
      <c r="J324" s="254" t="s">
        <v>597</v>
      </c>
      <c r="K324" s="263"/>
      <c r="L324" s="256"/>
      <c r="M324" s="256"/>
      <c r="N324" s="257"/>
      <c r="O324" s="44"/>
      <c r="R324" s="264" t="s">
        <v>787</v>
      </c>
    </row>
    <row r="325" spans="1:18" ht="12.75" customHeight="1">
      <c r="A325" s="426">
        <v>170</v>
      </c>
      <c r="B325" s="427">
        <v>44480</v>
      </c>
      <c r="C325" s="427"/>
      <c r="D325" s="428" t="s">
        <v>924</v>
      </c>
      <c r="E325" s="429" t="s">
        <v>626</v>
      </c>
      <c r="F325" s="430" t="s">
        <v>976</v>
      </c>
      <c r="G325" s="429"/>
      <c r="H325" s="429"/>
      <c r="I325" s="429">
        <v>145</v>
      </c>
      <c r="J325" s="431" t="s">
        <v>597</v>
      </c>
      <c r="K325" s="426"/>
      <c r="L325" s="427"/>
      <c r="M325" s="427"/>
      <c r="N325" s="428"/>
      <c r="O325" s="44"/>
      <c r="R325" s="264" t="s">
        <v>787</v>
      </c>
    </row>
    <row r="326" spans="1:18" ht="12.75" customHeight="1">
      <c r="A326" s="432">
        <v>171</v>
      </c>
      <c r="B326" s="433">
        <v>44481</v>
      </c>
      <c r="C326" s="433"/>
      <c r="D326" s="434" t="s">
        <v>261</v>
      </c>
      <c r="E326" s="435" t="s">
        <v>626</v>
      </c>
      <c r="F326" s="436" t="s">
        <v>936</v>
      </c>
      <c r="G326" s="435"/>
      <c r="H326" s="435"/>
      <c r="I326" s="435">
        <v>380</v>
      </c>
      <c r="J326" s="437" t="s">
        <v>597</v>
      </c>
      <c r="K326" s="432"/>
      <c r="L326" s="433"/>
      <c r="M326" s="433"/>
      <c r="N326" s="434"/>
      <c r="O326" s="44"/>
      <c r="R326" s="264" t="s">
        <v>787</v>
      </c>
    </row>
    <row r="327" spans="1:18" ht="12.75" customHeight="1">
      <c r="A327" s="432">
        <v>172</v>
      </c>
      <c r="B327" s="433">
        <v>44481</v>
      </c>
      <c r="C327" s="433"/>
      <c r="D327" s="434" t="s">
        <v>404</v>
      </c>
      <c r="E327" s="435" t="s">
        <v>626</v>
      </c>
      <c r="F327" s="436" t="s">
        <v>937</v>
      </c>
      <c r="G327" s="435"/>
      <c r="H327" s="435"/>
      <c r="I327" s="435">
        <v>56</v>
      </c>
      <c r="J327" s="437" t="s">
        <v>597</v>
      </c>
      <c r="K327" s="432"/>
      <c r="L327" s="433"/>
      <c r="M327" s="433"/>
      <c r="N327" s="434"/>
      <c r="O327" s="44"/>
      <c r="R327" s="264"/>
    </row>
    <row r="328" spans="1:18" ht="12.75" customHeight="1">
      <c r="A328" s="438"/>
      <c r="B328" s="438"/>
      <c r="C328" s="438"/>
      <c r="D328" s="438"/>
      <c r="E328" s="438"/>
      <c r="F328" s="435"/>
      <c r="G328" s="435"/>
      <c r="H328" s="435"/>
      <c r="I328" s="435"/>
      <c r="J328" s="439"/>
      <c r="K328" s="435"/>
      <c r="L328" s="435"/>
      <c r="M328" s="435"/>
      <c r="N328" s="438"/>
      <c r="O328" s="44"/>
      <c r="R328" s="264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264"/>
    </row>
    <row r="330" spans="1:18" ht="12.75" customHeight="1">
      <c r="A330" s="263"/>
      <c r="B330" s="265" t="s">
        <v>825</v>
      </c>
      <c r="F330" s="59"/>
      <c r="G330" s="59"/>
      <c r="H330" s="59"/>
      <c r="I330" s="59"/>
      <c r="J330" s="44"/>
      <c r="K330" s="59"/>
      <c r="L330" s="59"/>
      <c r="M330" s="59"/>
      <c r="O330" s="44"/>
      <c r="R330" s="264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A340" s="266"/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A341" s="266"/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A342" s="56"/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</sheetData>
  <autoFilter ref="R1:R338"/>
  <mergeCells count="20">
    <mergeCell ref="O106:O107"/>
    <mergeCell ref="P106:P107"/>
    <mergeCell ref="M106:M107"/>
    <mergeCell ref="N106:N107"/>
    <mergeCell ref="A106:A107"/>
    <mergeCell ref="B106:B107"/>
    <mergeCell ref="J106:J107"/>
    <mergeCell ref="O97:O98"/>
    <mergeCell ref="P97:P98"/>
    <mergeCell ref="A97:A98"/>
    <mergeCell ref="B97:B98"/>
    <mergeCell ref="M97:M98"/>
    <mergeCell ref="N97:N98"/>
    <mergeCell ref="P115:P116"/>
    <mergeCell ref="J115:J116"/>
    <mergeCell ref="A115:A116"/>
    <mergeCell ref="B115:B116"/>
    <mergeCell ref="M115:M116"/>
    <mergeCell ref="N115:N116"/>
    <mergeCell ref="O115:O116"/>
  </mergeCells>
  <pageMargins left="0.7" right="0.7" top="0.75" bottom="0.75" header="0.3" footer="0.3"/>
  <pageSetup orientation="portrait" r:id="rId1"/>
  <ignoredErrors>
    <ignoredError sqref="K107 L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2021-10-28T02:33:15Z</dcterms:modified>
</cp:coreProperties>
</file>