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F&amp;O)'!$R$1:$R$326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1" i="6"/>
  <c r="M101" s="1"/>
  <c r="K101"/>
  <c r="L25"/>
  <c r="K25"/>
  <c r="L56"/>
  <c r="M56" s="1"/>
  <c r="K56"/>
  <c r="L102"/>
  <c r="M102" s="1"/>
  <c r="K102"/>
  <c r="L59"/>
  <c r="K59"/>
  <c r="L61"/>
  <c r="K61"/>
  <c r="M61" s="1"/>
  <c r="K127"/>
  <c r="M127" s="1"/>
  <c r="L100"/>
  <c r="K100"/>
  <c r="L58"/>
  <c r="K58"/>
  <c r="L18"/>
  <c r="K18"/>
  <c r="M25" l="1"/>
  <c r="M59"/>
  <c r="M18"/>
  <c r="M58"/>
  <c r="M100"/>
  <c r="L54"/>
  <c r="K54"/>
  <c r="L53"/>
  <c r="K53"/>
  <c r="M53" s="1"/>
  <c r="L99"/>
  <c r="K99"/>
  <c r="L98"/>
  <c r="K98"/>
  <c r="K126"/>
  <c r="M126" s="1"/>
  <c r="K125"/>
  <c r="M125" s="1"/>
  <c r="L49"/>
  <c r="K49"/>
  <c r="K124"/>
  <c r="M124" s="1"/>
  <c r="L52"/>
  <c r="K52"/>
  <c r="L95"/>
  <c r="K95"/>
  <c r="K114"/>
  <c r="M114" s="1"/>
  <c r="L51"/>
  <c r="K51"/>
  <c r="L96"/>
  <c r="M96" s="1"/>
  <c r="K96"/>
  <c r="L94"/>
  <c r="K94"/>
  <c r="L47"/>
  <c r="K47"/>
  <c r="L22"/>
  <c r="K22"/>
  <c r="K123"/>
  <c r="M123" s="1"/>
  <c r="K122"/>
  <c r="M122" s="1"/>
  <c r="K121"/>
  <c r="M121" s="1"/>
  <c r="L50"/>
  <c r="K50"/>
  <c r="L97"/>
  <c r="K97"/>
  <c r="L23"/>
  <c r="K23"/>
  <c r="L91"/>
  <c r="K91"/>
  <c r="L92"/>
  <c r="K92"/>
  <c r="L93"/>
  <c r="K93"/>
  <c r="L90"/>
  <c r="K90"/>
  <c r="L89"/>
  <c r="K89"/>
  <c r="M54" l="1"/>
  <c r="M51"/>
  <c r="M94"/>
  <c r="M99"/>
  <c r="M49"/>
  <c r="M22"/>
  <c r="M98"/>
  <c r="M23"/>
  <c r="M52"/>
  <c r="M97"/>
  <c r="M95"/>
  <c r="M47"/>
  <c r="M50"/>
  <c r="M90"/>
  <c r="M93"/>
  <c r="M91"/>
  <c r="M92"/>
  <c r="M89"/>
  <c r="P21"/>
  <c r="L48"/>
  <c r="K48"/>
  <c r="L45"/>
  <c r="K45"/>
  <c r="L88"/>
  <c r="K88"/>
  <c r="L87"/>
  <c r="K87"/>
  <c r="L86"/>
  <c r="K86"/>
  <c r="M87" l="1"/>
  <c r="M45"/>
  <c r="M48"/>
  <c r="M88"/>
  <c r="M86"/>
  <c r="K120" l="1"/>
  <c r="M120" s="1"/>
  <c r="L15"/>
  <c r="K15"/>
  <c r="K119"/>
  <c r="M119" s="1"/>
  <c r="K118"/>
  <c r="M118" s="1"/>
  <c r="K117"/>
  <c r="M117" s="1"/>
  <c r="L46"/>
  <c r="K46"/>
  <c r="L80"/>
  <c r="K80"/>
  <c r="L83"/>
  <c r="K83"/>
  <c r="K85"/>
  <c r="L85"/>
  <c r="L84"/>
  <c r="K84"/>
  <c r="L82"/>
  <c r="K82"/>
  <c r="L39"/>
  <c r="K39"/>
  <c r="L44"/>
  <c r="K44"/>
  <c r="K116"/>
  <c r="M116" s="1"/>
  <c r="L79"/>
  <c r="K79"/>
  <c r="L81"/>
  <c r="K81"/>
  <c r="L43"/>
  <c r="K43"/>
  <c r="L16"/>
  <c r="K16"/>
  <c r="L12"/>
  <c r="K12"/>
  <c r="L133"/>
  <c r="L19"/>
  <c r="K19"/>
  <c r="L78"/>
  <c r="K78"/>
  <c r="K115"/>
  <c r="M115" s="1"/>
  <c r="K113"/>
  <c r="M113" s="1"/>
  <c r="L77"/>
  <c r="K77"/>
  <c r="L76"/>
  <c r="K76"/>
  <c r="L75"/>
  <c r="K75"/>
  <c r="L38"/>
  <c r="K38"/>
  <c r="L20"/>
  <c r="K20"/>
  <c r="L42"/>
  <c r="K42"/>
  <c r="P18"/>
  <c r="K112"/>
  <c r="M112" s="1"/>
  <c r="K111"/>
  <c r="K110"/>
  <c r="M110" s="1"/>
  <c r="L41"/>
  <c r="K41"/>
  <c r="L40"/>
  <c r="K40"/>
  <c r="L17"/>
  <c r="K17"/>
  <c r="L74"/>
  <c r="K74"/>
  <c r="L72"/>
  <c r="K72"/>
  <c r="L36"/>
  <c r="K36"/>
  <c r="L35"/>
  <c r="K35"/>
  <c r="L73"/>
  <c r="K73"/>
  <c r="L71"/>
  <c r="K71"/>
  <c r="P10"/>
  <c r="L37"/>
  <c r="K37"/>
  <c r="L13"/>
  <c r="K13"/>
  <c r="L14"/>
  <c r="K14"/>
  <c r="L11"/>
  <c r="K11"/>
  <c r="K133"/>
  <c r="M12" l="1"/>
  <c r="M15"/>
  <c r="M79"/>
  <c r="M19"/>
  <c r="M84"/>
  <c r="M83"/>
  <c r="M82"/>
  <c r="M46"/>
  <c r="M80"/>
  <c r="M85"/>
  <c r="M16"/>
  <c r="M81"/>
  <c r="M44"/>
  <c r="M39"/>
  <c r="M43"/>
  <c r="M20"/>
  <c r="M75"/>
  <c r="M40"/>
  <c r="M78"/>
  <c r="M38"/>
  <c r="M42"/>
  <c r="M76"/>
  <c r="M77"/>
  <c r="M41"/>
  <c r="M36"/>
  <c r="M17"/>
  <c r="M111"/>
  <c r="M72"/>
  <c r="M35"/>
  <c r="M74"/>
  <c r="M73"/>
  <c r="M71"/>
  <c r="M37"/>
  <c r="M14"/>
  <c r="M11"/>
  <c r="M13"/>
  <c r="M133"/>
  <c r="L132" l="1"/>
  <c r="K132"/>
  <c r="M132" l="1"/>
  <c r="H314"/>
  <c r="K314" l="1"/>
  <c r="L314" s="1"/>
  <c r="K303"/>
  <c r="L303" s="1"/>
  <c r="K293"/>
  <c r="L293" s="1"/>
  <c r="K309" l="1"/>
  <c r="L309" s="1"/>
  <c r="K310" l="1"/>
  <c r="L310" s="1"/>
  <c r="K307" l="1"/>
  <c r="L307" s="1"/>
  <c r="K286"/>
  <c r="L286" s="1"/>
  <c r="K306"/>
  <c r="L306" s="1"/>
  <c r="K305"/>
  <c r="L305" s="1"/>
  <c r="K304"/>
  <c r="L304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2"/>
  <c r="L292" s="1"/>
  <c r="K291"/>
  <c r="L291" s="1"/>
  <c r="K290"/>
  <c r="L290" s="1"/>
  <c r="K289"/>
  <c r="L289" s="1"/>
  <c r="K288"/>
  <c r="L288" s="1"/>
  <c r="K287"/>
  <c r="L287" s="1"/>
  <c r="K285"/>
  <c r="L285" s="1"/>
  <c r="K284"/>
  <c r="L284" s="1"/>
  <c r="K283"/>
  <c r="L283" s="1"/>
  <c r="F282"/>
  <c r="K282" s="1"/>
  <c r="L282" s="1"/>
  <c r="K281"/>
  <c r="L281" s="1"/>
  <c r="K280"/>
  <c r="L280" s="1"/>
  <c r="K279"/>
  <c r="L279" s="1"/>
  <c r="K278"/>
  <c r="L278" s="1"/>
  <c r="K277"/>
  <c r="L277" s="1"/>
  <c r="F276"/>
  <c r="K276" s="1"/>
  <c r="L276" s="1"/>
  <c r="F275"/>
  <c r="K275" s="1"/>
  <c r="L275" s="1"/>
  <c r="K274"/>
  <c r="L274" s="1"/>
  <c r="F273"/>
  <c r="K273" s="1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7"/>
  <c r="L257" s="1"/>
  <c r="K255"/>
  <c r="L255" s="1"/>
  <c r="K254"/>
  <c r="L254" s="1"/>
  <c r="F253"/>
  <c r="K253" s="1"/>
  <c r="L253" s="1"/>
  <c r="K252"/>
  <c r="L252" s="1"/>
  <c r="K249"/>
  <c r="L249" s="1"/>
  <c r="K248"/>
  <c r="L248" s="1"/>
  <c r="K247"/>
  <c r="L247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5"/>
  <c r="L225" s="1"/>
  <c r="K223"/>
  <c r="L223" s="1"/>
  <c r="K221"/>
  <c r="L221" s="1"/>
  <c r="K220"/>
  <c r="L220" s="1"/>
  <c r="K219"/>
  <c r="L219" s="1"/>
  <c r="K217"/>
  <c r="L217" s="1"/>
  <c r="K216"/>
  <c r="L216" s="1"/>
  <c r="K215"/>
  <c r="L215" s="1"/>
  <c r="K214"/>
  <c r="K213"/>
  <c r="L213" s="1"/>
  <c r="K212"/>
  <c r="L212" s="1"/>
  <c r="K210"/>
  <c r="L210" s="1"/>
  <c r="K209"/>
  <c r="L209" s="1"/>
  <c r="K208"/>
  <c r="L208" s="1"/>
  <c r="K207"/>
  <c r="L207" s="1"/>
  <c r="K206"/>
  <c r="L206" s="1"/>
  <c r="F205"/>
  <c r="K205" s="1"/>
  <c r="L205" s="1"/>
  <c r="H204"/>
  <c r="K204" s="1"/>
  <c r="L204" s="1"/>
  <c r="K201"/>
  <c r="L201" s="1"/>
  <c r="K200"/>
  <c r="L200" s="1"/>
  <c r="K199"/>
  <c r="L199" s="1"/>
  <c r="K198"/>
  <c r="L198" s="1"/>
  <c r="K197"/>
  <c r="L197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H170"/>
  <c r="K170" s="1"/>
  <c r="L170" s="1"/>
  <c r="F169"/>
  <c r="K169" s="1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M7"/>
  <c r="D7" i="5"/>
  <c r="K6" i="4"/>
  <c r="K6" i="3"/>
  <c r="L6" i="2"/>
</calcChain>
</file>

<file path=xl/sharedStrings.xml><?xml version="1.0" encoding="utf-8"?>
<sst xmlns="http://schemas.openxmlformats.org/spreadsheetml/2006/main" count="3096" uniqueCount="1176">
  <si>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</si>
  <si>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</si>
  <si>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</si>
  <si>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</si>
  <si>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</si>
  <si>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</si>
  <si>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</si>
  <si>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</si>
  <si>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</si>
  <si>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</si>
  <si>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</si>
  <si>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</si>
  <si>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</si>
  <si>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</si>
  <si>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</si>
  <si>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</si>
  <si>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</si>
  <si>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</si>
  <si>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</si>
  <si>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</si>
  <si>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</si>
  <si>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</si>
  <si>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</si>
  <si>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</si>
  <si>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</si>
  <si>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</si>
  <si>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</si>
  <si>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</si>
  <si>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</si>
  <si>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</si>
  <si>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</si>
  <si>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</si>
  <si>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</si>
  <si>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</si>
  <si>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</si>
  <si>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</si>
  <si>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</si>
  <si>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</si>
  <si>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</si>
  <si>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</si>
  <si>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</si>
  <si>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</si>
  <si>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</si>
  <si>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</si>
  <si>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</si>
  <si>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</si>
  <si>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</si>
  <si>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</si>
  <si>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</si>
  <si>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</si>
  <si>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</si>
  <si>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</si>
  <si>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</si>
  <si>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</si>
  <si>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</si>
  <si>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</si>
  <si>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</si>
  <si>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</si>
  <si>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</si>
  <si>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</si>
  <si>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</si>
  <si>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</si>
  <si>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</si>
  <si>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</si>
  <si>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</si>
  <si>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</si>
  <si>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</si>
  <si>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</si>
  <si>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</si>
  <si>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</si>
  <si>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</si>
  <si>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</si>
  <si>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</si>
  <si>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</si>
  <si>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</si>
  <si>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</si>
  <si>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</si>
  <si>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</si>
  <si>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</si>
  <si>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</si>
  <si>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</si>
  <si>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</si>
  <si>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</si>
  <si>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</si>
  <si>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</si>
  <si>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</si>
  <si>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</si>
  <si>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</si>
  <si>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</si>
  <si>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</si>
  <si>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</si>
  <si>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</si>
  <si>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</si>
  <si>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</si>
  <si>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</si>
  <si>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</si>
  <si>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</si>
  <si>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</si>
  <si>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</si>
  <si>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</si>
  <si>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</si>
  <si>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</si>
  <si>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</si>
  <si>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</si>
  <si>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</si>
  <si>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</si>
  <si>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</si>
  <si>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</si>
  <si>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</si>
  <si>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</si>
  <si>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</si>
  <si>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</si>
  <si>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</si>
  <si>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</si>
  <si>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</si>
  <si>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</si>
  <si>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</si>
  <si>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</si>
  <si>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</si>
  <si>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</si>
  <si>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</si>
  <si>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</si>
  <si>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</si>
  <si>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</si>
  <si>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</si>
  <si>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</si>
  <si>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</si>
  <si>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</si>
  <si>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</si>
  <si>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</si>
  <si>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</si>
  <si>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</si>
  <si>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</si>
  <si>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</si>
  <si>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</si>
  <si>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</si>
  <si>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</si>
  <si>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</si>
  <si>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</si>
  <si>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</si>
  <si>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</si>
  <si>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</si>
  <si>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</si>
  <si>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</si>
  <si>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</si>
  <si>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</si>
  <si>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</si>
  <si>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</si>
  <si>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</si>
  <si>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</si>
  <si>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</si>
  <si>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</si>
  <si>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</si>
  <si>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</si>
  <si>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</si>
  <si>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</si>
  <si>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</si>
  <si>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</si>
  <si>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</si>
  <si>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</si>
  <si>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</si>
  <si>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</si>
  <si>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</si>
  <si>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</si>
  <si>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</si>
  <si>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</si>
  <si>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</si>
  <si>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</si>
  <si>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</si>
  <si>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</si>
  <si>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</si>
  <si>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</si>
  <si>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</si>
  <si>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</si>
  <si>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</si>
  <si>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</si>
  <si>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</si>
  <si>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</si>
  <si>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</si>
  <si>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</si>
  <si>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</si>
  <si>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</si>
  <si>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</si>
  <si>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</si>
  <si>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</si>
  <si>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</si>
  <si>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</si>
  <si>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</si>
  <si>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</si>
  <si>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</si>
  <si>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</si>
  <si>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</si>
  <si>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</si>
  <si>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</si>
  <si>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</si>
  <si>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</si>
  <si>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</si>
  <si>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</si>
  <si>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</si>
  <si>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</si>
  <si>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</si>
  <si>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</si>
  <si>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</si>
  <si>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</si>
  <si>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</si>
  <si>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</si>
  <si>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</si>
  <si>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</si>
  <si>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</si>
  <si>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</si>
  <si>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</si>
  <si>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</si>
  <si>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</si>
  <si>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</si>
  <si>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</si>
  <si>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</si>
  <si>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</si>
  <si>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</si>
  <si>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</si>
  <si>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</si>
  <si>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</si>
  <si>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</si>
  <si>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</si>
  <si>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</si>
  <si>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</si>
  <si>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</si>
  <si>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</si>
  <si>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</si>
  <si>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</si>
  <si>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</si>
  <si>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</si>
  <si>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</si>
  <si>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</si>
  <si>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</si>
  <si>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</si>
  <si>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</si>
  <si>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</si>
  <si>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</si>
  <si>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</si>
  <si>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</si>
  <si>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</si>
  <si>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</si>
  <si>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</si>
  <si>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</si>
  <si>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</si>
  <si>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</si>
  <si>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</si>
  <si>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</si>
  <si>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</si>
  <si>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</si>
  <si>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</si>
  <si>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</si>
  <si>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</si>
  <si>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</si>
  <si>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</si>
  <si>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</si>
  <si>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</si>
  <si>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</si>
  <si>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</si>
  <si>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</si>
  <si>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</si>
  <si>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</si>
  <si>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</si>
  <si>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</si>
  <si>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</si>
  <si>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</si>
  <si>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</si>
  <si>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</si>
  <si>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</si>
  <si>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</si>
  <si>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</si>
  <si>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</si>
  <si>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</si>
  <si>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</si>
  <si>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</si>
  <si>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</si>
  <si>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</si>
  <si>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</si>
  <si>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</si>
  <si>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</si>
  <si>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</si>
  <si>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</si>
  <si>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</si>
  <si>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</si>
  <si>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</si>
  <si>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</si>
  <si>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</si>
  <si>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</si>
  <si>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</si>
  <si>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</si>
  <si>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</si>
  <si>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</si>
  <si>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</si>
  <si>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</si>
  <si>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</si>
  <si>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</si>
  <si>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</si>
  <si>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</si>
  <si>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</si>
  <si>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</si>
  <si>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</si>
  <si>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</si>
  <si>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</si>
  <si>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</si>
  <si>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</si>
  <si>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</si>
  <si>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</si>
  <si>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</si>
  <si>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</si>
  <si>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</si>
  <si>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</si>
  <si>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</si>
  <si>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</si>
  <si>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</si>
  <si>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</si>
  <si>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</si>
  <si>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</si>
  <si>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</si>
  <si>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</si>
  <si>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</si>
  <si>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</si>
  <si>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</si>
  <si>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</si>
  <si>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</si>
  <si>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</si>
  <si>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</si>
  <si>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</si>
  <si>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</si>
  <si>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</si>
  <si>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</si>
  <si>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</si>
  <si>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</si>
  <si>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</si>
  <si>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</si>
  <si>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</si>
  <si>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</si>
  <si>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</si>
  <si>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</si>
  <si>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</si>
  <si>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</si>
  <si>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</si>
  <si>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</si>
  <si>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</si>
  <si>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</si>
  <si>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</si>
  <si>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</si>
  <si>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</si>
  <si>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</si>
  <si>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</si>
  <si>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</si>
  <si>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</si>
  <si>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</si>
  <si>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</si>
  <si>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</si>
  <si>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</si>
  <si>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</si>
  <si>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</si>
  <si>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</si>
  <si>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</si>
  <si>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</si>
  <si>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</si>
  <si>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</si>
  <si>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</si>
  <si>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</si>
  <si>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</si>
  <si>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</si>
  <si>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</si>
  <si>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</si>
  <si>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</si>
  <si>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</si>
  <si>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</si>
  <si>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</si>
  <si>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</si>
  <si>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</si>
  <si>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</si>
  <si>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</si>
  <si>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</si>
  <si>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</si>
  <si>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</si>
  <si>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</si>
  <si>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</si>
  <si>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</si>
  <si>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</si>
  <si>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</si>
  <si>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</si>
  <si>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</si>
  <si>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</si>
  <si>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</si>
  <si>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</si>
  <si>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</si>
  <si>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</si>
  <si>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</si>
  <si>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</si>
  <si>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</si>
  <si>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</si>
  <si>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</si>
  <si>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</si>
  <si>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</si>
  <si>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</si>
  <si>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</si>
  <si>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</si>
  <si>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</si>
  <si>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</si>
  <si>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</si>
  <si>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</si>
  <si>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</si>
  <si>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</si>
  <si>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</si>
  <si>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</si>
  <si>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</si>
  <si>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</si>
  <si>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</si>
  <si>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</si>
  <si>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</si>
  <si>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</si>
  <si>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</si>
  <si>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</si>
  <si>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</si>
  <si>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</si>
  <si>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</si>
  <si>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</si>
  <si>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</si>
  <si>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</si>
  <si>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</si>
  <si>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</si>
  <si>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</si>
  <si>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</si>
  <si>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</si>
  <si>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</si>
  <si>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</si>
  <si>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</si>
  <si>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</si>
  <si>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</si>
  <si>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</si>
  <si>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</si>
  <si>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</si>
  <si>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</si>
  <si>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</si>
  <si>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</si>
  <si>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</si>
  <si>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</si>
  <si>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</si>
  <si>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</si>
  <si>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</si>
  <si>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</si>
  <si>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</si>
  <si>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</si>
  <si>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</si>
  <si>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</si>
  <si>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</si>
  <si>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</si>
  <si>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</si>
  <si>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</si>
  <si>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</si>
  <si>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</si>
  <si>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</si>
  <si>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</si>
  <si>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</si>
  <si>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</si>
  <si>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</si>
  <si>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</si>
  <si>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</si>
  <si>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</si>
  <si>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</si>
  <si>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</si>
  <si>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</si>
  <si>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</si>
  <si>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</si>
  <si>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</si>
  <si>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</si>
  <si>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</si>
  <si>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</si>
  <si>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</si>
  <si>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</si>
  <si>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</si>
  <si>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</si>
  <si>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</si>
  <si>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</si>
  <si>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</si>
  <si>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</si>
  <si>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</si>
  <si>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</si>
  <si>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</si>
  <si>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</si>
  <si>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</si>
  <si>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</si>
  <si>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</si>
  <si>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</si>
  <si>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</si>
  <si>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</si>
  <si>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</si>
  <si>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</si>
  <si>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</si>
  <si>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</si>
  <si>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</si>
  <si>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</si>
  <si>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</si>
  <si>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</si>
  <si>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</si>
  <si>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</si>
  <si>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</si>
  <si>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</si>
  <si>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</si>
  <si>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</si>
  <si>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</si>
  <si>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</si>
  <si>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</si>
  <si>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</si>
  <si>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</si>
  <si>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</si>
  <si>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</si>
  <si>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</si>
  <si>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</si>
  <si>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</si>
  <si>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</si>
  <si>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</si>
  <si>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</si>
  <si>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</si>
  <si>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</si>
  <si>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</si>
  <si>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</si>
  <si>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</si>
  <si>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</si>
  <si>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</si>
  <si>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</si>
  <si>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</si>
  <si>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</si>
  <si>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</si>
  <si>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</si>
  <si>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</si>
  <si>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</si>
  <si>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</si>
  <si>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</si>
  <si>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</si>
  <si>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</si>
  <si>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</si>
  <si>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</si>
  <si>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</si>
  <si>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</si>
  <si>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</si>
  <si>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</si>
  <si>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</si>
  <si>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</si>
  <si>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</si>
  <si>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</si>
  <si>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</si>
  <si>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</si>
  <si>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</si>
  <si>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</si>
  <si>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</si>
  <si>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</si>
  <si>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</si>
  <si>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</si>
  <si>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</si>
  <si>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</si>
  <si>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</si>
  <si>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</si>
  <si>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</si>
  <si>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</si>
  <si>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</si>
  <si>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</si>
  <si>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</si>
  <si>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</si>
  <si>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</si>
  <si>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</si>
  <si>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</si>
  <si>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</si>
  <si>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</si>
  <si>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</si>
  <si>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</si>
  <si>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</si>
  <si>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</si>
  <si>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</si>
  <si>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</si>
  <si>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</si>
  <si>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</si>
  <si>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</si>
  <si>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</si>
  <si>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</si>
  <si>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</si>
  <si>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</si>
  <si>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</si>
  <si>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</si>
  <si>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</si>
  <si>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</si>
  <si>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</si>
  <si>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</si>
  <si>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</si>
  <si>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</si>
  <si>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</si>
  <si>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</si>
  <si>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</si>
  <si>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</si>
  <si>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</si>
  <si>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</si>
  <si>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</si>
  <si>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</si>
  <si>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</si>
  <si>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</si>
  <si>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</si>
  <si>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</si>
  <si>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</si>
  <si>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</si>
  <si>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</si>
  <si>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</si>
  <si>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</si>
  <si>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</si>
  <si>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</si>
  <si>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</si>
  <si>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</si>
  <si>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</si>
  <si>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</si>
  <si>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</si>
  <si>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</si>
  <si>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</si>
  <si>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</si>
  <si>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</si>
  <si>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</si>
  <si>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</si>
  <si>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</si>
  <si>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</si>
  <si>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</si>
  <si>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</si>
  <si>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</si>
  <si>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</si>
  <si>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</si>
  <si>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</si>
  <si>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</si>
  <si>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</si>
  <si>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</si>
  <si>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</si>
  <si>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</si>
  <si>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</si>
  <si>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</si>
  <si>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</si>
  <si>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</si>
  <si>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</si>
  <si>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</si>
  <si>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</si>
  <si>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</si>
  <si>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</si>
  <si>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</si>
  <si>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</si>
  <si>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</si>
  <si>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</si>
  <si>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</si>
  <si>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</si>
  <si>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</si>
  <si>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</si>
  <si>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</si>
  <si>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</si>
  <si>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</si>
  <si>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</si>
  <si>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</si>
  <si>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</si>
  <si>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</si>
  <si>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</si>
  <si>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</si>
  <si>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</si>
  <si>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</si>
  <si>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</si>
  <si>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</si>
  <si>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</si>
  <si>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</si>
  <si>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</si>
  <si>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</si>
  <si>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</si>
  <si>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</si>
  <si>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</si>
  <si>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</si>
  <si>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</si>
  <si>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</si>
  <si>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</si>
  <si>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</si>
  <si>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</si>
  <si>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</si>
  <si>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</si>
  <si>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</si>
  <si>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</si>
  <si>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</si>
  <si>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</si>
  <si>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</si>
  <si>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</si>
  <si>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</si>
  <si>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</si>
  <si>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</si>
  <si>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</si>
  <si>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</si>
  <si>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</si>
  <si>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</si>
  <si>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</si>
  <si>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</si>
  <si>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</si>
  <si>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</si>
  <si>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</si>
  <si>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</si>
  <si>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</si>
  <si>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</si>
  <si>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</si>
  <si>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</si>
  <si>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</si>
  <si>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</si>
  <si>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</si>
  <si>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</si>
  <si>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</si>
  <si>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</si>
  <si>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</si>
  <si>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</si>
  <si>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</si>
  <si>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</si>
  <si>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</si>
  <si>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</si>
  <si>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</si>
  <si>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</si>
  <si>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</si>
  <si>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</si>
  <si>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</si>
  <si>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</si>
  <si>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</si>
  <si>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</si>
  <si>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</si>
  <si>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</si>
  <si>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</si>
  <si>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</si>
  <si>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</si>
  <si>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</si>
  <si>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</si>
  <si>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</si>
  <si>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</si>
  <si>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</si>
  <si>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</si>
  <si>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</si>
  <si>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</si>
  <si>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</si>
  <si>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</si>
  <si>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</si>
  <si>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</si>
  <si>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</si>
  <si>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</si>
  <si>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</si>
  <si>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</si>
  <si>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</si>
  <si>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</si>
  <si>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</si>
  <si>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</si>
  <si>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</si>
  <si>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</si>
  <si>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</si>
  <si>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</si>
  <si>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</si>
  <si>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</si>
  <si>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</si>
  <si>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</si>
  <si>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</si>
  <si>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</si>
  <si>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</si>
  <si>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</si>
  <si>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</si>
  <si>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</si>
  <si>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</si>
  <si>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</si>
  <si>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</si>
  <si>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</si>
  <si>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</si>
  <si>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</si>
  <si>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</si>
  <si>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</si>
  <si>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</si>
  <si>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</si>
  <si>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</si>
  <si>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</si>
  <si>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</si>
  <si>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</si>
  <si>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</si>
  <si>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</si>
  <si>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</si>
  <si>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</si>
  <si>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</si>
  <si>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</si>
  <si>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</si>
  <si>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</si>
  <si>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</si>
  <si>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</si>
  <si>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</si>
  <si>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</si>
  <si>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</si>
  <si>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</si>
  <si>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</si>
  <si>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</si>
  <si>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</si>
  <si>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</si>
  <si>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</si>
  <si>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</si>
  <si>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</si>
  <si>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</si>
  <si>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</si>
  <si>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</si>
  <si>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</si>
  <si>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</si>
  <si>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</si>
  <si>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</si>
  <si>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</si>
  <si>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</si>
  <si>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</si>
  <si>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</si>
  <si>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</si>
  <si>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</si>
  <si>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</si>
  <si>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</si>
  <si>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</si>
  <si>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</si>
  <si>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</si>
  <si>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</si>
  <si>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</si>
  <si>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</si>
  <si>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</si>
  <si>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</si>
  <si>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</si>
  <si>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</si>
  <si>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</si>
  <si>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</si>
  <si>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</si>
  <si>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</si>
  <si>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</si>
  <si>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</si>
  <si>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</si>
  <si>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</si>
  <si>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</si>
  <si>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</si>
  <si>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</si>
  <si>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</si>
  <si>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</si>
  <si>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</si>
  <si>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</si>
  <si>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</si>
  <si>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ITC&lt;&gt;</t>
  </si>
  <si>
    <t>1160-1180</t>
  </si>
  <si>
    <t>2350-2450</t>
  </si>
  <si>
    <t>Profit of Rs.20/-</t>
  </si>
  <si>
    <t>MOTHERSON</t>
  </si>
  <si>
    <t>655-675</t>
  </si>
  <si>
    <t>1150-1200</t>
  </si>
  <si>
    <t>COLPAL JULY FUT</t>
  </si>
  <si>
    <t>2200-2300</t>
  </si>
  <si>
    <t>AMBIKCO</t>
  </si>
  <si>
    <t>1700-1800</t>
  </si>
  <si>
    <t>PIDILITIND JULY FUT</t>
  </si>
  <si>
    <t>2200-2240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</si>
  <si>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</si>
  <si>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</si>
  <si>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</si>
  <si>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</si>
  <si>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</si>
  <si>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</si>
  <si>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</si>
  <si>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</si>
  <si>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</si>
  <si>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</si>
  <si>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</si>
  <si>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</si>
  <si>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</si>
  <si>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</si>
  <si>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</si>
  <si>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</si>
  <si>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</si>
  <si>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</si>
  <si>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</si>
  <si>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</si>
  <si>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</si>
  <si>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</si>
  <si>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</si>
  <si>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</si>
  <si>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</si>
  <si>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</si>
  <si>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</si>
  <si>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</si>
  <si>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</si>
  <si>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</si>
  <si>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</si>
  <si>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</si>
  <si>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</si>
  <si>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</si>
  <si>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APOLLOHOSP JULY FUT</t>
  </si>
  <si>
    <t>3850-3900</t>
  </si>
  <si>
    <t>1530-1560</t>
  </si>
  <si>
    <t xml:space="preserve">CARBORUNIV </t>
  </si>
  <si>
    <t>730-750</t>
  </si>
  <si>
    <t>830-850</t>
  </si>
  <si>
    <t>12000-12500</t>
  </si>
  <si>
    <t>2450-2470</t>
  </si>
  <si>
    <t>INFY 1480 CE JUL</t>
  </si>
  <si>
    <t>60-70</t>
  </si>
  <si>
    <t>Profit of Rs.24/-</t>
  </si>
  <si>
    <t>Retail Research Technical Calls &amp; Fundamental Performance Report for the month of July-2022</t>
  </si>
  <si>
    <t>Profit of Rs.125/-</t>
  </si>
  <si>
    <t>Profit of Rs.131/-</t>
  </si>
  <si>
    <t>Profit of Rs.37/-</t>
  </si>
  <si>
    <t>240-245</t>
  </si>
  <si>
    <t>205-210</t>
  </si>
  <si>
    <t>Profit of Rs.52.25/-</t>
  </si>
  <si>
    <t>ACE</t>
  </si>
  <si>
    <t>Profit of Rs.17/-</t>
  </si>
  <si>
    <t>SIEMENS JULY FUT</t>
  </si>
  <si>
    <t>2250-2300</t>
  </si>
  <si>
    <t>Loss of Rs.75/-</t>
  </si>
  <si>
    <t>755-770</t>
  </si>
  <si>
    <t>Profit of Rs.16/-</t>
  </si>
  <si>
    <t>NIFTY 16000 PE 07-JUL</t>
  </si>
  <si>
    <t>150-180</t>
  </si>
  <si>
    <t>NIFTY 15900 CE 07-JUL</t>
  </si>
  <si>
    <t>130-150</t>
  </si>
  <si>
    <t>Loss of Rs.30/-</t>
  </si>
  <si>
    <t>AXISBANK JULY FUT</t>
  </si>
  <si>
    <t>665-675</t>
  </si>
  <si>
    <t>Profit of Rs.650/-</t>
  </si>
  <si>
    <t>765-780</t>
  </si>
  <si>
    <t>460-490</t>
  </si>
  <si>
    <t>GRASIM JULY FUT</t>
  </si>
  <si>
    <t>Profit of Rs.6.5/-</t>
  </si>
  <si>
    <t>1390-1410</t>
  </si>
  <si>
    <t>IRCTC JULY FUT</t>
  </si>
  <si>
    <t>590-600</t>
  </si>
  <si>
    <t>Profit of Rs.7/-</t>
  </si>
  <si>
    <t>Profit of Rs.10.5/-</t>
  </si>
  <si>
    <t>Profit of Rs.22.5/-</t>
  </si>
  <si>
    <t>Profit of Rs.11/-</t>
  </si>
  <si>
    <t>755-765</t>
  </si>
  <si>
    <t>VEDL 230 CE JUL</t>
  </si>
  <si>
    <t>10-12.0</t>
  </si>
  <si>
    <t>Profit of Rs.3.7/-</t>
  </si>
  <si>
    <t>RELIANCE 2500 CE JUL</t>
  </si>
  <si>
    <t>NIFTY 16100 CE 7 JUL</t>
  </si>
  <si>
    <t>Profit of Rs.6/-</t>
  </si>
  <si>
    <t xml:space="preserve">ICICIBANK JULY FUT </t>
  </si>
  <si>
    <t>Profit of Rs.240/-</t>
  </si>
  <si>
    <t>Profit of Rs.8/-</t>
  </si>
  <si>
    <t>Part profit of Rs.5.5/-</t>
  </si>
  <si>
    <t>M&amp;M 1200 CE JUL</t>
  </si>
  <si>
    <t>Sell</t>
  </si>
  <si>
    <t>PIIND JULY FUT</t>
  </si>
  <si>
    <t>2820-2850</t>
  </si>
  <si>
    <t>Profit of Rs.41/-</t>
  </si>
  <si>
    <t>930-950</t>
  </si>
  <si>
    <t>2290-2310</t>
  </si>
  <si>
    <t>NIFTY JULY FUT</t>
  </si>
  <si>
    <t>16300-16400</t>
  </si>
  <si>
    <t>Profit of Rs.42.5/-</t>
  </si>
  <si>
    <t>375-385</t>
  </si>
  <si>
    <t>225-230</t>
  </si>
  <si>
    <t>JSWSTEEL JULY FUT</t>
  </si>
  <si>
    <t>590-598</t>
  </si>
  <si>
    <t>Profit of Rs.2.5/-</t>
  </si>
  <si>
    <t>Loss of Rs.12.5/-</t>
  </si>
  <si>
    <t>Profit of Rs.7.50/-</t>
  </si>
  <si>
    <t>930-960</t>
  </si>
  <si>
    <t xml:space="preserve"> NIFTY JULY FUT </t>
  </si>
  <si>
    <t>BHARATFORG JULY FUT</t>
  </si>
  <si>
    <t>660-670</t>
  </si>
  <si>
    <t>Loss of Rs.10.5/-</t>
  </si>
  <si>
    <t>Loss of Rs.13/-</t>
  </si>
  <si>
    <t xml:space="preserve">LICHSGFIN 370 CE JUL </t>
  </si>
  <si>
    <t>BANKNIFTY JULY FUT</t>
  </si>
  <si>
    <t>35000-34700</t>
  </si>
  <si>
    <t>Profit of Rs.190/-</t>
  </si>
  <si>
    <t>Profit of Rs.15/-</t>
  </si>
  <si>
    <t>Profit of Rs.45/-</t>
  </si>
  <si>
    <t>70-71</t>
  </si>
  <si>
    <t>75-77</t>
  </si>
  <si>
    <t>Profit of Rs.1.6/-</t>
  </si>
  <si>
    <t>NIFTY 16050 CE 14 JUL</t>
  </si>
  <si>
    <t>100-120</t>
  </si>
  <si>
    <t>300-350</t>
  </si>
  <si>
    <t>3300-3500</t>
  </si>
  <si>
    <t xml:space="preserve">BANKNIFTY 34900 CE 14 JUL </t>
  </si>
  <si>
    <t>Profit of Rs.65/-</t>
  </si>
  <si>
    <t>213-218</t>
  </si>
  <si>
    <t>2700-2740</t>
  </si>
  <si>
    <t>595-610</t>
  </si>
  <si>
    <t>BANKNIFTY 34800 CE 14 JUL</t>
  </si>
  <si>
    <t>Loss of Rs.65/-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</si>
  <si>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</si>
  <si>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</si>
  <si>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</si>
  <si>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</si>
  <si>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</si>
  <si>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</si>
  <si>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</si>
  <si>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</si>
  <si>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</si>
  <si>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</si>
  <si>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</si>
  <si>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Loss of Rs.6.75/-</t>
  </si>
  <si>
    <t xml:space="preserve">BIRLACORPN </t>
  </si>
  <si>
    <t>960-970</t>
  </si>
  <si>
    <t>Profit of Rs.18.5/-</t>
  </si>
  <si>
    <t>3200-3400</t>
  </si>
  <si>
    <t>LALPATHLAB JULY FUT</t>
  </si>
  <si>
    <t>1930-1880</t>
  </si>
  <si>
    <t>BAJFINANCE JULY FUT</t>
  </si>
  <si>
    <t>6200-6250</t>
  </si>
  <si>
    <t>2340-2370</t>
  </si>
  <si>
    <t>245-255</t>
  </si>
  <si>
    <t>Profit of Rs.30.5/-</t>
  </si>
  <si>
    <t>VEDL JULY FUT</t>
  </si>
  <si>
    <t xml:space="preserve">BHARTIARTL 670 CE JUL </t>
  </si>
  <si>
    <t>15-20</t>
  </si>
  <si>
    <t>Loss of Rs.50/-</t>
  </si>
  <si>
    <t>Profit of Rs.7.5/-</t>
  </si>
  <si>
    <t>TRENT JULY FUT</t>
  </si>
  <si>
    <t>1240-1250</t>
  </si>
  <si>
    <t>490-500</t>
  </si>
  <si>
    <t xml:space="preserve">POLYCAB </t>
  </si>
  <si>
    <t>2300-2350</t>
  </si>
  <si>
    <t>HAVELLS 1300 CE JUL</t>
  </si>
  <si>
    <t>Profit of Rs.2.75/-</t>
  </si>
  <si>
    <t>Profit of Rs.4/-</t>
  </si>
  <si>
    <t>Profit of Rs.3.75/-</t>
  </si>
  <si>
    <t>ALPHA LEON ENTERPRISES LLP</t>
  </si>
  <si>
    <t>Profit of Rs.25.5/-</t>
  </si>
  <si>
    <t>Part profit of Rs.56/-</t>
  </si>
  <si>
    <t>Profit of Rs.85/-</t>
  </si>
  <si>
    <t>212-216</t>
  </si>
  <si>
    <t>Profit of Rs.3.25/-</t>
  </si>
  <si>
    <t>Profit of Rs.26.5/-</t>
  </si>
  <si>
    <t>Profit of Rs.10/-</t>
  </si>
  <si>
    <t>Loss of Rs.16/-</t>
  </si>
  <si>
    <t>SIEMENS AUG FUT</t>
  </si>
  <si>
    <t>2640-2600</t>
  </si>
  <si>
    <t>BATAINDIA JULY FUT</t>
  </si>
  <si>
    <t>1900-1930</t>
  </si>
  <si>
    <t>940-960</t>
  </si>
  <si>
    <t>NIFTY 16500 PE 21 JUL</t>
  </si>
  <si>
    <t>90-120</t>
  </si>
  <si>
    <t>Profit of Rs.215/-</t>
  </si>
  <si>
    <t>Loss of Rs.14/-</t>
  </si>
  <si>
    <t>810-820</t>
  </si>
  <si>
    <t>NIFTY 16550 PE 21 JUL</t>
  </si>
  <si>
    <t>70-80</t>
  </si>
  <si>
    <t>Profit of Rs.11.5/-</t>
  </si>
  <si>
    <t>BANKNIFTY 36100 PE 21 JUL</t>
  </si>
  <si>
    <t>120-150</t>
  </si>
  <si>
    <t>Loss of Rs.55/-</t>
  </si>
  <si>
    <t>3720-3800</t>
  </si>
  <si>
    <t>Loss of Rs.45/-</t>
  </si>
  <si>
    <t>CIPLA JULY FUT</t>
  </si>
  <si>
    <t>1000-1020</t>
  </si>
  <si>
    <t>ALFAVIO</t>
  </si>
  <si>
    <t>MEHAI</t>
  </si>
  <si>
    <t>Profit of Rs.23.5/-</t>
  </si>
  <si>
    <t>Profit of Rs.110/-</t>
  </si>
  <si>
    <t>1060-1100</t>
  </si>
  <si>
    <t>873-876</t>
  </si>
  <si>
    <t>788-792</t>
  </si>
  <si>
    <t>810-830</t>
  </si>
  <si>
    <t>905-925</t>
  </si>
  <si>
    <t>Profit of Rs.185/-</t>
  </si>
  <si>
    <t xml:space="preserve">ACC 2200 CE JUL </t>
  </si>
  <si>
    <t>40-50</t>
  </si>
  <si>
    <t>EARUM</t>
  </si>
  <si>
    <t>TOPGAIN FINANCE PRIVATE LIMITED</t>
  </si>
  <si>
    <t>JETMALL</t>
  </si>
  <si>
    <t>NAKSHATRA GARMENTS PRIVATE LIMITED</t>
  </si>
  <si>
    <t>XTX MARKETS LLP</t>
  </si>
  <si>
    <t>VIKASPROP</t>
  </si>
  <si>
    <t>Vikas Prop &amp; Granite Ltd</t>
  </si>
  <si>
    <t>265-270</t>
  </si>
  <si>
    <t>Profit of Rs.8.5/-</t>
  </si>
  <si>
    <t>PIDILITIND AUG FUT</t>
  </si>
  <si>
    <t>2380-2400</t>
  </si>
  <si>
    <t>Part Profit of Rs.89/-</t>
  </si>
  <si>
    <t>IFL</t>
  </si>
  <si>
    <t>MOHAMMED MOHSIN HAJIMOHAMMED AJMERWALA</t>
  </si>
  <si>
    <t>KBCGLOBAL</t>
  </si>
  <si>
    <t>LLFICL</t>
  </si>
  <si>
    <t>DYNAMIC SERVICES &amp; SECURITY LIMITED</t>
  </si>
  <si>
    <t>PGCRL</t>
  </si>
  <si>
    <t>RAJNISH</t>
  </si>
  <si>
    <t>TANGO COMMOSALES LLP</t>
  </si>
  <si>
    <t>SADHNA</t>
  </si>
  <si>
    <t>1020-1040</t>
  </si>
  <si>
    <t>195-200</t>
  </si>
  <si>
    <t>452-455</t>
  </si>
  <si>
    <t>470-490</t>
  </si>
  <si>
    <t>Profit of Rs.23/-</t>
  </si>
  <si>
    <t>AARTIIND AUG FUT</t>
  </si>
  <si>
    <t>ARL</t>
  </si>
  <si>
    <t>NARENDRAKUMAR GANGARAMDAS PATEL</t>
  </si>
  <si>
    <t>SUSHILABEN NARENDRAKUMAR PATEL</t>
  </si>
  <si>
    <t>SKSE SECURITIES LIMITED CORP CM/TM PROP A/C</t>
  </si>
  <si>
    <t>RATHOD MAHENDRKUMAR</t>
  </si>
  <si>
    <t>PRITIKAUTO</t>
  </si>
  <si>
    <t>TANO INVESTMENT OPPORTUNITIES FUND</t>
  </si>
  <si>
    <t>PULIN INVESTMENTS PRIVATE LIMITED</t>
  </si>
  <si>
    <t>PURPLE</t>
  </si>
  <si>
    <t>ASHOKKUMAR SABURBHAI CHAVDA</t>
  </si>
  <si>
    <t>KUNTAL JITENDRA TRIVEDI</t>
  </si>
  <si>
    <t>DEVIT</t>
  </si>
  <si>
    <t>Dev Info Technology Ltd</t>
  </si>
  <si>
    <t>YASHEN JAYESH SAVLA</t>
  </si>
  <si>
    <t>GODHA</t>
  </si>
  <si>
    <t>Godha Cabcon Insulat Ltd</t>
  </si>
  <si>
    <t>REKHA BHANDARI</t>
  </si>
  <si>
    <t>Pritika Auto Indus Ltd</t>
  </si>
  <si>
    <t>Loss of Rs.43/-</t>
  </si>
  <si>
    <t xml:space="preserve">MINDTREE </t>
  </si>
  <si>
    <t>Part profit of Rs.100/-</t>
  </si>
  <si>
    <t>Profit of Rs.29/-</t>
  </si>
  <si>
    <t>RAJESH GOYAL</t>
  </si>
  <si>
    <t>CHANDER VIJAY RAJGULSHAN GABA</t>
  </si>
  <si>
    <t>POOJA CHANDER VIJAY GABA</t>
  </si>
  <si>
    <t>BFLAFL</t>
  </si>
  <si>
    <t>SOURAV DAS</t>
  </si>
  <si>
    <t>SIKHA RANI DAS</t>
  </si>
  <si>
    <t>VANRAJ DADBHAI KAHOR</t>
  </si>
  <si>
    <t>GIANLIFE</t>
  </si>
  <si>
    <t>ARUN KUMAR GUPTA</t>
  </si>
  <si>
    <t>HIGHENE</t>
  </si>
  <si>
    <t>SHAH SHARAD KANAYALAL</t>
  </si>
  <si>
    <t>DIPAKKUMAR RAJUBHAI PARMAR</t>
  </si>
  <si>
    <t>LALJIBHAI TRIVEDI</t>
  </si>
  <si>
    <t>KAMUBEN DEVABHAI MARUDA</t>
  </si>
  <si>
    <t>DHIR VIVEKKUMAR LANGHNOJIA</t>
  </si>
  <si>
    <t>SVCM SECURITIES PRIVATE LIMITED</t>
  </si>
  <si>
    <t>NAVKAR</t>
  </si>
  <si>
    <t>SANTOSH CHANDRASHEKHAR NAGAR</t>
  </si>
  <si>
    <t>SHASHIN HASMUKH SAVLA</t>
  </si>
  <si>
    <t>PARTH HASMUKHBHAI PATEL</t>
  </si>
  <si>
    <t>MANISH MISHRA</t>
  </si>
  <si>
    <t>PURAV BHARATBHAI PATEL</t>
  </si>
  <si>
    <t>SCANDENT</t>
  </si>
  <si>
    <t>LATIN MANHARLAL SECURITIES PVT LTD</t>
  </si>
  <si>
    <t>SHAIBAL GHOSH</t>
  </si>
  <si>
    <t>MANSI SHARE &amp; STOCK ADVISORS PRIVATE LIMITED</t>
  </si>
  <si>
    <t>SWAGTAM</t>
  </si>
  <si>
    <t>SUBHASH AGARWAL</t>
  </si>
  <si>
    <t>TTIL</t>
  </si>
  <si>
    <t>GOURAVINGLE</t>
  </si>
  <si>
    <t>PARESH DHIRAJLAL SHAH</t>
  </si>
  <si>
    <t>GAURI NANDAN TRADERS</t>
  </si>
  <si>
    <t>KABEELON SALES CORP</t>
  </si>
  <si>
    <t>KAMAL KUMAR JALAN SEC. PVT. LTD</t>
  </si>
  <si>
    <t>SARVAGAY TEXTILE LLP</t>
  </si>
  <si>
    <t>D P VORA SECURITIES PRIVATE LIMITED</t>
  </si>
  <si>
    <t>UNICK</t>
  </si>
  <si>
    <t>RAMANLAL MANILAL PATEL</t>
  </si>
  <si>
    <t>VSL</t>
  </si>
  <si>
    <t>YACOOBALI AIYUB MOHAMMED</t>
  </si>
  <si>
    <t>ARCHIDPLY</t>
  </si>
  <si>
    <t>Archidply Industries Limi</t>
  </si>
  <si>
    <t>NK SECURITIES RESEARCH PRIVATE LIMITED</t>
  </si>
  <si>
    <t>ARIHANTSUP</t>
  </si>
  <si>
    <t>Arihant Superstruct Ltd</t>
  </si>
  <si>
    <t>ANUSTUP TRADING  PRIVATE LIMITED</t>
  </si>
  <si>
    <t>GLOBE</t>
  </si>
  <si>
    <t>Globe Textiles (I) Ltd.</t>
  </si>
  <si>
    <t>Huhtamaki India Limited</t>
  </si>
  <si>
    <t>SEETHA KUMARI</t>
  </si>
  <si>
    <t>KBC Global Limited</t>
  </si>
  <si>
    <t>KCK</t>
  </si>
  <si>
    <t>Kck Industries Limited</t>
  </si>
  <si>
    <t>TINA DADU</t>
  </si>
  <si>
    <t>NECCLTD</t>
  </si>
  <si>
    <t>North East Carry Corp Ltd</t>
  </si>
  <si>
    <t>SWAPNA KHAITAN</t>
  </si>
  <si>
    <t>PATINTLOG</t>
  </si>
  <si>
    <t>Patel Integrated Logistic</t>
  </si>
  <si>
    <t>ROHIT SRIVASTAVA</t>
  </si>
  <si>
    <t>TRUSHARKUMAR VASUDEVBHAI SHAH HUF</t>
  </si>
  <si>
    <t>KAUSHIK SHAH SHARES &amp; SECURITIES PVT LTD</t>
  </si>
  <si>
    <t>PALAK COMMODITIES PRIVATE LIMITED</t>
  </si>
  <si>
    <t>Tanla Platforms Limited</t>
  </si>
  <si>
    <t>LATTEYS</t>
  </si>
  <si>
    <t>Latteys Industries Ltd</t>
  </si>
  <si>
    <t>MAUSMIBEN CHANDRESHKUMAR SHAH</t>
  </si>
  <si>
    <t>RAJNISHKUMAR SURENDRAPRASAD SINGH</t>
  </si>
  <si>
    <t>LITEX TRADERS LLP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</si>
</sst>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39997558519241921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7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2" borderId="1" xfId="0" applyFont="1" applyFill="1" applyBorder="1"/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7" fillId="0" borderId="21" xfId="0" applyFont="1" applyBorder="1"/>
    <xf numFmtId="0" fontId="0" fillId="0" borderId="21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39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2" xfId="0" applyFont="1" applyBorder="1"/>
    <xf numFmtId="0" fontId="0" fillId="0" borderId="22" xfId="0" applyFont="1" applyBorder="1" applyAlignment="1"/>
    <xf numFmtId="0" fontId="1" fillId="0" borderId="23" xfId="0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0" fillId="19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4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16" fontId="31" fillId="12" borderId="24" xfId="0" applyNumberFormat="1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left"/>
    </xf>
    <xf numFmtId="0" fontId="31" fillId="12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10" fontId="32" fillId="14" borderId="24" xfId="0" applyNumberFormat="1" applyFont="1" applyFill="1" applyBorder="1" applyAlignment="1">
      <alignment horizontal="center" vertical="center" wrapText="1"/>
    </xf>
    <xf numFmtId="16" fontId="32" fillId="14" borderId="24" xfId="0" applyNumberFormat="1" applyFont="1" applyFill="1" applyBorder="1" applyAlignment="1">
      <alignment horizontal="center" vertical="center"/>
    </xf>
    <xf numFmtId="0" fontId="1" fillId="12" borderId="25" xfId="0" applyFont="1" applyFill="1" applyBorder="1"/>
    <xf numFmtId="0" fontId="1" fillId="12" borderId="24" xfId="0" applyFont="1" applyFill="1" applyBorder="1"/>
    <xf numFmtId="0" fontId="0" fillId="13" borderId="24" xfId="0" applyFont="1" applyFill="1" applyBorder="1" applyAlignment="1"/>
    <xf numFmtId="15" fontId="31" fillId="12" borderId="24" xfId="0" applyNumberFormat="1" applyFont="1" applyFill="1" applyBorder="1" applyAlignment="1">
      <alignment horizontal="center" vertical="center"/>
    </xf>
    <xf numFmtId="0" fontId="32" fillId="12" borderId="24" xfId="0" applyFont="1" applyFill="1" applyBorder="1"/>
    <xf numFmtId="43" fontId="31" fillId="12" borderId="24" xfId="0" applyNumberFormat="1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1" fontId="31" fillId="11" borderId="24" xfId="0" applyNumberFormat="1" applyFont="1" applyFill="1" applyBorder="1" applyAlignment="1">
      <alignment horizontal="center" vertical="center"/>
    </xf>
    <xf numFmtId="16" fontId="31" fillId="11" borderId="24" xfId="0" applyNumberFormat="1" applyFont="1" applyFill="1" applyBorder="1" applyAlignment="1">
      <alignment horizontal="center" vertical="center"/>
    </xf>
    <xf numFmtId="0" fontId="31" fillId="11" borderId="24" xfId="0" applyFont="1" applyFill="1" applyBorder="1" applyAlignment="1">
      <alignment horizontal="left"/>
    </xf>
    <xf numFmtId="0" fontId="31" fillId="11" borderId="24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0" fillId="12" borderId="24" xfId="0" applyNumberFormat="1" applyFont="1" applyFill="1" applyBorder="1" applyAlignment="1">
      <alignment horizontal="center" vertical="center"/>
    </xf>
    <xf numFmtId="0" fontId="1" fillId="20" borderId="0" xfId="0" applyFont="1" applyFill="1" applyBorder="1"/>
    <xf numFmtId="0" fontId="1" fillId="20" borderId="25" xfId="0" applyFont="1" applyFill="1" applyBorder="1"/>
    <xf numFmtId="0" fontId="1" fillId="20" borderId="24" xfId="0" applyFont="1" applyFill="1" applyBorder="1"/>
    <xf numFmtId="0" fontId="0" fillId="21" borderId="24" xfId="0" applyFont="1" applyFill="1" applyBorder="1" applyAlignment="1"/>
    <xf numFmtId="165" fontId="40" fillId="11" borderId="24" xfId="0" applyNumberFormat="1" applyFont="1" applyFill="1" applyBorder="1" applyAlignment="1">
      <alignment horizontal="center" vertical="center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31" fillId="11" borderId="21" xfId="0" applyFont="1" applyFill="1" applyBorder="1" applyAlignment="1">
      <alignment horizont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165" fontId="40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4" xfId="0" applyFont="1" applyFill="1" applyBorder="1" applyAlignment="1">
      <alignment horizontal="center" vertical="center"/>
    </xf>
    <xf numFmtId="165" fontId="31" fillId="17" borderId="24" xfId="0" applyNumberFormat="1" applyFont="1" applyFill="1" applyBorder="1" applyAlignment="1">
      <alignment horizontal="center" vertical="center"/>
    </xf>
    <xf numFmtId="15" fontId="31" fillId="17" borderId="24" xfId="0" applyNumberFormat="1" applyFont="1" applyFill="1" applyBorder="1" applyAlignment="1">
      <alignment horizontal="center" vertical="center"/>
    </xf>
    <xf numFmtId="0" fontId="32" fillId="17" borderId="24" xfId="0" applyFont="1" applyFill="1" applyBorder="1"/>
    <xf numFmtId="43" fontId="31" fillId="17" borderId="24" xfId="0" applyNumberFormat="1" applyFont="1" applyFill="1" applyBorder="1" applyAlignment="1">
      <alignment horizontal="center" vertical="top"/>
    </xf>
    <xf numFmtId="0" fontId="31" fillId="17" borderId="24" xfId="0" applyFont="1" applyFill="1" applyBorder="1" applyAlignment="1">
      <alignment horizontal="center" vertical="top"/>
    </xf>
    <xf numFmtId="1" fontId="40" fillId="22" borderId="24" xfId="0" applyNumberFormat="1" applyFont="1" applyFill="1" applyBorder="1" applyAlignment="1">
      <alignment horizontal="center" vertical="center"/>
    </xf>
    <xf numFmtId="165" fontId="40" fillId="22" borderId="24" xfId="0" applyNumberFormat="1" applyFont="1" applyFill="1" applyBorder="1" applyAlignment="1">
      <alignment horizontal="center" vertical="center"/>
    </xf>
    <xf numFmtId="16" fontId="40" fillId="22" borderId="24" xfId="0" applyNumberFormat="1" applyFont="1" applyFill="1" applyBorder="1" applyAlignment="1">
      <alignment horizontal="center" vertical="center"/>
    </xf>
    <xf numFmtId="0" fontId="40" fillId="22" borderId="24" xfId="0" applyFont="1" applyFill="1" applyBorder="1" applyAlignment="1">
      <alignment horizontal="left"/>
    </xf>
    <xf numFmtId="0" fontId="40" fillId="22" borderId="24" xfId="0" applyFont="1" applyFill="1" applyBorder="1" applyAlignment="1">
      <alignment horizontal="center" vertical="center"/>
    </xf>
    <xf numFmtId="0" fontId="40" fillId="23" borderId="21" xfId="0" applyFont="1" applyFill="1" applyBorder="1" applyAlignment="1">
      <alignment horizontal="center" vertical="center"/>
    </xf>
    <xf numFmtId="2" fontId="40" fillId="23" borderId="21" xfId="0" applyNumberFormat="1" applyFont="1" applyFill="1" applyBorder="1" applyAlignment="1">
      <alignment horizontal="center" vertical="center"/>
    </xf>
    <xf numFmtId="10" fontId="40" fillId="23" borderId="21" xfId="0" applyNumberFormat="1" applyFont="1" applyFill="1" applyBorder="1" applyAlignment="1">
      <alignment horizontal="center" vertical="center" wrapText="1"/>
    </xf>
    <xf numFmtId="16" fontId="40" fillId="23" borderId="21" xfId="0" applyNumberFormat="1" applyFont="1" applyFill="1" applyBorder="1" applyAlignment="1">
      <alignment horizontal="center" vertical="center"/>
    </xf>
    <xf numFmtId="0" fontId="40" fillId="11" borderId="21" xfId="0" applyFont="1" applyFill="1" applyBorder="1" applyAlignment="1">
      <alignment horizontal="center" vertical="center"/>
    </xf>
    <xf numFmtId="0" fontId="40" fillId="11" borderId="21" xfId="0" applyFont="1" applyFill="1" applyBorder="1"/>
    <xf numFmtId="0" fontId="40" fillId="22" borderId="21" xfId="0" applyFont="1" applyFill="1" applyBorder="1" applyAlignment="1">
      <alignment horizontal="center" vertical="center"/>
    </xf>
    <xf numFmtId="165" fontId="40" fillId="22" borderId="21" xfId="0" applyNumberFormat="1" applyFont="1" applyFill="1" applyBorder="1" applyAlignment="1">
      <alignment horizontal="center" vertical="center"/>
    </xf>
    <xf numFmtId="0" fontId="40" fillId="22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6" fontId="40" fillId="11" borderId="21" xfId="0" applyNumberFormat="1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/>
    </xf>
    <xf numFmtId="165" fontId="40" fillId="24" borderId="21" xfId="0" applyNumberFormat="1" applyFont="1" applyFill="1" applyBorder="1" applyAlignment="1">
      <alignment horizontal="center" vertical="center"/>
    </xf>
    <xf numFmtId="0" fontId="40" fillId="24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65" fontId="31" fillId="11" borderId="24" xfId="0" applyNumberFormat="1" applyFont="1" applyFill="1" applyBorder="1" applyAlignment="1">
      <alignment horizontal="center" vertical="center"/>
    </xf>
    <xf numFmtId="15" fontId="31" fillId="11" borderId="24" xfId="0" applyNumberFormat="1" applyFont="1" applyFill="1" applyBorder="1" applyAlignment="1">
      <alignment horizontal="center" vertical="center"/>
    </xf>
    <xf numFmtId="0" fontId="32" fillId="11" borderId="24" xfId="0" applyFont="1" applyFill="1" applyBorder="1"/>
    <xf numFmtId="43" fontId="31" fillId="11" borderId="24" xfId="0" applyNumberFormat="1" applyFont="1" applyFill="1" applyBorder="1" applyAlignment="1">
      <alignment horizontal="center" vertical="top"/>
    </xf>
    <xf numFmtId="0" fontId="31" fillId="11" borderId="24" xfId="0" applyFont="1" applyFill="1" applyBorder="1" applyAlignment="1">
      <alignment horizontal="center" vertical="top"/>
    </xf>
    <xf numFmtId="1" fontId="31" fillId="22" borderId="24" xfId="0" applyNumberFormat="1" applyFont="1" applyFill="1" applyBorder="1" applyAlignment="1">
      <alignment horizontal="center" vertical="center"/>
    </xf>
    <xf numFmtId="16" fontId="31" fillId="22" borderId="24" xfId="0" applyNumberFormat="1" applyFont="1" applyFill="1" applyBorder="1" applyAlignment="1">
      <alignment horizontal="center" vertical="center"/>
    </xf>
    <xf numFmtId="0" fontId="31" fillId="22" borderId="24" xfId="0" applyFont="1" applyFill="1" applyBorder="1" applyAlignment="1">
      <alignment horizontal="left"/>
    </xf>
    <xf numFmtId="0" fontId="31" fillId="22" borderId="24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4" borderId="21" xfId="0" applyFont="1" applyFill="1" applyBorder="1" applyAlignment="1">
      <alignment horizontal="center" vertical="center"/>
    </xf>
    <xf numFmtId="165" fontId="40" fillId="24" borderId="24" xfId="0" applyNumberFormat="1" applyFont="1" applyFill="1" applyBorder="1" applyAlignment="1">
      <alignment horizontal="center" vertical="center"/>
    </xf>
    <xf numFmtId="0" fontId="31" fillId="24" borderId="21" xfId="0" applyFont="1" applyFill="1" applyBorder="1"/>
    <xf numFmtId="2" fontId="40" fillId="22" borderId="21" xfId="0" applyNumberFormat="1" applyFont="1" applyFill="1" applyBorder="1" applyAlignment="1">
      <alignment horizontal="center" vertical="center"/>
    </xf>
    <xf numFmtId="166" fontId="40" fillId="22" borderId="21" xfId="0" applyNumberFormat="1" applyFont="1" applyFill="1" applyBorder="1" applyAlignment="1">
      <alignment horizontal="center" vertical="center"/>
    </xf>
    <xf numFmtId="165" fontId="31" fillId="22" borderId="24" xfId="0" applyNumberFormat="1" applyFont="1" applyFill="1" applyBorder="1" applyAlignment="1">
      <alignment horizontal="center" vertical="center"/>
    </xf>
    <xf numFmtId="15" fontId="31" fillId="22" borderId="24" xfId="0" applyNumberFormat="1" applyFont="1" applyFill="1" applyBorder="1" applyAlignment="1">
      <alignment horizontal="center" vertical="center"/>
    </xf>
    <xf numFmtId="0" fontId="32" fillId="22" borderId="24" xfId="0" applyFont="1" applyFill="1" applyBorder="1"/>
    <xf numFmtId="43" fontId="31" fillId="22" borderId="24" xfId="0" applyNumberFormat="1" applyFont="1" applyFill="1" applyBorder="1" applyAlignment="1">
      <alignment horizontal="center" vertical="top"/>
    </xf>
    <xf numFmtId="0" fontId="31" fillId="22" borderId="24" xfId="0" applyFont="1" applyFill="1" applyBorder="1" applyAlignment="1">
      <alignment horizontal="center" vertical="top"/>
    </xf>
    <xf numFmtId="0" fontId="32" fillId="23" borderId="1" xfId="0" applyFont="1" applyFill="1" applyBorder="1" applyAlignment="1">
      <alignment horizontal="center" vertical="center"/>
    </xf>
    <xf numFmtId="2" fontId="32" fillId="23" borderId="1" xfId="0" applyNumberFormat="1" applyFont="1" applyFill="1" applyBorder="1" applyAlignment="1">
      <alignment horizontal="center" vertical="center"/>
    </xf>
    <xf numFmtId="10" fontId="32" fillId="23" borderId="3" xfId="0" applyNumberFormat="1" applyFont="1" applyFill="1" applyBorder="1" applyAlignment="1">
      <alignment horizontal="center" vertical="center" wrapText="1"/>
    </xf>
    <xf numFmtId="16" fontId="32" fillId="23" borderId="21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5" fontId="31" fillId="11" borderId="26" xfId="0" applyNumberFormat="1" applyFont="1" applyFill="1" applyBorder="1" applyAlignment="1">
      <alignment horizontal="center" vertical="center"/>
    </xf>
    <xf numFmtId="0" fontId="32" fillId="11" borderId="26" xfId="0" applyFont="1" applyFill="1" applyBorder="1"/>
    <xf numFmtId="43" fontId="31" fillId="11" borderId="26" xfId="0" applyNumberFormat="1" applyFont="1" applyFill="1" applyBorder="1" applyAlignment="1">
      <alignment horizontal="center" vertical="top"/>
    </xf>
    <xf numFmtId="0" fontId="31" fillId="11" borderId="26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2" xfId="0" applyFont="1" applyFill="1" applyBorder="1" applyAlignment="1">
      <alignment horizontal="center" vertical="center"/>
    </xf>
    <xf numFmtId="16" fontId="32" fillId="6" borderId="22" xfId="0" applyNumberFormat="1" applyFont="1" applyFill="1" applyBorder="1" applyAlignment="1">
      <alignment horizontal="center" vertical="center"/>
    </xf>
    <xf numFmtId="1" fontId="31" fillId="24" borderId="24" xfId="0" applyNumberFormat="1" applyFont="1" applyFill="1" applyBorder="1" applyAlignment="1">
      <alignment horizontal="center" vertical="center"/>
    </xf>
    <xf numFmtId="16" fontId="31" fillId="24" borderId="24" xfId="0" applyNumberFormat="1" applyFont="1" applyFill="1" applyBorder="1" applyAlignment="1">
      <alignment horizontal="center" vertical="center"/>
    </xf>
    <xf numFmtId="0" fontId="31" fillId="24" borderId="24" xfId="0" applyFont="1" applyFill="1" applyBorder="1" applyAlignment="1">
      <alignment horizontal="left"/>
    </xf>
    <xf numFmtId="0" fontId="31" fillId="24" borderId="24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0" fontId="32" fillId="25" borderId="21" xfId="0" applyNumberFormat="1" applyFont="1" applyFill="1" applyBorder="1" applyAlignment="1">
      <alignment horizontal="center" vertical="center" wrapText="1"/>
    </xf>
    <xf numFmtId="16" fontId="32" fillId="25" borderId="21" xfId="0" applyNumberFormat="1" applyFont="1" applyFill="1" applyBorder="1" applyAlignment="1">
      <alignment horizontal="center" vertical="center"/>
    </xf>
    <xf numFmtId="0" fontId="31" fillId="26" borderId="24" xfId="0" applyFont="1" applyFill="1" applyBorder="1" applyAlignment="1">
      <alignment horizontal="center" vertical="center"/>
    </xf>
    <xf numFmtId="165" fontId="31" fillId="26" borderId="24" xfId="0" applyNumberFormat="1" applyFont="1" applyFill="1" applyBorder="1" applyAlignment="1">
      <alignment horizontal="center" vertical="center"/>
    </xf>
    <xf numFmtId="15" fontId="31" fillId="26" borderId="24" xfId="0" applyNumberFormat="1" applyFont="1" applyFill="1" applyBorder="1" applyAlignment="1">
      <alignment horizontal="center" vertical="center"/>
    </xf>
    <xf numFmtId="0" fontId="32" fillId="26" borderId="24" xfId="0" applyFont="1" applyFill="1" applyBorder="1"/>
    <xf numFmtId="43" fontId="31" fillId="26" borderId="24" xfId="0" applyNumberFormat="1" applyFont="1" applyFill="1" applyBorder="1" applyAlignment="1">
      <alignment horizontal="center" vertical="top"/>
    </xf>
    <xf numFmtId="0" fontId="31" fillId="26" borderId="24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216</xdr:row>
      <xdr:rowOff>0</xdr:rowOff>
    </xdr:from>
    <xdr:to>
      <xdr:col>11</xdr:col>
      <xdr:colOff>123825</xdr:colOff>
      <xdr:row>230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44770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91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91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92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91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91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J18" sqref="J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94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44770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2" t="s">
        <v>16</v>
      </c>
      <c r="B9" s="464" t="s">
        <v>17</v>
      </c>
      <c r="C9" s="464" t="s">
        <v>18</v>
      </c>
      <c r="D9" s="464" t="s">
        <v>19</v>
      </c>
      <c r="E9" s="23" t="s">
        <v>20</v>
      </c>
      <c r="F9" s="23" t="s">
        <v>21</v>
      </c>
      <c r="G9" s="459" t="s">
        <v>22</v>
      </c>
      <c r="H9" s="460"/>
      <c r="I9" s="461"/>
      <c r="J9" s="459" t="s">
        <v>23</v>
      </c>
      <c r="K9" s="460"/>
      <c r="L9" s="461"/>
      <c r="M9" s="23"/>
      <c r="N9" s="24"/>
      <c r="O9" s="24"/>
      <c r="P9" s="24"/>
    </row>
    <row r="10" spans="1:16" ht="59.25" customHeight="1">
      <c r="A10" s="463"/>
      <c r="B10" s="465"/>
      <c r="C10" s="465"/>
      <c r="D10" s="46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44770</v>
      </c>
      <c r="E11" s="32">
        <v>16653.3</v>
      </c>
      <c r="F11" s="32">
        <v>16586.433333333334</v>
      </c>
      <c r="G11" s="33">
        <v>16504.866666666669</v>
      </c>
      <c r="H11" s="33">
        <v>16356.433333333334</v>
      </c>
      <c r="I11" s="33">
        <v>16274.866666666669</v>
      </c>
      <c r="J11" s="33">
        <v>16734.866666666669</v>
      </c>
      <c r="K11" s="33">
        <v>16816.433333333334</v>
      </c>
      <c r="L11" s="33">
        <v>16964.866666666669</v>
      </c>
      <c r="M11" s="34">
        <v>16668</v>
      </c>
      <c r="N11" s="34">
        <v>16438</v>
      </c>
      <c r="O11" s="35">
        <v>11856000</v>
      </c>
      <c r="P11" s="36">
        <v>2.0094730457003471E-2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44770</v>
      </c>
      <c r="E12" s="37">
        <v>36756.1</v>
      </c>
      <c r="F12" s="37">
        <v>36602.15</v>
      </c>
      <c r="G12" s="38">
        <v>36403.950000000004</v>
      </c>
      <c r="H12" s="38">
        <v>36051.800000000003</v>
      </c>
      <c r="I12" s="38">
        <v>35853.600000000006</v>
      </c>
      <c r="J12" s="38">
        <v>36954.300000000003</v>
      </c>
      <c r="K12" s="38">
        <v>37152.5</v>
      </c>
      <c r="L12" s="38">
        <v>37504.65</v>
      </c>
      <c r="M12" s="28">
        <v>36800.35</v>
      </c>
      <c r="N12" s="28">
        <v>36250</v>
      </c>
      <c r="O12" s="39">
        <v>2773000</v>
      </c>
      <c r="P12" s="40">
        <v>0.18957991484615466</v>
      </c>
    </row>
    <row r="13" spans="1:16" ht="12.75" customHeight="1">
      <c r="A13" s="28">
        <v>3</v>
      </c>
      <c r="B13" s="29" t="s">
        <v>35</v>
      </c>
      <c r="C13" s="30" t="s">
        <v>794</v>
      </c>
      <c r="D13" s="31">
        <v>44803</v>
      </c>
      <c r="E13" s="37">
        <v>16910.95</v>
      </c>
      <c r="F13" s="37">
        <v>16728.850000000002</v>
      </c>
      <c r="G13" s="38">
        <v>16537.800000000003</v>
      </c>
      <c r="H13" s="38">
        <v>16164.650000000001</v>
      </c>
      <c r="I13" s="38">
        <v>15973.600000000002</v>
      </c>
      <c r="J13" s="38">
        <v>17102.000000000004</v>
      </c>
      <c r="K13" s="38">
        <v>17293.05</v>
      </c>
      <c r="L13" s="38">
        <v>17666.200000000004</v>
      </c>
      <c r="M13" s="28">
        <v>16919.900000000001</v>
      </c>
      <c r="N13" s="28">
        <v>16355.7</v>
      </c>
      <c r="O13" s="39">
        <v>3560</v>
      </c>
      <c r="P13" s="40">
        <v>0.41269841269841268</v>
      </c>
    </row>
    <row r="14" spans="1:16" ht="12.75" customHeight="1">
      <c r="A14" s="28">
        <v>4</v>
      </c>
      <c r="B14" s="29" t="s">
        <v>35</v>
      </c>
      <c r="C14" s="30" t="s">
        <v>823</v>
      </c>
      <c r="D14" s="31">
        <v>44803</v>
      </c>
      <c r="E14" s="37">
        <v>6929.95</v>
      </c>
      <c r="F14" s="37">
        <v>6929.95</v>
      </c>
      <c r="G14" s="38">
        <v>6929.95</v>
      </c>
      <c r="H14" s="38">
        <v>6929.95</v>
      </c>
      <c r="I14" s="38">
        <v>6929.95</v>
      </c>
      <c r="J14" s="38">
        <v>6929.95</v>
      </c>
      <c r="K14" s="38">
        <v>6929.95</v>
      </c>
      <c r="L14" s="38">
        <v>6929.95</v>
      </c>
      <c r="M14" s="28">
        <v>6929.95</v>
      </c>
      <c r="N14" s="28">
        <v>6929.95</v>
      </c>
      <c r="O14" s="39">
        <v>150</v>
      </c>
      <c r="P14" s="40">
        <v>1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44770</v>
      </c>
      <c r="E15" s="37">
        <v>756.2</v>
      </c>
      <c r="F15" s="37">
        <v>752.05000000000007</v>
      </c>
      <c r="G15" s="38">
        <v>745.10000000000014</v>
      </c>
      <c r="H15" s="38">
        <v>734.00000000000011</v>
      </c>
      <c r="I15" s="38">
        <v>727.05000000000018</v>
      </c>
      <c r="J15" s="38">
        <v>763.15000000000009</v>
      </c>
      <c r="K15" s="38">
        <v>770.10000000000014</v>
      </c>
      <c r="L15" s="38">
        <v>781.2</v>
      </c>
      <c r="M15" s="28">
        <v>759</v>
      </c>
      <c r="N15" s="28">
        <v>740.95</v>
      </c>
      <c r="O15" s="39">
        <v>3618450</v>
      </c>
      <c r="P15" s="40">
        <v>-3.3598183881952327E-2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44770</v>
      </c>
      <c r="E16" s="37">
        <v>2726.15</v>
      </c>
      <c r="F16" s="37">
        <v>2726.6666666666665</v>
      </c>
      <c r="G16" s="38">
        <v>2704.4833333333331</v>
      </c>
      <c r="H16" s="38">
        <v>2682.8166666666666</v>
      </c>
      <c r="I16" s="38">
        <v>2660.6333333333332</v>
      </c>
      <c r="J16" s="38">
        <v>2748.333333333333</v>
      </c>
      <c r="K16" s="38">
        <v>2770.5166666666664</v>
      </c>
      <c r="L16" s="38">
        <v>2792.1833333333329</v>
      </c>
      <c r="M16" s="28">
        <v>2748.85</v>
      </c>
      <c r="N16" s="28">
        <v>2705</v>
      </c>
      <c r="O16" s="39">
        <v>816000</v>
      </c>
      <c r="P16" s="40">
        <v>-9.3836757357023876E-2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44770</v>
      </c>
      <c r="E17" s="37">
        <v>19903.150000000001</v>
      </c>
      <c r="F17" s="37">
        <v>19738.083333333332</v>
      </c>
      <c r="G17" s="38">
        <v>19476.166666666664</v>
      </c>
      <c r="H17" s="38">
        <v>19049.183333333331</v>
      </c>
      <c r="I17" s="38">
        <v>18787.266666666663</v>
      </c>
      <c r="J17" s="38">
        <v>20165.066666666666</v>
      </c>
      <c r="K17" s="38">
        <v>20426.98333333333</v>
      </c>
      <c r="L17" s="38">
        <v>20853.966666666667</v>
      </c>
      <c r="M17" s="28">
        <v>20000</v>
      </c>
      <c r="N17" s="28">
        <v>19311.099999999999</v>
      </c>
      <c r="O17" s="39">
        <v>42360</v>
      </c>
      <c r="P17" s="40">
        <v>-1.9444444444444445E-2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44770</v>
      </c>
      <c r="E18" s="37">
        <v>103.55</v>
      </c>
      <c r="F18" s="37">
        <v>103</v>
      </c>
      <c r="G18" s="38">
        <v>102.1</v>
      </c>
      <c r="H18" s="38">
        <v>100.64999999999999</v>
      </c>
      <c r="I18" s="38">
        <v>99.749999999999986</v>
      </c>
      <c r="J18" s="38">
        <v>104.45</v>
      </c>
      <c r="K18" s="38">
        <v>105.35000000000001</v>
      </c>
      <c r="L18" s="38">
        <v>106.80000000000001</v>
      </c>
      <c r="M18" s="28">
        <v>103.9</v>
      </c>
      <c r="N18" s="28">
        <v>101.55</v>
      </c>
      <c r="O18" s="39">
        <v>22150800</v>
      </c>
      <c r="P18" s="40">
        <v>1.6604708798017349E-2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44770</v>
      </c>
      <c r="E19" s="37">
        <v>268.35000000000002</v>
      </c>
      <c r="F19" s="37">
        <v>267.48333333333335</v>
      </c>
      <c r="G19" s="38">
        <v>266.11666666666667</v>
      </c>
      <c r="H19" s="38">
        <v>263.88333333333333</v>
      </c>
      <c r="I19" s="38">
        <v>262.51666666666665</v>
      </c>
      <c r="J19" s="38">
        <v>269.7166666666667</v>
      </c>
      <c r="K19" s="38">
        <v>271.08333333333337</v>
      </c>
      <c r="L19" s="38">
        <v>273.31666666666672</v>
      </c>
      <c r="M19" s="28">
        <v>268.85000000000002</v>
      </c>
      <c r="N19" s="28">
        <v>265.25</v>
      </c>
      <c r="O19" s="39">
        <v>11018800</v>
      </c>
      <c r="P19" s="40">
        <v>-3.8129822968679075E-2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44770</v>
      </c>
      <c r="E20" s="37">
        <v>2191</v>
      </c>
      <c r="F20" s="37">
        <v>2182.7999999999997</v>
      </c>
      <c r="G20" s="38">
        <v>2169.4499999999994</v>
      </c>
      <c r="H20" s="38">
        <v>2147.8999999999996</v>
      </c>
      <c r="I20" s="38">
        <v>2134.5499999999993</v>
      </c>
      <c r="J20" s="38">
        <v>2204.3499999999995</v>
      </c>
      <c r="K20" s="38">
        <v>2217.6999999999998</v>
      </c>
      <c r="L20" s="38">
        <v>2239.2499999999995</v>
      </c>
      <c r="M20" s="28">
        <v>2196.15</v>
      </c>
      <c r="N20" s="28">
        <v>2161.25</v>
      </c>
      <c r="O20" s="39">
        <v>2942750</v>
      </c>
      <c r="P20" s="40">
        <v>-3.0155722171871138E-2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44770</v>
      </c>
      <c r="E21" s="37">
        <v>2548.1999999999998</v>
      </c>
      <c r="F21" s="37">
        <v>2549.1</v>
      </c>
      <c r="G21" s="38">
        <v>2526.1499999999996</v>
      </c>
      <c r="H21" s="38">
        <v>2504.1</v>
      </c>
      <c r="I21" s="38">
        <v>2481.1499999999996</v>
      </c>
      <c r="J21" s="38">
        <v>2571.1499999999996</v>
      </c>
      <c r="K21" s="38">
        <v>2594.0999999999995</v>
      </c>
      <c r="L21" s="38">
        <v>2616.1499999999996</v>
      </c>
      <c r="M21" s="28">
        <v>2572.0500000000002</v>
      </c>
      <c r="N21" s="28">
        <v>2527.0500000000002</v>
      </c>
      <c r="O21" s="39">
        <v>21543000</v>
      </c>
      <c r="P21" s="40">
        <v>-2.2239368220396679E-2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44770</v>
      </c>
      <c r="E22" s="37">
        <v>762.55</v>
      </c>
      <c r="F22" s="37">
        <v>758.2833333333333</v>
      </c>
      <c r="G22" s="38">
        <v>752.61666666666656</v>
      </c>
      <c r="H22" s="38">
        <v>742.68333333333328</v>
      </c>
      <c r="I22" s="38">
        <v>737.01666666666654</v>
      </c>
      <c r="J22" s="38">
        <v>768.21666666666658</v>
      </c>
      <c r="K22" s="38">
        <v>773.88333333333333</v>
      </c>
      <c r="L22" s="38">
        <v>783.81666666666661</v>
      </c>
      <c r="M22" s="28">
        <v>763.95</v>
      </c>
      <c r="N22" s="28">
        <v>748.35</v>
      </c>
      <c r="O22" s="39">
        <v>77787500</v>
      </c>
      <c r="P22" s="40">
        <v>-1.9726396484531618E-3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44770</v>
      </c>
      <c r="E23" s="37">
        <v>3138</v>
      </c>
      <c r="F23" s="37">
        <v>3114.2833333333333</v>
      </c>
      <c r="G23" s="38">
        <v>3070.5666666666666</v>
      </c>
      <c r="H23" s="38">
        <v>3003.1333333333332</v>
      </c>
      <c r="I23" s="38">
        <v>2959.4166666666665</v>
      </c>
      <c r="J23" s="38">
        <v>3181.7166666666667</v>
      </c>
      <c r="K23" s="38">
        <v>3225.4333333333329</v>
      </c>
      <c r="L23" s="38">
        <v>3292.8666666666668</v>
      </c>
      <c r="M23" s="28">
        <v>3158</v>
      </c>
      <c r="N23" s="28">
        <v>3046.85</v>
      </c>
      <c r="O23" s="39">
        <v>261000</v>
      </c>
      <c r="P23" s="40">
        <v>-2.247191011235955E-2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44770</v>
      </c>
      <c r="E24" s="37">
        <v>478.6</v>
      </c>
      <c r="F24" s="37">
        <v>471.31666666666666</v>
      </c>
      <c r="G24" s="38">
        <v>462.33333333333331</v>
      </c>
      <c r="H24" s="38">
        <v>446.06666666666666</v>
      </c>
      <c r="I24" s="38">
        <v>437.08333333333331</v>
      </c>
      <c r="J24" s="38">
        <v>487.58333333333331</v>
      </c>
      <c r="K24" s="38">
        <v>496.56666666666666</v>
      </c>
      <c r="L24" s="38">
        <v>512.83333333333326</v>
      </c>
      <c r="M24" s="28">
        <v>480.3</v>
      </c>
      <c r="N24" s="28">
        <v>455.05</v>
      </c>
      <c r="O24" s="39">
        <v>6560000</v>
      </c>
      <c r="P24" s="40">
        <v>-7.5795998872921946E-2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44770</v>
      </c>
      <c r="E25" s="37">
        <v>371.1</v>
      </c>
      <c r="F25" s="37">
        <v>370.88333333333338</v>
      </c>
      <c r="G25" s="38">
        <v>369.61666666666679</v>
      </c>
      <c r="H25" s="38">
        <v>368.13333333333338</v>
      </c>
      <c r="I25" s="38">
        <v>366.86666666666679</v>
      </c>
      <c r="J25" s="38">
        <v>372.36666666666679</v>
      </c>
      <c r="K25" s="38">
        <v>373.63333333333333</v>
      </c>
      <c r="L25" s="38">
        <v>375.11666666666679</v>
      </c>
      <c r="M25" s="28">
        <v>372.15</v>
      </c>
      <c r="N25" s="28">
        <v>369.4</v>
      </c>
      <c r="O25" s="39">
        <v>52153200</v>
      </c>
      <c r="P25" s="40">
        <v>-1.899441340782123E-2</v>
      </c>
    </row>
    <row r="26" spans="1:16" ht="12.75" customHeight="1">
      <c r="A26" s="28">
        <v>16</v>
      </c>
      <c r="B26" s="236" t="s">
        <v>44</v>
      </c>
      <c r="C26" s="30" t="s">
        <v>53</v>
      </c>
      <c r="D26" s="31">
        <v>44770</v>
      </c>
      <c r="E26" s="37">
        <v>4139</v>
      </c>
      <c r="F26" s="37">
        <v>4103.7833333333328</v>
      </c>
      <c r="G26" s="38">
        <v>4061.9166666666661</v>
      </c>
      <c r="H26" s="38">
        <v>3984.833333333333</v>
      </c>
      <c r="I26" s="38">
        <v>3942.9666666666662</v>
      </c>
      <c r="J26" s="38">
        <v>4180.8666666666659</v>
      </c>
      <c r="K26" s="38">
        <v>4222.7333333333327</v>
      </c>
      <c r="L26" s="38">
        <v>4299.8166666666657</v>
      </c>
      <c r="M26" s="28">
        <v>4145.6499999999996</v>
      </c>
      <c r="N26" s="28">
        <v>4026.7</v>
      </c>
      <c r="O26" s="39">
        <v>1821875</v>
      </c>
      <c r="P26" s="40">
        <v>1.4124686891177289E-2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44770</v>
      </c>
      <c r="E27" s="37">
        <v>212.1</v>
      </c>
      <c r="F27" s="37">
        <v>210.4</v>
      </c>
      <c r="G27" s="38">
        <v>207.65</v>
      </c>
      <c r="H27" s="38">
        <v>203.2</v>
      </c>
      <c r="I27" s="38">
        <v>200.45</v>
      </c>
      <c r="J27" s="38">
        <v>214.85000000000002</v>
      </c>
      <c r="K27" s="38">
        <v>217.60000000000002</v>
      </c>
      <c r="L27" s="38">
        <v>222.05000000000004</v>
      </c>
      <c r="M27" s="28">
        <v>213.15</v>
      </c>
      <c r="N27" s="28">
        <v>205.95</v>
      </c>
      <c r="O27" s="39">
        <v>14311500</v>
      </c>
      <c r="P27" s="40">
        <v>9.7919216646266834E-4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44770</v>
      </c>
      <c r="E28" s="37">
        <v>147.44999999999999</v>
      </c>
      <c r="F28" s="37">
        <v>146.53333333333333</v>
      </c>
      <c r="G28" s="38">
        <v>145.06666666666666</v>
      </c>
      <c r="H28" s="38">
        <v>142.68333333333334</v>
      </c>
      <c r="I28" s="38">
        <v>141.21666666666667</v>
      </c>
      <c r="J28" s="38">
        <v>148.91666666666666</v>
      </c>
      <c r="K28" s="38">
        <v>150.3833333333333</v>
      </c>
      <c r="L28" s="38">
        <v>152.76666666666665</v>
      </c>
      <c r="M28" s="28">
        <v>148</v>
      </c>
      <c r="N28" s="28">
        <v>144.15</v>
      </c>
      <c r="O28" s="39">
        <v>43400000</v>
      </c>
      <c r="P28" s="40">
        <v>-7.5316927665920949E-2</v>
      </c>
    </row>
    <row r="29" spans="1:16" ht="12.75" customHeight="1">
      <c r="A29" s="28">
        <v>19</v>
      </c>
      <c r="B29" s="237" t="s">
        <v>56</v>
      </c>
      <c r="C29" s="30" t="s">
        <v>57</v>
      </c>
      <c r="D29" s="31">
        <v>44770</v>
      </c>
      <c r="E29" s="37">
        <v>3183.95</v>
      </c>
      <c r="F29" s="37">
        <v>3156.5666666666671</v>
      </c>
      <c r="G29" s="38">
        <v>3122.3833333333341</v>
      </c>
      <c r="H29" s="38">
        <v>3060.8166666666671</v>
      </c>
      <c r="I29" s="38">
        <v>3026.6333333333341</v>
      </c>
      <c r="J29" s="38">
        <v>3218.1333333333341</v>
      </c>
      <c r="K29" s="38">
        <v>3252.3166666666675</v>
      </c>
      <c r="L29" s="38">
        <v>3313.8833333333341</v>
      </c>
      <c r="M29" s="28">
        <v>3190.75</v>
      </c>
      <c r="N29" s="28">
        <v>3095</v>
      </c>
      <c r="O29" s="39">
        <v>6213000</v>
      </c>
      <c r="P29" s="40">
        <v>-9.158698131415037E-2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44770</v>
      </c>
      <c r="E30" s="37">
        <v>1797.3</v>
      </c>
      <c r="F30" s="37">
        <v>1776.4666666666665</v>
      </c>
      <c r="G30" s="38">
        <v>1747.9333333333329</v>
      </c>
      <c r="H30" s="38">
        <v>1698.5666666666664</v>
      </c>
      <c r="I30" s="38">
        <v>1670.0333333333328</v>
      </c>
      <c r="J30" s="38">
        <v>1825.833333333333</v>
      </c>
      <c r="K30" s="38">
        <v>1854.3666666666663</v>
      </c>
      <c r="L30" s="38">
        <v>1903.7333333333331</v>
      </c>
      <c r="M30" s="28">
        <v>1805</v>
      </c>
      <c r="N30" s="28">
        <v>1727.1</v>
      </c>
      <c r="O30" s="39">
        <v>657800</v>
      </c>
      <c r="P30" s="40">
        <v>-0.19785378940308518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44770</v>
      </c>
      <c r="E31" s="37">
        <v>8746.9500000000007</v>
      </c>
      <c r="F31" s="37">
        <v>8674.5833333333339</v>
      </c>
      <c r="G31" s="38">
        <v>8578.1666666666679</v>
      </c>
      <c r="H31" s="38">
        <v>8409.3833333333332</v>
      </c>
      <c r="I31" s="38">
        <v>8312.9666666666672</v>
      </c>
      <c r="J31" s="38">
        <v>8843.3666666666686</v>
      </c>
      <c r="K31" s="38">
        <v>8939.7833333333365</v>
      </c>
      <c r="L31" s="38">
        <v>9108.5666666666693</v>
      </c>
      <c r="M31" s="28">
        <v>8771</v>
      </c>
      <c r="N31" s="28">
        <v>8505.7999999999993</v>
      </c>
      <c r="O31" s="39">
        <v>135675</v>
      </c>
      <c r="P31" s="40">
        <v>-7.8920570264765788E-2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44770</v>
      </c>
      <c r="E32" s="37">
        <v>581.9</v>
      </c>
      <c r="F32" s="37">
        <v>583.58333333333326</v>
      </c>
      <c r="G32" s="38">
        <v>577.61666666666656</v>
      </c>
      <c r="H32" s="38">
        <v>573.33333333333326</v>
      </c>
      <c r="I32" s="38">
        <v>567.36666666666656</v>
      </c>
      <c r="J32" s="38">
        <v>587.86666666666656</v>
      </c>
      <c r="K32" s="38">
        <v>593.83333333333326</v>
      </c>
      <c r="L32" s="38">
        <v>598.11666666666656</v>
      </c>
      <c r="M32" s="28">
        <v>589.54999999999995</v>
      </c>
      <c r="N32" s="28">
        <v>579.29999999999995</v>
      </c>
      <c r="O32" s="39">
        <v>6802000</v>
      </c>
      <c r="P32" s="40">
        <v>1.6133851210038842E-2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44770</v>
      </c>
      <c r="E33" s="37">
        <v>541.9</v>
      </c>
      <c r="F33" s="37">
        <v>537.13333333333333</v>
      </c>
      <c r="G33" s="38">
        <v>531.26666666666665</v>
      </c>
      <c r="H33" s="38">
        <v>520.63333333333333</v>
      </c>
      <c r="I33" s="38">
        <v>514.76666666666665</v>
      </c>
      <c r="J33" s="38">
        <v>547.76666666666665</v>
      </c>
      <c r="K33" s="38">
        <v>553.63333333333321</v>
      </c>
      <c r="L33" s="38">
        <v>564.26666666666665</v>
      </c>
      <c r="M33" s="28">
        <v>543</v>
      </c>
      <c r="N33" s="28">
        <v>526.5</v>
      </c>
      <c r="O33" s="39">
        <v>13749000</v>
      </c>
      <c r="P33" s="40">
        <v>-6.1245391233101187E-2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44770</v>
      </c>
      <c r="E34" s="37">
        <v>716.85</v>
      </c>
      <c r="F34" s="37">
        <v>713.11666666666679</v>
      </c>
      <c r="G34" s="38">
        <v>706.93333333333362</v>
      </c>
      <c r="H34" s="38">
        <v>697.01666666666688</v>
      </c>
      <c r="I34" s="38">
        <v>690.83333333333371</v>
      </c>
      <c r="J34" s="38">
        <v>723.03333333333353</v>
      </c>
      <c r="K34" s="38">
        <v>729.2166666666667</v>
      </c>
      <c r="L34" s="38">
        <v>739.13333333333344</v>
      </c>
      <c r="M34" s="28">
        <v>719.3</v>
      </c>
      <c r="N34" s="28">
        <v>703.2</v>
      </c>
      <c r="O34" s="39">
        <v>59780400</v>
      </c>
      <c r="P34" s="40">
        <v>2.2129679924356729E-3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44770</v>
      </c>
      <c r="E35" s="37">
        <v>3895.15</v>
      </c>
      <c r="F35" s="37">
        <v>3898.7833333333333</v>
      </c>
      <c r="G35" s="38">
        <v>3852.5166666666664</v>
      </c>
      <c r="H35" s="38">
        <v>3809.8833333333332</v>
      </c>
      <c r="I35" s="38">
        <v>3763.6166666666663</v>
      </c>
      <c r="J35" s="38">
        <v>3941.4166666666665</v>
      </c>
      <c r="K35" s="38">
        <v>3987.6833333333338</v>
      </c>
      <c r="L35" s="38">
        <v>4030.3166666666666</v>
      </c>
      <c r="M35" s="28">
        <v>3945.05</v>
      </c>
      <c r="N35" s="28">
        <v>3856.15</v>
      </c>
      <c r="O35" s="39">
        <v>2135250</v>
      </c>
      <c r="P35" s="40">
        <v>-4.409625069949636E-2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44770</v>
      </c>
      <c r="E36" s="37">
        <v>13327.45</v>
      </c>
      <c r="F36" s="37">
        <v>13239.1</v>
      </c>
      <c r="G36" s="38">
        <v>13100.650000000001</v>
      </c>
      <c r="H36" s="38">
        <v>12873.85</v>
      </c>
      <c r="I36" s="38">
        <v>12735.400000000001</v>
      </c>
      <c r="J36" s="38">
        <v>13465.900000000001</v>
      </c>
      <c r="K36" s="38">
        <v>13604.350000000002</v>
      </c>
      <c r="L36" s="38">
        <v>13831.150000000001</v>
      </c>
      <c r="M36" s="28">
        <v>13377.55</v>
      </c>
      <c r="N36" s="28">
        <v>13012.3</v>
      </c>
      <c r="O36" s="39">
        <v>990250</v>
      </c>
      <c r="P36" s="40">
        <v>-5.6365542214598816E-2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44770</v>
      </c>
      <c r="E37" s="37">
        <v>6396.35</v>
      </c>
      <c r="F37" s="37">
        <v>6341.7833333333328</v>
      </c>
      <c r="G37" s="38">
        <v>6249.5666666666657</v>
      </c>
      <c r="H37" s="38">
        <v>6102.7833333333328</v>
      </c>
      <c r="I37" s="38">
        <v>6010.5666666666657</v>
      </c>
      <c r="J37" s="38">
        <v>6488.5666666666657</v>
      </c>
      <c r="K37" s="38">
        <v>6580.7833333333328</v>
      </c>
      <c r="L37" s="38">
        <v>6727.5666666666657</v>
      </c>
      <c r="M37" s="28">
        <v>6434</v>
      </c>
      <c r="N37" s="28">
        <v>6195</v>
      </c>
      <c r="O37" s="39">
        <v>5465875</v>
      </c>
      <c r="P37" s="40">
        <v>3.1272847338506167E-2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44770</v>
      </c>
      <c r="E38" s="37">
        <v>2265.8000000000002</v>
      </c>
      <c r="F38" s="37">
        <v>2247.2999999999997</v>
      </c>
      <c r="G38" s="38">
        <v>2215.1499999999996</v>
      </c>
      <c r="H38" s="38">
        <v>2164.5</v>
      </c>
      <c r="I38" s="38">
        <v>2132.35</v>
      </c>
      <c r="J38" s="38">
        <v>2297.9499999999994</v>
      </c>
      <c r="K38" s="38">
        <v>2330.1</v>
      </c>
      <c r="L38" s="38">
        <v>2380.7499999999991</v>
      </c>
      <c r="M38" s="28">
        <v>2279.4499999999998</v>
      </c>
      <c r="N38" s="28">
        <v>2196.65</v>
      </c>
      <c r="O38" s="39">
        <v>1578300</v>
      </c>
      <c r="P38" s="40">
        <v>-4.7092917949646804E-2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44770</v>
      </c>
      <c r="E39" s="37">
        <v>376.1</v>
      </c>
      <c r="F39" s="37">
        <v>373.68333333333334</v>
      </c>
      <c r="G39" s="38">
        <v>369.91666666666669</v>
      </c>
      <c r="H39" s="38">
        <v>363.73333333333335</v>
      </c>
      <c r="I39" s="38">
        <v>359.9666666666667</v>
      </c>
      <c r="J39" s="38">
        <v>379.86666666666667</v>
      </c>
      <c r="K39" s="38">
        <v>383.63333333333333</v>
      </c>
      <c r="L39" s="38">
        <v>389.81666666666666</v>
      </c>
      <c r="M39" s="28">
        <v>377.45</v>
      </c>
      <c r="N39" s="28">
        <v>367.5</v>
      </c>
      <c r="O39" s="39">
        <v>6358400</v>
      </c>
      <c r="P39" s="40">
        <v>-1.7795353435491844E-2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44770</v>
      </c>
      <c r="E40" s="37">
        <v>277.8</v>
      </c>
      <c r="F40" s="37">
        <v>274.25000000000006</v>
      </c>
      <c r="G40" s="38">
        <v>269.90000000000009</v>
      </c>
      <c r="H40" s="38">
        <v>262.00000000000006</v>
      </c>
      <c r="I40" s="38">
        <v>257.65000000000009</v>
      </c>
      <c r="J40" s="38">
        <v>282.15000000000009</v>
      </c>
      <c r="K40" s="38">
        <v>286.50000000000011</v>
      </c>
      <c r="L40" s="38">
        <v>294.40000000000009</v>
      </c>
      <c r="M40" s="28">
        <v>278.60000000000002</v>
      </c>
      <c r="N40" s="28">
        <v>266.35000000000002</v>
      </c>
      <c r="O40" s="39">
        <v>28895400</v>
      </c>
      <c r="P40" s="40">
        <v>-5.2054285183119539E-3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44770</v>
      </c>
      <c r="E41" s="37">
        <v>118.5</v>
      </c>
      <c r="F41" s="37">
        <v>117.85000000000001</v>
      </c>
      <c r="G41" s="38">
        <v>116.65000000000002</v>
      </c>
      <c r="H41" s="38">
        <v>114.80000000000001</v>
      </c>
      <c r="I41" s="38">
        <v>113.60000000000002</v>
      </c>
      <c r="J41" s="38">
        <v>119.70000000000002</v>
      </c>
      <c r="K41" s="38">
        <v>120.9</v>
      </c>
      <c r="L41" s="38">
        <v>122.75000000000001</v>
      </c>
      <c r="M41" s="28">
        <v>119.05</v>
      </c>
      <c r="N41" s="28">
        <v>116</v>
      </c>
      <c r="O41" s="39">
        <v>112910850</v>
      </c>
      <c r="P41" s="40">
        <v>7.7272489949355193E-3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44770</v>
      </c>
      <c r="E42" s="37">
        <v>1829.15</v>
      </c>
      <c r="F42" s="37">
        <v>1812.4333333333334</v>
      </c>
      <c r="G42" s="38">
        <v>1790.1666666666667</v>
      </c>
      <c r="H42" s="38">
        <v>1751.1833333333334</v>
      </c>
      <c r="I42" s="38">
        <v>1728.9166666666667</v>
      </c>
      <c r="J42" s="38">
        <v>1851.4166666666667</v>
      </c>
      <c r="K42" s="38">
        <v>1873.6833333333332</v>
      </c>
      <c r="L42" s="38">
        <v>1912.6666666666667</v>
      </c>
      <c r="M42" s="28">
        <v>1834.7</v>
      </c>
      <c r="N42" s="28">
        <v>1773.45</v>
      </c>
      <c r="O42" s="39">
        <v>2049850</v>
      </c>
      <c r="P42" s="40">
        <v>-2.9553443562036194E-2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44770</v>
      </c>
      <c r="E43" s="37">
        <v>273.25</v>
      </c>
      <c r="F43" s="37">
        <v>271.59999999999997</v>
      </c>
      <c r="G43" s="38">
        <v>269.39999999999992</v>
      </c>
      <c r="H43" s="38">
        <v>265.54999999999995</v>
      </c>
      <c r="I43" s="38">
        <v>263.34999999999991</v>
      </c>
      <c r="J43" s="38">
        <v>275.44999999999993</v>
      </c>
      <c r="K43" s="38">
        <v>277.64999999999998</v>
      </c>
      <c r="L43" s="38">
        <v>281.49999999999994</v>
      </c>
      <c r="M43" s="28">
        <v>273.8</v>
      </c>
      <c r="N43" s="28">
        <v>267.75</v>
      </c>
      <c r="O43" s="39">
        <v>33098000</v>
      </c>
      <c r="P43" s="40">
        <v>1.8832612001403674E-2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44770</v>
      </c>
      <c r="E44" s="37">
        <v>597.20000000000005</v>
      </c>
      <c r="F44" s="37">
        <v>592.51666666666665</v>
      </c>
      <c r="G44" s="38">
        <v>586.13333333333333</v>
      </c>
      <c r="H44" s="38">
        <v>575.06666666666672</v>
      </c>
      <c r="I44" s="38">
        <v>568.68333333333339</v>
      </c>
      <c r="J44" s="38">
        <v>603.58333333333326</v>
      </c>
      <c r="K44" s="38">
        <v>609.96666666666647</v>
      </c>
      <c r="L44" s="38">
        <v>621.03333333333319</v>
      </c>
      <c r="M44" s="28">
        <v>598.9</v>
      </c>
      <c r="N44" s="28">
        <v>581.45000000000005</v>
      </c>
      <c r="O44" s="39">
        <v>7718700</v>
      </c>
      <c r="P44" s="40">
        <v>-6.3721325403568391E-3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44770</v>
      </c>
      <c r="E45" s="37">
        <v>714.25</v>
      </c>
      <c r="F45" s="37">
        <v>710.5333333333333</v>
      </c>
      <c r="G45" s="38">
        <v>704.71666666666658</v>
      </c>
      <c r="H45" s="38">
        <v>695.18333333333328</v>
      </c>
      <c r="I45" s="38">
        <v>689.36666666666656</v>
      </c>
      <c r="J45" s="38">
        <v>720.06666666666661</v>
      </c>
      <c r="K45" s="38">
        <v>725.88333333333321</v>
      </c>
      <c r="L45" s="38">
        <v>735.41666666666663</v>
      </c>
      <c r="M45" s="28">
        <v>716.35</v>
      </c>
      <c r="N45" s="28">
        <v>701</v>
      </c>
      <c r="O45" s="39">
        <v>7756000</v>
      </c>
      <c r="P45" s="40">
        <v>-3.3520249221183802E-2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44770</v>
      </c>
      <c r="E46" s="37">
        <v>675.75</v>
      </c>
      <c r="F46" s="37">
        <v>675.55000000000007</v>
      </c>
      <c r="G46" s="38">
        <v>669.40000000000009</v>
      </c>
      <c r="H46" s="38">
        <v>663.05000000000007</v>
      </c>
      <c r="I46" s="38">
        <v>656.90000000000009</v>
      </c>
      <c r="J46" s="38">
        <v>681.90000000000009</v>
      </c>
      <c r="K46" s="38">
        <v>688.05</v>
      </c>
      <c r="L46" s="38">
        <v>694.40000000000009</v>
      </c>
      <c r="M46" s="28">
        <v>681.7</v>
      </c>
      <c r="N46" s="28">
        <v>669.2</v>
      </c>
      <c r="O46" s="39">
        <v>50749000</v>
      </c>
      <c r="P46" s="40">
        <v>-1.4136492821023881E-2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44770</v>
      </c>
      <c r="E47" s="37">
        <v>52.7</v>
      </c>
      <c r="F47" s="37">
        <v>52.616666666666667</v>
      </c>
      <c r="G47" s="38">
        <v>52.083333333333336</v>
      </c>
      <c r="H47" s="38">
        <v>51.466666666666669</v>
      </c>
      <c r="I47" s="38">
        <v>50.933333333333337</v>
      </c>
      <c r="J47" s="38">
        <v>53.233333333333334</v>
      </c>
      <c r="K47" s="38">
        <v>53.766666666666666</v>
      </c>
      <c r="L47" s="38">
        <v>54.383333333333333</v>
      </c>
      <c r="M47" s="28">
        <v>53.15</v>
      </c>
      <c r="N47" s="28">
        <v>52</v>
      </c>
      <c r="O47" s="39">
        <v>114093000</v>
      </c>
      <c r="P47" s="40">
        <v>-9.2094465213823293E-3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44770</v>
      </c>
      <c r="E48" s="37">
        <v>323.89999999999998</v>
      </c>
      <c r="F48" s="37">
        <v>321.83333333333331</v>
      </c>
      <c r="G48" s="38">
        <v>318.76666666666665</v>
      </c>
      <c r="H48" s="38">
        <v>313.63333333333333</v>
      </c>
      <c r="I48" s="38">
        <v>310.56666666666666</v>
      </c>
      <c r="J48" s="38">
        <v>326.96666666666664</v>
      </c>
      <c r="K48" s="38">
        <v>330.03333333333336</v>
      </c>
      <c r="L48" s="38">
        <v>335.16666666666663</v>
      </c>
      <c r="M48" s="28">
        <v>324.89999999999998</v>
      </c>
      <c r="N48" s="28">
        <v>316.7</v>
      </c>
      <c r="O48" s="39">
        <v>14423300</v>
      </c>
      <c r="P48" s="40">
        <v>4.4850232260131347E-3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44770</v>
      </c>
      <c r="E49" s="37">
        <v>16494.349999999999</v>
      </c>
      <c r="F49" s="37">
        <v>16462.099999999999</v>
      </c>
      <c r="G49" s="38">
        <v>16284.149999999998</v>
      </c>
      <c r="H49" s="38">
        <v>16073.949999999999</v>
      </c>
      <c r="I49" s="38">
        <v>15895.999999999998</v>
      </c>
      <c r="J49" s="38">
        <v>16672.299999999996</v>
      </c>
      <c r="K49" s="38">
        <v>16850.249999999993</v>
      </c>
      <c r="L49" s="38">
        <v>17060.449999999997</v>
      </c>
      <c r="M49" s="28">
        <v>16640.05</v>
      </c>
      <c r="N49" s="28">
        <v>16251.9</v>
      </c>
      <c r="O49" s="39">
        <v>124200</v>
      </c>
      <c r="P49" s="40">
        <v>4.765921552087727E-2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44770</v>
      </c>
      <c r="E50" s="37">
        <v>324.64999999999998</v>
      </c>
      <c r="F50" s="37">
        <v>322.43333333333334</v>
      </c>
      <c r="G50" s="38">
        <v>319.7166666666667</v>
      </c>
      <c r="H50" s="38">
        <v>314.78333333333336</v>
      </c>
      <c r="I50" s="38">
        <v>312.06666666666672</v>
      </c>
      <c r="J50" s="38">
        <v>327.36666666666667</v>
      </c>
      <c r="K50" s="38">
        <v>330.08333333333326</v>
      </c>
      <c r="L50" s="38">
        <v>335.01666666666665</v>
      </c>
      <c r="M50" s="28">
        <v>325.14999999999998</v>
      </c>
      <c r="N50" s="28">
        <v>317.5</v>
      </c>
      <c r="O50" s="39">
        <v>17506800</v>
      </c>
      <c r="P50" s="40">
        <v>-6.8836764001914796E-2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44770</v>
      </c>
      <c r="E51" s="37">
        <v>3860.4</v>
      </c>
      <c r="F51" s="37">
        <v>3839.5333333333333</v>
      </c>
      <c r="G51" s="38">
        <v>3813.1166666666668</v>
      </c>
      <c r="H51" s="38">
        <v>3765.8333333333335</v>
      </c>
      <c r="I51" s="38">
        <v>3739.416666666667</v>
      </c>
      <c r="J51" s="38">
        <v>3886.8166666666666</v>
      </c>
      <c r="K51" s="38">
        <v>3913.2333333333336</v>
      </c>
      <c r="L51" s="38">
        <v>3960.5166666666664</v>
      </c>
      <c r="M51" s="28">
        <v>3865.95</v>
      </c>
      <c r="N51" s="28">
        <v>3792.25</v>
      </c>
      <c r="O51" s="39">
        <v>1893800</v>
      </c>
      <c r="P51" s="40">
        <v>-4.9390500210172343E-3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44770</v>
      </c>
      <c r="E52" s="37">
        <v>327.2</v>
      </c>
      <c r="F52" s="37">
        <v>323.78333333333336</v>
      </c>
      <c r="G52" s="38">
        <v>318.56666666666672</v>
      </c>
      <c r="H52" s="38">
        <v>309.93333333333334</v>
      </c>
      <c r="I52" s="38">
        <v>304.7166666666667</v>
      </c>
      <c r="J52" s="38">
        <v>332.41666666666674</v>
      </c>
      <c r="K52" s="38">
        <v>337.63333333333333</v>
      </c>
      <c r="L52" s="38">
        <v>346.26666666666677</v>
      </c>
      <c r="M52" s="28">
        <v>329</v>
      </c>
      <c r="N52" s="28">
        <v>315.14999999999998</v>
      </c>
      <c r="O52" s="39">
        <v>4659200</v>
      </c>
      <c r="P52" s="40">
        <v>-5.70902394106814E-2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44770</v>
      </c>
      <c r="E53" s="37">
        <v>227.5</v>
      </c>
      <c r="F53" s="37">
        <v>225.71666666666667</v>
      </c>
      <c r="G53" s="38">
        <v>222.78333333333333</v>
      </c>
      <c r="H53" s="38">
        <v>218.06666666666666</v>
      </c>
      <c r="I53" s="38">
        <v>215.13333333333333</v>
      </c>
      <c r="J53" s="38">
        <v>230.43333333333334</v>
      </c>
      <c r="K53" s="38">
        <v>233.36666666666667</v>
      </c>
      <c r="L53" s="38">
        <v>238.08333333333334</v>
      </c>
      <c r="M53" s="28">
        <v>228.65</v>
      </c>
      <c r="N53" s="28">
        <v>221</v>
      </c>
      <c r="O53" s="39">
        <v>45419400</v>
      </c>
      <c r="P53" s="40">
        <v>-3.83032243311228E-2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44770</v>
      </c>
      <c r="E54" s="37">
        <v>566.54999999999995</v>
      </c>
      <c r="F54" s="37">
        <v>560.23333333333323</v>
      </c>
      <c r="G54" s="38">
        <v>551.91666666666652</v>
      </c>
      <c r="H54" s="38">
        <v>537.2833333333333</v>
      </c>
      <c r="I54" s="38">
        <v>528.96666666666658</v>
      </c>
      <c r="J54" s="38">
        <v>574.86666666666645</v>
      </c>
      <c r="K54" s="38">
        <v>583.18333333333328</v>
      </c>
      <c r="L54" s="38">
        <v>597.81666666666638</v>
      </c>
      <c r="M54" s="28">
        <v>568.54999999999995</v>
      </c>
      <c r="N54" s="28">
        <v>545.6</v>
      </c>
      <c r="O54" s="39">
        <v>3111225</v>
      </c>
      <c r="P54" s="40">
        <v>-4.0300751879699247E-2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44770</v>
      </c>
      <c r="E55" s="37">
        <v>321.55</v>
      </c>
      <c r="F55" s="37">
        <v>317.53333333333336</v>
      </c>
      <c r="G55" s="38">
        <v>311.2166666666667</v>
      </c>
      <c r="H55" s="38">
        <v>300.88333333333333</v>
      </c>
      <c r="I55" s="38">
        <v>294.56666666666666</v>
      </c>
      <c r="J55" s="38">
        <v>327.86666666666673</v>
      </c>
      <c r="K55" s="38">
        <v>334.18333333333345</v>
      </c>
      <c r="L55" s="38">
        <v>344.51666666666677</v>
      </c>
      <c r="M55" s="28">
        <v>323.85000000000002</v>
      </c>
      <c r="N55" s="28">
        <v>307.2</v>
      </c>
      <c r="O55" s="39">
        <v>4993500</v>
      </c>
      <c r="P55" s="40">
        <v>-4.2840713053479008E-2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44770</v>
      </c>
      <c r="E56" s="37">
        <v>678.15</v>
      </c>
      <c r="F56" s="37">
        <v>677.11666666666667</v>
      </c>
      <c r="G56" s="38">
        <v>668.5333333333333</v>
      </c>
      <c r="H56" s="38">
        <v>658.91666666666663</v>
      </c>
      <c r="I56" s="38">
        <v>650.33333333333326</v>
      </c>
      <c r="J56" s="38">
        <v>686.73333333333335</v>
      </c>
      <c r="K56" s="38">
        <v>695.31666666666661</v>
      </c>
      <c r="L56" s="38">
        <v>704.93333333333339</v>
      </c>
      <c r="M56" s="28">
        <v>685.7</v>
      </c>
      <c r="N56" s="28">
        <v>667.5</v>
      </c>
      <c r="O56" s="39">
        <v>10257500</v>
      </c>
      <c r="P56" s="40">
        <v>2.0646766169154229E-2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44770</v>
      </c>
      <c r="E57" s="37">
        <v>974.2</v>
      </c>
      <c r="F57" s="37">
        <v>967.5333333333333</v>
      </c>
      <c r="G57" s="38">
        <v>958.76666666666665</v>
      </c>
      <c r="H57" s="38">
        <v>943.33333333333337</v>
      </c>
      <c r="I57" s="38">
        <v>934.56666666666672</v>
      </c>
      <c r="J57" s="38">
        <v>982.96666666666658</v>
      </c>
      <c r="K57" s="38">
        <v>991.73333333333323</v>
      </c>
      <c r="L57" s="38">
        <v>1007.1666666666665</v>
      </c>
      <c r="M57" s="28">
        <v>976.3</v>
      </c>
      <c r="N57" s="28">
        <v>952.1</v>
      </c>
      <c r="O57" s="39">
        <v>8593650</v>
      </c>
      <c r="P57" s="40">
        <v>-4.1539799913005652E-2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44770</v>
      </c>
      <c r="E58" s="37">
        <v>203.15</v>
      </c>
      <c r="F58" s="37">
        <v>203.03333333333333</v>
      </c>
      <c r="G58" s="38">
        <v>201.76666666666665</v>
      </c>
      <c r="H58" s="38">
        <v>200.38333333333333</v>
      </c>
      <c r="I58" s="38">
        <v>199.11666666666665</v>
      </c>
      <c r="J58" s="38">
        <v>204.41666666666666</v>
      </c>
      <c r="K58" s="38">
        <v>205.68333333333337</v>
      </c>
      <c r="L58" s="38">
        <v>207.06666666666666</v>
      </c>
      <c r="M58" s="28">
        <v>204.3</v>
      </c>
      <c r="N58" s="28">
        <v>201.65</v>
      </c>
      <c r="O58" s="39">
        <v>46296600</v>
      </c>
      <c r="P58" s="40">
        <v>2.8456801642097407E-2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44770</v>
      </c>
      <c r="E59" s="37">
        <v>3783.45</v>
      </c>
      <c r="F59" s="37">
        <v>3738.85</v>
      </c>
      <c r="G59" s="38">
        <v>3682.95</v>
      </c>
      <c r="H59" s="38">
        <v>3582.45</v>
      </c>
      <c r="I59" s="38">
        <v>3526.5499999999997</v>
      </c>
      <c r="J59" s="38">
        <v>3839.35</v>
      </c>
      <c r="K59" s="38">
        <v>3895.2500000000005</v>
      </c>
      <c r="L59" s="38">
        <v>3995.75</v>
      </c>
      <c r="M59" s="28">
        <v>3794.75</v>
      </c>
      <c r="N59" s="28">
        <v>3638.35</v>
      </c>
      <c r="O59" s="39">
        <v>861300</v>
      </c>
      <c r="P59" s="40">
        <v>-7.5808788025108639E-2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44770</v>
      </c>
      <c r="E60" s="37">
        <v>1559.15</v>
      </c>
      <c r="F60" s="37">
        <v>1545.1333333333332</v>
      </c>
      <c r="G60" s="38">
        <v>1525.2666666666664</v>
      </c>
      <c r="H60" s="38">
        <v>1491.3833333333332</v>
      </c>
      <c r="I60" s="38">
        <v>1471.5166666666664</v>
      </c>
      <c r="J60" s="38">
        <v>1579.0166666666664</v>
      </c>
      <c r="K60" s="38">
        <v>1598.8833333333332</v>
      </c>
      <c r="L60" s="38">
        <v>1632.7666666666664</v>
      </c>
      <c r="M60" s="28">
        <v>1565</v>
      </c>
      <c r="N60" s="28">
        <v>1511.25</v>
      </c>
      <c r="O60" s="39">
        <v>2811550</v>
      </c>
      <c r="P60" s="40">
        <v>1.6209476309226932E-3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44770</v>
      </c>
      <c r="E61" s="37">
        <v>681.3</v>
      </c>
      <c r="F61" s="37">
        <v>676</v>
      </c>
      <c r="G61" s="38">
        <v>668.65</v>
      </c>
      <c r="H61" s="38">
        <v>656</v>
      </c>
      <c r="I61" s="38">
        <v>648.65</v>
      </c>
      <c r="J61" s="38">
        <v>688.65</v>
      </c>
      <c r="K61" s="38">
        <v>695.99999999999989</v>
      </c>
      <c r="L61" s="38">
        <v>708.65</v>
      </c>
      <c r="M61" s="28">
        <v>683.35</v>
      </c>
      <c r="N61" s="28">
        <v>663.35</v>
      </c>
      <c r="O61" s="39">
        <v>5976000</v>
      </c>
      <c r="P61" s="40">
        <v>-3.969146713803632E-2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44770</v>
      </c>
      <c r="E62" s="37">
        <v>1064.5</v>
      </c>
      <c r="F62" s="37">
        <v>1044.1000000000001</v>
      </c>
      <c r="G62" s="38">
        <v>1017.2000000000003</v>
      </c>
      <c r="H62" s="38">
        <v>969.90000000000009</v>
      </c>
      <c r="I62" s="38">
        <v>943.00000000000023</v>
      </c>
      <c r="J62" s="38">
        <v>1091.4000000000003</v>
      </c>
      <c r="K62" s="38">
        <v>1118.3000000000004</v>
      </c>
      <c r="L62" s="38">
        <v>1165.6000000000004</v>
      </c>
      <c r="M62" s="28">
        <v>1071</v>
      </c>
      <c r="N62" s="28">
        <v>996.8</v>
      </c>
      <c r="O62" s="39">
        <v>1451100</v>
      </c>
      <c r="P62" s="40">
        <v>0.22735346358792186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44770</v>
      </c>
      <c r="E63" s="37">
        <v>381.2</v>
      </c>
      <c r="F63" s="37">
        <v>378.9666666666667</v>
      </c>
      <c r="G63" s="38">
        <v>374.98333333333341</v>
      </c>
      <c r="H63" s="38">
        <v>368.76666666666671</v>
      </c>
      <c r="I63" s="38">
        <v>364.78333333333342</v>
      </c>
      <c r="J63" s="38">
        <v>385.18333333333339</v>
      </c>
      <c r="K63" s="38">
        <v>389.16666666666674</v>
      </c>
      <c r="L63" s="38">
        <v>395.38333333333338</v>
      </c>
      <c r="M63" s="28">
        <v>382.95</v>
      </c>
      <c r="N63" s="28">
        <v>372.75</v>
      </c>
      <c r="O63" s="39">
        <v>3663000</v>
      </c>
      <c r="P63" s="40">
        <v>6.7307692307692304E-2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44770</v>
      </c>
      <c r="E64" s="37">
        <v>161.9</v>
      </c>
      <c r="F64" s="37">
        <v>162.36666666666667</v>
      </c>
      <c r="G64" s="38">
        <v>160.68333333333334</v>
      </c>
      <c r="H64" s="38">
        <v>159.46666666666667</v>
      </c>
      <c r="I64" s="38">
        <v>157.78333333333333</v>
      </c>
      <c r="J64" s="38">
        <v>163.58333333333334</v>
      </c>
      <c r="K64" s="38">
        <v>165.26666666666668</v>
      </c>
      <c r="L64" s="38">
        <v>166.48333333333335</v>
      </c>
      <c r="M64" s="28">
        <v>164.05</v>
      </c>
      <c r="N64" s="28">
        <v>161.15</v>
      </c>
      <c r="O64" s="39">
        <v>8490000</v>
      </c>
      <c r="P64" s="40">
        <v>-0.15815567674764502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44770</v>
      </c>
      <c r="E65" s="37">
        <v>1190.3499999999999</v>
      </c>
      <c r="F65" s="37">
        <v>1194.4666666666665</v>
      </c>
      <c r="G65" s="38">
        <v>1182.633333333333</v>
      </c>
      <c r="H65" s="38">
        <v>1174.9166666666665</v>
      </c>
      <c r="I65" s="38">
        <v>1163.083333333333</v>
      </c>
      <c r="J65" s="38">
        <v>1202.1833333333329</v>
      </c>
      <c r="K65" s="38">
        <v>1214.0166666666664</v>
      </c>
      <c r="L65" s="38">
        <v>1221.7333333333329</v>
      </c>
      <c r="M65" s="28">
        <v>1206.3</v>
      </c>
      <c r="N65" s="28">
        <v>1186.75</v>
      </c>
      <c r="O65" s="39">
        <v>2631600</v>
      </c>
      <c r="P65" s="40">
        <v>1.6218721037998145E-2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44770</v>
      </c>
      <c r="E66" s="37">
        <v>567</v>
      </c>
      <c r="F66" s="37">
        <v>563.73333333333335</v>
      </c>
      <c r="G66" s="38">
        <v>559.06666666666672</v>
      </c>
      <c r="H66" s="38">
        <v>551.13333333333333</v>
      </c>
      <c r="I66" s="38">
        <v>546.4666666666667</v>
      </c>
      <c r="J66" s="38">
        <v>571.66666666666674</v>
      </c>
      <c r="K66" s="38">
        <v>576.33333333333326</v>
      </c>
      <c r="L66" s="38">
        <v>584.26666666666677</v>
      </c>
      <c r="M66" s="28">
        <v>568.4</v>
      </c>
      <c r="N66" s="28">
        <v>555.79999999999995</v>
      </c>
      <c r="O66" s="39">
        <v>11878750</v>
      </c>
      <c r="P66" s="40">
        <v>-5.1218051118210865E-2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44770</v>
      </c>
      <c r="E67" s="37">
        <v>1578.8</v>
      </c>
      <c r="F67" s="37">
        <v>1567.95</v>
      </c>
      <c r="G67" s="38">
        <v>1544.9</v>
      </c>
      <c r="H67" s="38">
        <v>1511</v>
      </c>
      <c r="I67" s="38">
        <v>1487.95</v>
      </c>
      <c r="J67" s="38">
        <v>1601.8500000000001</v>
      </c>
      <c r="K67" s="38">
        <v>1624.8999999999999</v>
      </c>
      <c r="L67" s="38">
        <v>1658.8000000000002</v>
      </c>
      <c r="M67" s="28">
        <v>1591</v>
      </c>
      <c r="N67" s="28">
        <v>1534.05</v>
      </c>
      <c r="O67" s="39">
        <v>1117000</v>
      </c>
      <c r="P67" s="40">
        <v>-0.12116443745082613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44770</v>
      </c>
      <c r="E68" s="37">
        <v>1839.45</v>
      </c>
      <c r="F68" s="37">
        <v>1826.1666666666667</v>
      </c>
      <c r="G68" s="38">
        <v>1801.3333333333335</v>
      </c>
      <c r="H68" s="38">
        <v>1763.2166666666667</v>
      </c>
      <c r="I68" s="38">
        <v>1738.3833333333334</v>
      </c>
      <c r="J68" s="38">
        <v>1864.2833333333335</v>
      </c>
      <c r="K68" s="38">
        <v>1889.116666666667</v>
      </c>
      <c r="L68" s="38">
        <v>1927.2333333333336</v>
      </c>
      <c r="M68" s="28">
        <v>1851</v>
      </c>
      <c r="N68" s="28">
        <v>1788.05</v>
      </c>
      <c r="O68" s="39">
        <v>2304500</v>
      </c>
      <c r="P68" s="40">
        <v>-8.1689579597529385E-2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44770</v>
      </c>
      <c r="E69" s="37">
        <v>193.25</v>
      </c>
      <c r="F69" s="37">
        <v>192.71666666666667</v>
      </c>
      <c r="G69" s="38">
        <v>190.63333333333333</v>
      </c>
      <c r="H69" s="38">
        <v>188.01666666666665</v>
      </c>
      <c r="I69" s="38">
        <v>185.93333333333331</v>
      </c>
      <c r="J69" s="38">
        <v>195.33333333333334</v>
      </c>
      <c r="K69" s="38">
        <v>197.41666666666666</v>
      </c>
      <c r="L69" s="38">
        <v>200.03333333333336</v>
      </c>
      <c r="M69" s="28">
        <v>194.8</v>
      </c>
      <c r="N69" s="28">
        <v>190.1</v>
      </c>
      <c r="O69" s="39">
        <v>19069300</v>
      </c>
      <c r="P69" s="40">
        <v>-7.5696767001114829E-2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44770</v>
      </c>
      <c r="E70" s="37">
        <v>3799</v>
      </c>
      <c r="F70" s="37">
        <v>3757.0666666666671</v>
      </c>
      <c r="G70" s="38">
        <v>3706.7833333333342</v>
      </c>
      <c r="H70" s="38">
        <v>3614.5666666666671</v>
      </c>
      <c r="I70" s="38">
        <v>3564.2833333333342</v>
      </c>
      <c r="J70" s="38">
        <v>3849.2833333333342</v>
      </c>
      <c r="K70" s="38">
        <v>3899.5666666666671</v>
      </c>
      <c r="L70" s="38">
        <v>3991.7833333333342</v>
      </c>
      <c r="M70" s="28">
        <v>3807.35</v>
      </c>
      <c r="N70" s="28">
        <v>3664.85</v>
      </c>
      <c r="O70" s="39">
        <v>2487450</v>
      </c>
      <c r="P70" s="40">
        <v>-3.2835646798087016E-2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44770</v>
      </c>
      <c r="E71" s="37">
        <v>3705.15</v>
      </c>
      <c r="F71" s="37">
        <v>3705.6</v>
      </c>
      <c r="G71" s="38">
        <v>3611.35</v>
      </c>
      <c r="H71" s="38">
        <v>3517.55</v>
      </c>
      <c r="I71" s="38">
        <v>3423.3</v>
      </c>
      <c r="J71" s="38">
        <v>3799.3999999999996</v>
      </c>
      <c r="K71" s="38">
        <v>3893.6499999999996</v>
      </c>
      <c r="L71" s="38">
        <v>3987.4499999999994</v>
      </c>
      <c r="M71" s="28">
        <v>3799.85</v>
      </c>
      <c r="N71" s="28">
        <v>3611.8</v>
      </c>
      <c r="O71" s="39">
        <v>697125</v>
      </c>
      <c r="P71" s="40">
        <v>-6.8948247078464101E-2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44770</v>
      </c>
      <c r="E72" s="37">
        <v>369.5</v>
      </c>
      <c r="F72" s="37">
        <v>366.7166666666667</v>
      </c>
      <c r="G72" s="38">
        <v>362.73333333333341</v>
      </c>
      <c r="H72" s="38">
        <v>355.9666666666667</v>
      </c>
      <c r="I72" s="38">
        <v>351.98333333333341</v>
      </c>
      <c r="J72" s="38">
        <v>373.48333333333341</v>
      </c>
      <c r="K72" s="38">
        <v>377.46666666666675</v>
      </c>
      <c r="L72" s="38">
        <v>384.23333333333341</v>
      </c>
      <c r="M72" s="28">
        <v>370.7</v>
      </c>
      <c r="N72" s="28">
        <v>359.95</v>
      </c>
      <c r="O72" s="39">
        <v>40981050</v>
      </c>
      <c r="P72" s="40">
        <v>4.0511101801424379E-2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44770</v>
      </c>
      <c r="E73" s="37">
        <v>4288.75</v>
      </c>
      <c r="F73" s="37">
        <v>4254.2333333333336</v>
      </c>
      <c r="G73" s="38">
        <v>4204.7666666666673</v>
      </c>
      <c r="H73" s="38">
        <v>4120.7833333333338</v>
      </c>
      <c r="I73" s="38">
        <v>4071.3166666666675</v>
      </c>
      <c r="J73" s="38">
        <v>4338.2166666666672</v>
      </c>
      <c r="K73" s="38">
        <v>4387.6833333333343</v>
      </c>
      <c r="L73" s="38">
        <v>4471.666666666667</v>
      </c>
      <c r="M73" s="28">
        <v>4303.7</v>
      </c>
      <c r="N73" s="28">
        <v>4170.25</v>
      </c>
      <c r="O73" s="39">
        <v>2034125</v>
      </c>
      <c r="P73" s="40">
        <v>1.131067056118327E-2</v>
      </c>
    </row>
    <row r="74" spans="1:16" ht="12.75" customHeight="1">
      <c r="A74" s="28">
        <v>64</v>
      </c>
      <c r="B74" s="29" t="s">
        <v>49</v>
      </c>
      <c r="C74" s="261" t="s">
        <v>99</v>
      </c>
      <c r="D74" s="31">
        <v>44770</v>
      </c>
      <c r="E74" s="37">
        <v>3062.35</v>
      </c>
      <c r="F74" s="37">
        <v>3048.9333333333329</v>
      </c>
      <c r="G74" s="38">
        <v>3030.1666666666661</v>
      </c>
      <c r="H74" s="38">
        <v>2997.9833333333331</v>
      </c>
      <c r="I74" s="38">
        <v>2979.2166666666662</v>
      </c>
      <c r="J74" s="38">
        <v>3081.1166666666659</v>
      </c>
      <c r="K74" s="38">
        <v>3099.8833333333332</v>
      </c>
      <c r="L74" s="38">
        <v>3132.0666666666657</v>
      </c>
      <c r="M74" s="28">
        <v>3067.7</v>
      </c>
      <c r="N74" s="28">
        <v>3016.75</v>
      </c>
      <c r="O74" s="39">
        <v>3361750</v>
      </c>
      <c r="P74" s="40">
        <v>3.6138079827400214E-2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44770</v>
      </c>
      <c r="E75" s="37">
        <v>1701.3</v>
      </c>
      <c r="F75" s="37">
        <v>1691.5</v>
      </c>
      <c r="G75" s="38">
        <v>1672.15</v>
      </c>
      <c r="H75" s="38">
        <v>1643</v>
      </c>
      <c r="I75" s="38">
        <v>1623.65</v>
      </c>
      <c r="J75" s="38">
        <v>1720.65</v>
      </c>
      <c r="K75" s="38">
        <v>1740</v>
      </c>
      <c r="L75" s="38">
        <v>1769.15</v>
      </c>
      <c r="M75" s="28">
        <v>1710.85</v>
      </c>
      <c r="N75" s="28">
        <v>1662.35</v>
      </c>
      <c r="O75" s="39">
        <v>2874850</v>
      </c>
      <c r="P75" s="40">
        <v>4.4355644355644354E-2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44770</v>
      </c>
      <c r="E76" s="37">
        <v>156.4</v>
      </c>
      <c r="F76" s="37">
        <v>154.76666666666668</v>
      </c>
      <c r="G76" s="38">
        <v>152.13333333333335</v>
      </c>
      <c r="H76" s="38">
        <v>147.86666666666667</v>
      </c>
      <c r="I76" s="38">
        <v>145.23333333333335</v>
      </c>
      <c r="J76" s="38">
        <v>159.03333333333336</v>
      </c>
      <c r="K76" s="38">
        <v>161.66666666666669</v>
      </c>
      <c r="L76" s="38">
        <v>165.93333333333337</v>
      </c>
      <c r="M76" s="28">
        <v>157.4</v>
      </c>
      <c r="N76" s="28">
        <v>150.5</v>
      </c>
      <c r="O76" s="39">
        <v>25034400</v>
      </c>
      <c r="P76" s="40">
        <v>-8.8369441277080952E-3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44770</v>
      </c>
      <c r="E77" s="37">
        <v>107.35</v>
      </c>
      <c r="F77" s="37">
        <v>106.64999999999999</v>
      </c>
      <c r="G77" s="38">
        <v>105.64999999999998</v>
      </c>
      <c r="H77" s="38">
        <v>103.94999999999999</v>
      </c>
      <c r="I77" s="38">
        <v>102.94999999999997</v>
      </c>
      <c r="J77" s="38">
        <v>108.34999999999998</v>
      </c>
      <c r="K77" s="38">
        <v>109.35000000000001</v>
      </c>
      <c r="L77" s="38">
        <v>111.04999999999998</v>
      </c>
      <c r="M77" s="28">
        <v>107.65</v>
      </c>
      <c r="N77" s="28">
        <v>104.95</v>
      </c>
      <c r="O77" s="39">
        <v>100700000</v>
      </c>
      <c r="P77" s="40">
        <v>-4.4954476479514414E-2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44770</v>
      </c>
      <c r="E78" s="37">
        <v>110.2</v>
      </c>
      <c r="F78" s="37">
        <v>109.78333333333335</v>
      </c>
      <c r="G78" s="38">
        <v>108.51666666666669</v>
      </c>
      <c r="H78" s="38">
        <v>106.83333333333334</v>
      </c>
      <c r="I78" s="38">
        <v>105.56666666666669</v>
      </c>
      <c r="J78" s="38">
        <v>111.4666666666667</v>
      </c>
      <c r="K78" s="38">
        <v>112.73333333333335</v>
      </c>
      <c r="L78" s="38">
        <v>114.4166666666667</v>
      </c>
      <c r="M78" s="28">
        <v>111.05</v>
      </c>
      <c r="N78" s="28">
        <v>108.1</v>
      </c>
      <c r="O78" s="39">
        <v>15350400</v>
      </c>
      <c r="P78" s="40">
        <v>3.1807060468367704E-2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44770</v>
      </c>
      <c r="E79" s="37">
        <v>146.30000000000001</v>
      </c>
      <c r="F79" s="37">
        <v>145.6</v>
      </c>
      <c r="G79" s="38">
        <v>143.89999999999998</v>
      </c>
      <c r="H79" s="38">
        <v>141.49999999999997</v>
      </c>
      <c r="I79" s="38">
        <v>139.79999999999995</v>
      </c>
      <c r="J79" s="38">
        <v>148</v>
      </c>
      <c r="K79" s="38">
        <v>149.69999999999999</v>
      </c>
      <c r="L79" s="38">
        <v>152.10000000000002</v>
      </c>
      <c r="M79" s="28">
        <v>147.30000000000001</v>
      </c>
      <c r="N79" s="28">
        <v>143.19999999999999</v>
      </c>
      <c r="O79" s="39">
        <v>28102700</v>
      </c>
      <c r="P79" s="40">
        <v>6.7744755244755241E-3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44770</v>
      </c>
      <c r="E80" s="37">
        <v>377.55</v>
      </c>
      <c r="F80" s="37">
        <v>372.3</v>
      </c>
      <c r="G80" s="38">
        <v>365.6</v>
      </c>
      <c r="H80" s="38">
        <v>353.65000000000003</v>
      </c>
      <c r="I80" s="38">
        <v>346.95000000000005</v>
      </c>
      <c r="J80" s="38">
        <v>384.25</v>
      </c>
      <c r="K80" s="38">
        <v>390.94999999999993</v>
      </c>
      <c r="L80" s="38">
        <v>402.9</v>
      </c>
      <c r="M80" s="28">
        <v>379</v>
      </c>
      <c r="N80" s="28">
        <v>360.35</v>
      </c>
      <c r="O80" s="39">
        <v>6959800</v>
      </c>
      <c r="P80" s="40">
        <v>-8.0382920528795018E-2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44770</v>
      </c>
      <c r="E81" s="37">
        <v>35.549999999999997</v>
      </c>
      <c r="F81" s="37">
        <v>35.316666666666663</v>
      </c>
      <c r="G81" s="38">
        <v>34.883333333333326</v>
      </c>
      <c r="H81" s="38">
        <v>34.216666666666661</v>
      </c>
      <c r="I81" s="38">
        <v>33.783333333333324</v>
      </c>
      <c r="J81" s="38">
        <v>35.983333333333327</v>
      </c>
      <c r="K81" s="38">
        <v>36.416666666666664</v>
      </c>
      <c r="L81" s="38">
        <v>37.083333333333329</v>
      </c>
      <c r="M81" s="28">
        <v>35.75</v>
      </c>
      <c r="N81" s="28">
        <v>34.65</v>
      </c>
      <c r="O81" s="39">
        <v>126742500</v>
      </c>
      <c r="P81" s="40">
        <v>0.11876861966236346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44770</v>
      </c>
      <c r="E82" s="37">
        <v>691.7</v>
      </c>
      <c r="F82" s="37">
        <v>679.05</v>
      </c>
      <c r="G82" s="38">
        <v>659.44999999999993</v>
      </c>
      <c r="H82" s="38">
        <v>627.19999999999993</v>
      </c>
      <c r="I82" s="38">
        <v>607.59999999999991</v>
      </c>
      <c r="J82" s="38">
        <v>711.3</v>
      </c>
      <c r="K82" s="38">
        <v>730.89999999999986</v>
      </c>
      <c r="L82" s="38">
        <v>763.15</v>
      </c>
      <c r="M82" s="28">
        <v>698.65</v>
      </c>
      <c r="N82" s="28">
        <v>646.79999999999995</v>
      </c>
      <c r="O82" s="39">
        <v>4829500</v>
      </c>
      <c r="P82" s="40">
        <v>0.274442538593482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44770</v>
      </c>
      <c r="E83" s="37">
        <v>848.15</v>
      </c>
      <c r="F83" s="37">
        <v>843.45000000000016</v>
      </c>
      <c r="G83" s="38">
        <v>836.15000000000032</v>
      </c>
      <c r="H83" s="38">
        <v>824.1500000000002</v>
      </c>
      <c r="I83" s="38">
        <v>816.85000000000036</v>
      </c>
      <c r="J83" s="38">
        <v>855.45000000000027</v>
      </c>
      <c r="K83" s="38">
        <v>862.75000000000023</v>
      </c>
      <c r="L83" s="38">
        <v>874.75000000000023</v>
      </c>
      <c r="M83" s="28">
        <v>850.75</v>
      </c>
      <c r="N83" s="28">
        <v>831.45</v>
      </c>
      <c r="O83" s="39">
        <v>7088000</v>
      </c>
      <c r="P83" s="40">
        <v>1.0406272273699215E-2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44770</v>
      </c>
      <c r="E84" s="37">
        <v>1446.7</v>
      </c>
      <c r="F84" s="37">
        <v>1436.7333333333336</v>
      </c>
      <c r="G84" s="38">
        <v>1422.0666666666671</v>
      </c>
      <c r="H84" s="38">
        <v>1397.4333333333334</v>
      </c>
      <c r="I84" s="38">
        <v>1382.7666666666669</v>
      </c>
      <c r="J84" s="38">
        <v>1461.3666666666672</v>
      </c>
      <c r="K84" s="38">
        <v>1476.0333333333338</v>
      </c>
      <c r="L84" s="38">
        <v>1500.6666666666674</v>
      </c>
      <c r="M84" s="28">
        <v>1451.4</v>
      </c>
      <c r="N84" s="28">
        <v>1412.1</v>
      </c>
      <c r="O84" s="39">
        <v>3706625</v>
      </c>
      <c r="P84" s="40">
        <v>3.5876475930971846E-2</v>
      </c>
    </row>
    <row r="85" spans="1:16" ht="12.75" customHeight="1">
      <c r="A85" s="28">
        <v>75</v>
      </c>
      <c r="B85" s="29" t="s">
        <v>47</v>
      </c>
      <c r="C85" s="238" t="s">
        <v>109</v>
      </c>
      <c r="D85" s="31">
        <v>44770</v>
      </c>
      <c r="E85" s="37">
        <v>302.89999999999998</v>
      </c>
      <c r="F85" s="37">
        <v>300.15000000000003</v>
      </c>
      <c r="G85" s="38">
        <v>296.55000000000007</v>
      </c>
      <c r="H85" s="38">
        <v>290.20000000000005</v>
      </c>
      <c r="I85" s="38">
        <v>286.60000000000008</v>
      </c>
      <c r="J85" s="38">
        <v>306.50000000000006</v>
      </c>
      <c r="K85" s="38">
        <v>310.10000000000008</v>
      </c>
      <c r="L85" s="38">
        <v>316.45000000000005</v>
      </c>
      <c r="M85" s="28">
        <v>303.75</v>
      </c>
      <c r="N85" s="28">
        <v>293.8</v>
      </c>
      <c r="O85" s="39">
        <v>11594000</v>
      </c>
      <c r="P85" s="40">
        <v>1.0360904852357105E-3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44770</v>
      </c>
      <c r="E86" s="37">
        <v>1545.65</v>
      </c>
      <c r="F86" s="37">
        <v>1539.3833333333332</v>
      </c>
      <c r="G86" s="38">
        <v>1518.0166666666664</v>
      </c>
      <c r="H86" s="38">
        <v>1490.3833333333332</v>
      </c>
      <c r="I86" s="38">
        <v>1469.0166666666664</v>
      </c>
      <c r="J86" s="38">
        <v>1567.0166666666664</v>
      </c>
      <c r="K86" s="38">
        <v>1588.3833333333332</v>
      </c>
      <c r="L86" s="38">
        <v>1616.0166666666664</v>
      </c>
      <c r="M86" s="28">
        <v>1560.75</v>
      </c>
      <c r="N86" s="28">
        <v>1511.75</v>
      </c>
      <c r="O86" s="39">
        <v>13142300</v>
      </c>
      <c r="P86" s="40">
        <v>-4.5008974181968794E-2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44770</v>
      </c>
      <c r="E87" s="37">
        <v>229.65</v>
      </c>
      <c r="F87" s="37">
        <v>227.06666666666669</v>
      </c>
      <c r="G87" s="38">
        <v>222.08333333333337</v>
      </c>
      <c r="H87" s="38">
        <v>214.51666666666668</v>
      </c>
      <c r="I87" s="38">
        <v>209.53333333333336</v>
      </c>
      <c r="J87" s="38">
        <v>234.63333333333338</v>
      </c>
      <c r="K87" s="38">
        <v>239.61666666666667</v>
      </c>
      <c r="L87" s="38">
        <v>247.18333333333339</v>
      </c>
      <c r="M87" s="28">
        <v>232.05</v>
      </c>
      <c r="N87" s="28">
        <v>219.5</v>
      </c>
      <c r="O87" s="39">
        <v>3485000</v>
      </c>
      <c r="P87" s="40">
        <v>-0.16024096385542169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44770</v>
      </c>
      <c r="E88" s="37">
        <v>451.55</v>
      </c>
      <c r="F88" s="37">
        <v>448.18333333333334</v>
      </c>
      <c r="G88" s="38">
        <v>441.81666666666666</v>
      </c>
      <c r="H88" s="38">
        <v>432.08333333333331</v>
      </c>
      <c r="I88" s="38">
        <v>425.71666666666664</v>
      </c>
      <c r="J88" s="38">
        <v>457.91666666666669</v>
      </c>
      <c r="K88" s="38">
        <v>464.28333333333336</v>
      </c>
      <c r="L88" s="38">
        <v>474.01666666666671</v>
      </c>
      <c r="M88" s="28">
        <v>454.55</v>
      </c>
      <c r="N88" s="28">
        <v>438.45</v>
      </c>
      <c r="O88" s="39">
        <v>4227500</v>
      </c>
      <c r="P88" s="40">
        <v>-9.3297587131367293E-2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44770</v>
      </c>
      <c r="E89" s="37">
        <v>1938.2</v>
      </c>
      <c r="F89" s="37">
        <v>1922.25</v>
      </c>
      <c r="G89" s="38">
        <v>1903.6</v>
      </c>
      <c r="H89" s="38">
        <v>1869</v>
      </c>
      <c r="I89" s="38">
        <v>1850.35</v>
      </c>
      <c r="J89" s="38">
        <v>1956.85</v>
      </c>
      <c r="K89" s="38">
        <v>1975.5</v>
      </c>
      <c r="L89" s="38">
        <v>2010.1</v>
      </c>
      <c r="M89" s="28">
        <v>1940.9</v>
      </c>
      <c r="N89" s="28">
        <v>1887.65</v>
      </c>
      <c r="O89" s="39">
        <v>2451000</v>
      </c>
      <c r="P89" s="40">
        <v>-4.6386989465902792E-2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44770</v>
      </c>
      <c r="E90" s="37">
        <v>1224.75</v>
      </c>
      <c r="F90" s="37">
        <v>1218.7833333333333</v>
      </c>
      <c r="G90" s="38">
        <v>1208.5666666666666</v>
      </c>
      <c r="H90" s="38">
        <v>1192.3833333333332</v>
      </c>
      <c r="I90" s="38">
        <v>1182.1666666666665</v>
      </c>
      <c r="J90" s="38">
        <v>1234.9666666666667</v>
      </c>
      <c r="K90" s="38">
        <v>1245.1833333333334</v>
      </c>
      <c r="L90" s="38">
        <v>1261.3666666666668</v>
      </c>
      <c r="M90" s="28">
        <v>1229</v>
      </c>
      <c r="N90" s="28">
        <v>1202.5999999999999</v>
      </c>
      <c r="O90" s="39">
        <v>5537000</v>
      </c>
      <c r="P90" s="40">
        <v>-3.778337531486146E-3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44770</v>
      </c>
      <c r="E91" s="37">
        <v>929.8</v>
      </c>
      <c r="F91" s="37">
        <v>924.5333333333333</v>
      </c>
      <c r="G91" s="38">
        <v>918.31666666666661</v>
      </c>
      <c r="H91" s="38">
        <v>906.83333333333326</v>
      </c>
      <c r="I91" s="38">
        <v>900.61666666666656</v>
      </c>
      <c r="J91" s="38">
        <v>936.01666666666665</v>
      </c>
      <c r="K91" s="38">
        <v>942.23333333333335</v>
      </c>
      <c r="L91" s="38">
        <v>953.7166666666667</v>
      </c>
      <c r="M91" s="28">
        <v>930.75</v>
      </c>
      <c r="N91" s="28">
        <v>913.05</v>
      </c>
      <c r="O91" s="39">
        <v>22481900</v>
      </c>
      <c r="P91" s="40">
        <v>-2.7700411721966578E-2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44770</v>
      </c>
      <c r="E92" s="37">
        <v>2314.6</v>
      </c>
      <c r="F92" s="37">
        <v>2304.3000000000002</v>
      </c>
      <c r="G92" s="38">
        <v>2291.6000000000004</v>
      </c>
      <c r="H92" s="38">
        <v>2268.6000000000004</v>
      </c>
      <c r="I92" s="38">
        <v>2255.9000000000005</v>
      </c>
      <c r="J92" s="38">
        <v>2327.3000000000002</v>
      </c>
      <c r="K92" s="38">
        <v>2340</v>
      </c>
      <c r="L92" s="38">
        <v>2363</v>
      </c>
      <c r="M92" s="28">
        <v>2317</v>
      </c>
      <c r="N92" s="28">
        <v>2281.3000000000002</v>
      </c>
      <c r="O92" s="39">
        <v>22494900</v>
      </c>
      <c r="P92" s="40">
        <v>-2.085400887960303E-2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44770</v>
      </c>
      <c r="E93" s="37">
        <v>1911.1</v>
      </c>
      <c r="F93" s="37">
        <v>1895.3333333333333</v>
      </c>
      <c r="G93" s="38">
        <v>1869.7666666666664</v>
      </c>
      <c r="H93" s="38">
        <v>1828.4333333333332</v>
      </c>
      <c r="I93" s="38">
        <v>1802.8666666666663</v>
      </c>
      <c r="J93" s="38">
        <v>1936.6666666666665</v>
      </c>
      <c r="K93" s="38">
        <v>1962.2333333333336</v>
      </c>
      <c r="L93" s="38">
        <v>2003.5666666666666</v>
      </c>
      <c r="M93" s="28">
        <v>1920.9</v>
      </c>
      <c r="N93" s="28">
        <v>1854</v>
      </c>
      <c r="O93" s="39">
        <v>2733300</v>
      </c>
      <c r="P93" s="40">
        <v>-6.159233700690081E-2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44770</v>
      </c>
      <c r="E94" s="37">
        <v>1404.5</v>
      </c>
      <c r="F94" s="37">
        <v>1399.1000000000001</v>
      </c>
      <c r="G94" s="38">
        <v>1391.4000000000003</v>
      </c>
      <c r="H94" s="38">
        <v>1378.3000000000002</v>
      </c>
      <c r="I94" s="38">
        <v>1370.6000000000004</v>
      </c>
      <c r="J94" s="38">
        <v>1412.2000000000003</v>
      </c>
      <c r="K94" s="38">
        <v>1419.9</v>
      </c>
      <c r="L94" s="38">
        <v>1433.0000000000002</v>
      </c>
      <c r="M94" s="28">
        <v>1406.8</v>
      </c>
      <c r="N94" s="28">
        <v>1386</v>
      </c>
      <c r="O94" s="39">
        <v>63067950</v>
      </c>
      <c r="P94" s="40">
        <v>1.633444558969969E-3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44770</v>
      </c>
      <c r="E95" s="37">
        <v>522.15</v>
      </c>
      <c r="F95" s="37">
        <v>525.31666666666661</v>
      </c>
      <c r="G95" s="38">
        <v>517.43333333333317</v>
      </c>
      <c r="H95" s="38">
        <v>512.71666666666658</v>
      </c>
      <c r="I95" s="38">
        <v>504.83333333333314</v>
      </c>
      <c r="J95" s="38">
        <v>530.03333333333319</v>
      </c>
      <c r="K95" s="38">
        <v>537.91666666666663</v>
      </c>
      <c r="L95" s="38">
        <v>542.63333333333321</v>
      </c>
      <c r="M95" s="28">
        <v>533.20000000000005</v>
      </c>
      <c r="N95" s="28">
        <v>520.6</v>
      </c>
      <c r="O95" s="39">
        <v>29715400</v>
      </c>
      <c r="P95" s="40">
        <v>3.2882159516708725E-2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44770</v>
      </c>
      <c r="E96" s="37">
        <v>2787.9</v>
      </c>
      <c r="F96" s="37">
        <v>2771.7166666666672</v>
      </c>
      <c r="G96" s="38">
        <v>2750.4833333333345</v>
      </c>
      <c r="H96" s="38">
        <v>2713.0666666666675</v>
      </c>
      <c r="I96" s="38">
        <v>2691.8333333333348</v>
      </c>
      <c r="J96" s="38">
        <v>2809.1333333333341</v>
      </c>
      <c r="K96" s="38">
        <v>2830.3666666666668</v>
      </c>
      <c r="L96" s="38">
        <v>2867.7833333333338</v>
      </c>
      <c r="M96" s="28">
        <v>2792.95</v>
      </c>
      <c r="N96" s="28">
        <v>2734.3</v>
      </c>
      <c r="O96" s="39">
        <v>4029300</v>
      </c>
      <c r="P96" s="40">
        <v>-1.17724965050401E-2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44770</v>
      </c>
      <c r="E97" s="37">
        <v>387.95</v>
      </c>
      <c r="F97" s="37">
        <v>384.38333333333338</v>
      </c>
      <c r="G97" s="38">
        <v>380.21666666666675</v>
      </c>
      <c r="H97" s="38">
        <v>372.48333333333335</v>
      </c>
      <c r="I97" s="38">
        <v>368.31666666666672</v>
      </c>
      <c r="J97" s="38">
        <v>392.11666666666679</v>
      </c>
      <c r="K97" s="38">
        <v>396.28333333333342</v>
      </c>
      <c r="L97" s="38">
        <v>404.01666666666682</v>
      </c>
      <c r="M97" s="28">
        <v>388.55</v>
      </c>
      <c r="N97" s="28">
        <v>376.65</v>
      </c>
      <c r="O97" s="39">
        <v>41618625</v>
      </c>
      <c r="P97" s="40">
        <v>2.0830586684245221E-2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44770</v>
      </c>
      <c r="E98" s="37">
        <v>99.5</v>
      </c>
      <c r="F98" s="37">
        <v>99.266666666666666</v>
      </c>
      <c r="G98" s="38">
        <v>98.233333333333334</v>
      </c>
      <c r="H98" s="38">
        <v>96.966666666666669</v>
      </c>
      <c r="I98" s="38">
        <v>95.933333333333337</v>
      </c>
      <c r="J98" s="38">
        <v>100.53333333333333</v>
      </c>
      <c r="K98" s="38">
        <v>101.56666666666666</v>
      </c>
      <c r="L98" s="38">
        <v>102.83333333333333</v>
      </c>
      <c r="M98" s="28">
        <v>100.3</v>
      </c>
      <c r="N98" s="28">
        <v>98</v>
      </c>
      <c r="O98" s="39">
        <v>13691200</v>
      </c>
      <c r="P98" s="40">
        <v>-4.1829671983147756E-2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44770</v>
      </c>
      <c r="E99" s="37">
        <v>233.7</v>
      </c>
      <c r="F99" s="37">
        <v>232.29999999999998</v>
      </c>
      <c r="G99" s="38">
        <v>230.64999999999998</v>
      </c>
      <c r="H99" s="38">
        <v>227.6</v>
      </c>
      <c r="I99" s="38">
        <v>225.95</v>
      </c>
      <c r="J99" s="38">
        <v>235.34999999999997</v>
      </c>
      <c r="K99" s="38">
        <v>237</v>
      </c>
      <c r="L99" s="38">
        <v>240.04999999999995</v>
      </c>
      <c r="M99" s="28">
        <v>233.95</v>
      </c>
      <c r="N99" s="28">
        <v>229.25</v>
      </c>
      <c r="O99" s="39">
        <v>24032700</v>
      </c>
      <c r="P99" s="40">
        <v>-5.5396370582617004E-2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44770</v>
      </c>
      <c r="E100" s="37">
        <v>2589.1999999999998</v>
      </c>
      <c r="F100" s="37">
        <v>2572.0333333333333</v>
      </c>
      <c r="G100" s="38">
        <v>2547.3666666666668</v>
      </c>
      <c r="H100" s="38">
        <v>2505.5333333333333</v>
      </c>
      <c r="I100" s="38">
        <v>2480.8666666666668</v>
      </c>
      <c r="J100" s="38">
        <v>2613.8666666666668</v>
      </c>
      <c r="K100" s="38">
        <v>2638.5333333333338</v>
      </c>
      <c r="L100" s="38">
        <v>2680.3666666666668</v>
      </c>
      <c r="M100" s="28">
        <v>2596.6999999999998</v>
      </c>
      <c r="N100" s="28">
        <v>2530.1999999999998</v>
      </c>
      <c r="O100" s="39">
        <v>11142000</v>
      </c>
      <c r="P100" s="40">
        <v>-2.2708733521037812E-2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44770</v>
      </c>
      <c r="E101" s="37">
        <v>40004.400000000001</v>
      </c>
      <c r="F101" s="37">
        <v>39897.48333333333</v>
      </c>
      <c r="G101" s="38">
        <v>39413.116666666661</v>
      </c>
      <c r="H101" s="38">
        <v>38821.833333333328</v>
      </c>
      <c r="I101" s="38">
        <v>38337.46666666666</v>
      </c>
      <c r="J101" s="38">
        <v>40488.766666666663</v>
      </c>
      <c r="K101" s="38">
        <v>40973.133333333331</v>
      </c>
      <c r="L101" s="38">
        <v>41564.416666666664</v>
      </c>
      <c r="M101" s="28">
        <v>40381.85</v>
      </c>
      <c r="N101" s="28">
        <v>39306.199999999997</v>
      </c>
      <c r="O101" s="39">
        <v>17985</v>
      </c>
      <c r="P101" s="40">
        <v>-0.10788690476190477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44770</v>
      </c>
      <c r="E102" s="37">
        <v>102.8</v>
      </c>
      <c r="F102" s="37">
        <v>101.95</v>
      </c>
      <c r="G102" s="38">
        <v>100.4</v>
      </c>
      <c r="H102" s="38">
        <v>98</v>
      </c>
      <c r="I102" s="38">
        <v>96.45</v>
      </c>
      <c r="J102" s="38">
        <v>104.35000000000001</v>
      </c>
      <c r="K102" s="38">
        <v>105.89999999999999</v>
      </c>
      <c r="L102" s="38">
        <v>108.30000000000001</v>
      </c>
      <c r="M102" s="28">
        <v>103.5</v>
      </c>
      <c r="N102" s="28">
        <v>99.55</v>
      </c>
      <c r="O102" s="39">
        <v>41304000</v>
      </c>
      <c r="P102" s="40">
        <v>-8.1234985318978561E-2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44770</v>
      </c>
      <c r="E103" s="37">
        <v>802</v>
      </c>
      <c r="F103" s="37">
        <v>800.9</v>
      </c>
      <c r="G103" s="38">
        <v>797.09999999999991</v>
      </c>
      <c r="H103" s="38">
        <v>792.19999999999993</v>
      </c>
      <c r="I103" s="38">
        <v>788.39999999999986</v>
      </c>
      <c r="J103" s="38">
        <v>805.8</v>
      </c>
      <c r="K103" s="38">
        <v>809.59999999999991</v>
      </c>
      <c r="L103" s="38">
        <v>814.5</v>
      </c>
      <c r="M103" s="28">
        <v>804.7</v>
      </c>
      <c r="N103" s="28">
        <v>796</v>
      </c>
      <c r="O103" s="39">
        <v>79641375</v>
      </c>
      <c r="P103" s="40">
        <v>-2.1025944392799797E-2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44770</v>
      </c>
      <c r="E104" s="37">
        <v>1183.2</v>
      </c>
      <c r="F104" s="37">
        <v>1173.9166666666667</v>
      </c>
      <c r="G104" s="38">
        <v>1162.8333333333335</v>
      </c>
      <c r="H104" s="38">
        <v>1142.4666666666667</v>
      </c>
      <c r="I104" s="38">
        <v>1131.3833333333334</v>
      </c>
      <c r="J104" s="38">
        <v>1194.2833333333335</v>
      </c>
      <c r="K104" s="38">
        <v>1205.366666666667</v>
      </c>
      <c r="L104" s="38">
        <v>1225.7333333333336</v>
      </c>
      <c r="M104" s="28">
        <v>1185</v>
      </c>
      <c r="N104" s="28">
        <v>1153.55</v>
      </c>
      <c r="O104" s="39">
        <v>3571275</v>
      </c>
      <c r="P104" s="40">
        <v>-3.1019372693726937E-2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44770</v>
      </c>
      <c r="E105" s="37">
        <v>530.70000000000005</v>
      </c>
      <c r="F105" s="37">
        <v>529.28333333333342</v>
      </c>
      <c r="G105" s="38">
        <v>526.46666666666681</v>
      </c>
      <c r="H105" s="38">
        <v>522.23333333333335</v>
      </c>
      <c r="I105" s="38">
        <v>519.41666666666674</v>
      </c>
      <c r="J105" s="38">
        <v>533.51666666666688</v>
      </c>
      <c r="K105" s="38">
        <v>536.33333333333348</v>
      </c>
      <c r="L105" s="38">
        <v>540.56666666666695</v>
      </c>
      <c r="M105" s="28">
        <v>532.1</v>
      </c>
      <c r="N105" s="28">
        <v>525.04999999999995</v>
      </c>
      <c r="O105" s="39">
        <v>6225000</v>
      </c>
      <c r="P105" s="40">
        <v>-3.9796390559925961E-2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44770</v>
      </c>
      <c r="E106" s="37">
        <v>8.8000000000000007</v>
      </c>
      <c r="F106" s="37">
        <v>8.8000000000000007</v>
      </c>
      <c r="G106" s="38">
        <v>8.7000000000000011</v>
      </c>
      <c r="H106" s="38">
        <v>8.6</v>
      </c>
      <c r="I106" s="38">
        <v>8.5</v>
      </c>
      <c r="J106" s="38">
        <v>8.9000000000000021</v>
      </c>
      <c r="K106" s="38">
        <v>9.0000000000000036</v>
      </c>
      <c r="L106" s="38">
        <v>9.1000000000000032</v>
      </c>
      <c r="M106" s="28">
        <v>8.9</v>
      </c>
      <c r="N106" s="28">
        <v>8.6999999999999993</v>
      </c>
      <c r="O106" s="39">
        <v>710080000</v>
      </c>
      <c r="P106" s="40">
        <v>-3.6016345148721846E-2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44770</v>
      </c>
      <c r="E107" s="37">
        <v>53.55</v>
      </c>
      <c r="F107" s="37">
        <v>53.183333333333337</v>
      </c>
      <c r="G107" s="38">
        <v>52.316666666666677</v>
      </c>
      <c r="H107" s="38">
        <v>51.083333333333343</v>
      </c>
      <c r="I107" s="38">
        <v>50.216666666666683</v>
      </c>
      <c r="J107" s="38">
        <v>54.416666666666671</v>
      </c>
      <c r="K107" s="38">
        <v>55.283333333333331</v>
      </c>
      <c r="L107" s="38">
        <v>56.516666666666666</v>
      </c>
      <c r="M107" s="28">
        <v>54.05</v>
      </c>
      <c r="N107" s="28">
        <v>51.95</v>
      </c>
      <c r="O107" s="39">
        <v>112020000</v>
      </c>
      <c r="P107" s="40">
        <v>-5.2765093860984269E-2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44770</v>
      </c>
      <c r="E108" s="37">
        <v>35.85</v>
      </c>
      <c r="F108" s="37">
        <v>35.733333333333327</v>
      </c>
      <c r="G108" s="38">
        <v>35.466666666666654</v>
      </c>
      <c r="H108" s="38">
        <v>35.083333333333329</v>
      </c>
      <c r="I108" s="38">
        <v>34.816666666666656</v>
      </c>
      <c r="J108" s="38">
        <v>36.116666666666653</v>
      </c>
      <c r="K108" s="38">
        <v>36.383333333333319</v>
      </c>
      <c r="L108" s="38">
        <v>36.766666666666652</v>
      </c>
      <c r="M108" s="28">
        <v>36</v>
      </c>
      <c r="N108" s="28">
        <v>35.35</v>
      </c>
      <c r="O108" s="39">
        <v>321540000</v>
      </c>
      <c r="P108" s="40">
        <v>3.1717764836116859E-2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44770</v>
      </c>
      <c r="E109" s="37">
        <v>155.05000000000001</v>
      </c>
      <c r="F109" s="37">
        <v>153.85</v>
      </c>
      <c r="G109" s="38">
        <v>152.19999999999999</v>
      </c>
      <c r="H109" s="38">
        <v>149.35</v>
      </c>
      <c r="I109" s="38">
        <v>147.69999999999999</v>
      </c>
      <c r="J109" s="38">
        <v>156.69999999999999</v>
      </c>
      <c r="K109" s="38">
        <v>158.35000000000002</v>
      </c>
      <c r="L109" s="38">
        <v>161.19999999999999</v>
      </c>
      <c r="M109" s="28">
        <v>155.5</v>
      </c>
      <c r="N109" s="28">
        <v>151</v>
      </c>
      <c r="O109" s="39">
        <v>58320000</v>
      </c>
      <c r="P109" s="40">
        <v>-6.1323032351521006E-2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44770</v>
      </c>
      <c r="E110" s="37">
        <v>354.55</v>
      </c>
      <c r="F110" s="37">
        <v>353.95</v>
      </c>
      <c r="G110" s="38">
        <v>351.5</v>
      </c>
      <c r="H110" s="38">
        <v>348.45</v>
      </c>
      <c r="I110" s="38">
        <v>346</v>
      </c>
      <c r="J110" s="38">
        <v>357</v>
      </c>
      <c r="K110" s="38">
        <v>359.44999999999993</v>
      </c>
      <c r="L110" s="38">
        <v>362.5</v>
      </c>
      <c r="M110" s="28">
        <v>356.4</v>
      </c>
      <c r="N110" s="28">
        <v>350.9</v>
      </c>
      <c r="O110" s="39">
        <v>12480875</v>
      </c>
      <c r="P110" s="40">
        <v>-8.4116233340616117E-3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44770</v>
      </c>
      <c r="E111" s="37">
        <v>260.39999999999998</v>
      </c>
      <c r="F111" s="37">
        <v>260.45</v>
      </c>
      <c r="G111" s="38">
        <v>258.2</v>
      </c>
      <c r="H111" s="38">
        <v>256</v>
      </c>
      <c r="I111" s="38">
        <v>253.75</v>
      </c>
      <c r="J111" s="38">
        <v>262.64999999999998</v>
      </c>
      <c r="K111" s="38">
        <v>264.89999999999998</v>
      </c>
      <c r="L111" s="38">
        <v>267.09999999999997</v>
      </c>
      <c r="M111" s="28">
        <v>262.7</v>
      </c>
      <c r="N111" s="28">
        <v>258.25</v>
      </c>
      <c r="O111" s="39">
        <v>26617596</v>
      </c>
      <c r="P111" s="40">
        <v>1.511258878645912E-4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44770</v>
      </c>
      <c r="E112" s="37">
        <v>187.55</v>
      </c>
      <c r="F112" s="37">
        <v>186.28333333333333</v>
      </c>
      <c r="G112" s="38">
        <v>184.36666666666667</v>
      </c>
      <c r="H112" s="38">
        <v>181.18333333333334</v>
      </c>
      <c r="I112" s="38">
        <v>179.26666666666668</v>
      </c>
      <c r="J112" s="38">
        <v>189.46666666666667</v>
      </c>
      <c r="K112" s="38">
        <v>191.38333333333335</v>
      </c>
      <c r="L112" s="38">
        <v>194.56666666666666</v>
      </c>
      <c r="M112" s="28">
        <v>188.2</v>
      </c>
      <c r="N112" s="28">
        <v>183.1</v>
      </c>
      <c r="O112" s="39">
        <v>11762400</v>
      </c>
      <c r="P112" s="40">
        <v>-5.498602050326188E-2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44770</v>
      </c>
      <c r="E113" s="37">
        <v>4093.55</v>
      </c>
      <c r="F113" s="37">
        <v>4068.1333333333337</v>
      </c>
      <c r="G113" s="38">
        <v>4032.916666666667</v>
      </c>
      <c r="H113" s="38">
        <v>3972.2833333333333</v>
      </c>
      <c r="I113" s="38">
        <v>3937.0666666666666</v>
      </c>
      <c r="J113" s="38">
        <v>4128.7666666666673</v>
      </c>
      <c r="K113" s="38">
        <v>4163.9833333333336</v>
      </c>
      <c r="L113" s="38">
        <v>4224.6166666666677</v>
      </c>
      <c r="M113" s="28">
        <v>4103.3500000000004</v>
      </c>
      <c r="N113" s="28">
        <v>4007.5</v>
      </c>
      <c r="O113" s="39">
        <v>301950</v>
      </c>
      <c r="P113" s="40">
        <v>-0.22903102259670624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44770</v>
      </c>
      <c r="E114" s="37">
        <v>1777.4</v>
      </c>
      <c r="F114" s="37">
        <v>1774.3</v>
      </c>
      <c r="G114" s="38">
        <v>1760.6</v>
      </c>
      <c r="H114" s="38">
        <v>1743.8</v>
      </c>
      <c r="I114" s="38">
        <v>1730.1</v>
      </c>
      <c r="J114" s="38">
        <v>1791.1</v>
      </c>
      <c r="K114" s="38">
        <v>1804.8000000000002</v>
      </c>
      <c r="L114" s="38">
        <v>1821.6</v>
      </c>
      <c r="M114" s="28">
        <v>1788</v>
      </c>
      <c r="N114" s="28">
        <v>1757.5</v>
      </c>
      <c r="O114" s="39">
        <v>3156000</v>
      </c>
      <c r="P114" s="40">
        <v>9.3063417442195151E-3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44770</v>
      </c>
      <c r="E115" s="37">
        <v>978.8</v>
      </c>
      <c r="F115" s="37">
        <v>973.06666666666661</v>
      </c>
      <c r="G115" s="38">
        <v>961.93333333333317</v>
      </c>
      <c r="H115" s="38">
        <v>945.06666666666661</v>
      </c>
      <c r="I115" s="38">
        <v>933.93333333333317</v>
      </c>
      <c r="J115" s="38">
        <v>989.93333333333317</v>
      </c>
      <c r="K115" s="38">
        <v>1001.0666666666666</v>
      </c>
      <c r="L115" s="38">
        <v>1017.9333333333332</v>
      </c>
      <c r="M115" s="28">
        <v>984.2</v>
      </c>
      <c r="N115" s="28">
        <v>956.2</v>
      </c>
      <c r="O115" s="39">
        <v>29236500</v>
      </c>
      <c r="P115" s="40">
        <v>2.2473324730099775E-2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44770</v>
      </c>
      <c r="E116" s="37">
        <v>223.25</v>
      </c>
      <c r="F116" s="37">
        <v>223.41666666666666</v>
      </c>
      <c r="G116" s="38">
        <v>221.43333333333331</v>
      </c>
      <c r="H116" s="38">
        <v>219.61666666666665</v>
      </c>
      <c r="I116" s="38">
        <v>217.6333333333333</v>
      </c>
      <c r="J116" s="38">
        <v>225.23333333333332</v>
      </c>
      <c r="K116" s="38">
        <v>227.21666666666667</v>
      </c>
      <c r="L116" s="38">
        <v>229.03333333333333</v>
      </c>
      <c r="M116" s="28">
        <v>225.4</v>
      </c>
      <c r="N116" s="28">
        <v>221.6</v>
      </c>
      <c r="O116" s="39">
        <v>14221200</v>
      </c>
      <c r="P116" s="40">
        <v>-9.8509052183173587E-2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44770</v>
      </c>
      <c r="E117" s="37">
        <v>1469.95</v>
      </c>
      <c r="F117" s="37">
        <v>1462.05</v>
      </c>
      <c r="G117" s="38">
        <v>1451.6</v>
      </c>
      <c r="H117" s="38">
        <v>1433.25</v>
      </c>
      <c r="I117" s="38">
        <v>1422.8</v>
      </c>
      <c r="J117" s="38">
        <v>1480.3999999999999</v>
      </c>
      <c r="K117" s="38">
        <v>1490.8500000000001</v>
      </c>
      <c r="L117" s="38">
        <v>1509.1999999999998</v>
      </c>
      <c r="M117" s="28">
        <v>1472.5</v>
      </c>
      <c r="N117" s="28">
        <v>1443.7</v>
      </c>
      <c r="O117" s="39">
        <v>41111400</v>
      </c>
      <c r="P117" s="40">
        <v>-9.2755257697674249E-3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44770</v>
      </c>
      <c r="E118" s="37">
        <v>655.95</v>
      </c>
      <c r="F118" s="37">
        <v>653.19999999999993</v>
      </c>
      <c r="G118" s="38">
        <v>640.99999999999989</v>
      </c>
      <c r="H118" s="38">
        <v>626.04999999999995</v>
      </c>
      <c r="I118" s="38">
        <v>613.84999999999991</v>
      </c>
      <c r="J118" s="38">
        <v>668.14999999999986</v>
      </c>
      <c r="K118" s="38">
        <v>680.34999999999991</v>
      </c>
      <c r="L118" s="38">
        <v>695.29999999999984</v>
      </c>
      <c r="M118" s="28">
        <v>665.4</v>
      </c>
      <c r="N118" s="28">
        <v>638.25</v>
      </c>
      <c r="O118" s="39">
        <v>1237500</v>
      </c>
      <c r="P118" s="40">
        <v>-9.0090090090090089E-3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44770</v>
      </c>
      <c r="E119" s="37">
        <v>72.2</v>
      </c>
      <c r="F119" s="37">
        <v>72.050000000000011</v>
      </c>
      <c r="G119" s="38">
        <v>71.700000000000017</v>
      </c>
      <c r="H119" s="38">
        <v>71.2</v>
      </c>
      <c r="I119" s="38">
        <v>70.850000000000009</v>
      </c>
      <c r="J119" s="38">
        <v>72.550000000000026</v>
      </c>
      <c r="K119" s="38">
        <v>72.90000000000002</v>
      </c>
      <c r="L119" s="38">
        <v>73.400000000000034</v>
      </c>
      <c r="M119" s="28">
        <v>72.400000000000006</v>
      </c>
      <c r="N119" s="28">
        <v>71.55</v>
      </c>
      <c r="O119" s="39">
        <v>67772250</v>
      </c>
      <c r="P119" s="40">
        <v>-5.1575931232091692E-2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44770</v>
      </c>
      <c r="E120" s="37">
        <v>989.45</v>
      </c>
      <c r="F120" s="37">
        <v>984.35</v>
      </c>
      <c r="G120" s="38">
        <v>975.5</v>
      </c>
      <c r="H120" s="38">
        <v>961.55</v>
      </c>
      <c r="I120" s="38">
        <v>952.69999999999993</v>
      </c>
      <c r="J120" s="38">
        <v>998.30000000000007</v>
      </c>
      <c r="K120" s="38">
        <v>1007.1500000000002</v>
      </c>
      <c r="L120" s="38">
        <v>1021.1000000000001</v>
      </c>
      <c r="M120" s="28">
        <v>993.2</v>
      </c>
      <c r="N120" s="28">
        <v>970.4</v>
      </c>
      <c r="O120" s="39">
        <v>852800</v>
      </c>
      <c r="P120" s="40">
        <v>4.3754972155926809E-2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44770</v>
      </c>
      <c r="E121" s="37">
        <v>601.5</v>
      </c>
      <c r="F121" s="37">
        <v>597.5333333333333</v>
      </c>
      <c r="G121" s="38">
        <v>592.56666666666661</v>
      </c>
      <c r="H121" s="38">
        <v>583.63333333333333</v>
      </c>
      <c r="I121" s="38">
        <v>578.66666666666663</v>
      </c>
      <c r="J121" s="38">
        <v>606.46666666666658</v>
      </c>
      <c r="K121" s="38">
        <v>611.43333333333328</v>
      </c>
      <c r="L121" s="38">
        <v>620.36666666666656</v>
      </c>
      <c r="M121" s="28">
        <v>602.5</v>
      </c>
      <c r="N121" s="28">
        <v>588.6</v>
      </c>
      <c r="O121" s="39">
        <v>13923000</v>
      </c>
      <c r="P121" s="40">
        <v>5.6593095642331638E-4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44770</v>
      </c>
      <c r="E122" s="37">
        <v>303.14999999999998</v>
      </c>
      <c r="F122" s="37">
        <v>302.46666666666664</v>
      </c>
      <c r="G122" s="38">
        <v>301.08333333333326</v>
      </c>
      <c r="H122" s="38">
        <v>299.01666666666659</v>
      </c>
      <c r="I122" s="38">
        <v>297.63333333333321</v>
      </c>
      <c r="J122" s="38">
        <v>304.5333333333333</v>
      </c>
      <c r="K122" s="38">
        <v>305.91666666666663</v>
      </c>
      <c r="L122" s="38">
        <v>307.98333333333335</v>
      </c>
      <c r="M122" s="28">
        <v>303.85000000000002</v>
      </c>
      <c r="N122" s="28">
        <v>300.39999999999998</v>
      </c>
      <c r="O122" s="39">
        <v>103084800</v>
      </c>
      <c r="P122" s="40">
        <v>4.5841519318926003E-3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44770</v>
      </c>
      <c r="E123" s="37">
        <v>367</v>
      </c>
      <c r="F123" s="37">
        <v>364.09999999999997</v>
      </c>
      <c r="G123" s="38">
        <v>360.34999999999991</v>
      </c>
      <c r="H123" s="38">
        <v>353.69999999999993</v>
      </c>
      <c r="I123" s="38">
        <v>349.94999999999987</v>
      </c>
      <c r="J123" s="38">
        <v>370.74999999999994</v>
      </c>
      <c r="K123" s="38">
        <v>374.50000000000006</v>
      </c>
      <c r="L123" s="38">
        <v>381.15</v>
      </c>
      <c r="M123" s="28">
        <v>367.85</v>
      </c>
      <c r="N123" s="28">
        <v>357.45</v>
      </c>
      <c r="O123" s="39">
        <v>37863750</v>
      </c>
      <c r="P123" s="40">
        <v>8.489812225329605E-3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44770</v>
      </c>
      <c r="E124" s="37">
        <v>2463.6</v>
      </c>
      <c r="F124" s="37">
        <v>2441.5833333333335</v>
      </c>
      <c r="G124" s="38">
        <v>2411.2666666666669</v>
      </c>
      <c r="H124" s="38">
        <v>2358.9333333333334</v>
      </c>
      <c r="I124" s="38">
        <v>2328.6166666666668</v>
      </c>
      <c r="J124" s="38">
        <v>2493.916666666667</v>
      </c>
      <c r="K124" s="38">
        <v>2524.2333333333336</v>
      </c>
      <c r="L124" s="38">
        <v>2576.5666666666671</v>
      </c>
      <c r="M124" s="28">
        <v>2471.9</v>
      </c>
      <c r="N124" s="28">
        <v>2389.25</v>
      </c>
      <c r="O124" s="39">
        <v>457750</v>
      </c>
      <c r="P124" s="40">
        <v>-8.7693074240159444E-2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44770</v>
      </c>
      <c r="E125" s="37">
        <v>603.54999999999995</v>
      </c>
      <c r="F125" s="37">
        <v>599.23333333333323</v>
      </c>
      <c r="G125" s="38">
        <v>593.46666666666647</v>
      </c>
      <c r="H125" s="38">
        <v>583.38333333333321</v>
      </c>
      <c r="I125" s="38">
        <v>577.61666666666645</v>
      </c>
      <c r="J125" s="38">
        <v>609.31666666666649</v>
      </c>
      <c r="K125" s="38">
        <v>615.08333333333314</v>
      </c>
      <c r="L125" s="38">
        <v>625.16666666666652</v>
      </c>
      <c r="M125" s="28">
        <v>605</v>
      </c>
      <c r="N125" s="28">
        <v>589.15</v>
      </c>
      <c r="O125" s="39">
        <v>49856850</v>
      </c>
      <c r="P125" s="40">
        <v>-8.989427360060108E-3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44770</v>
      </c>
      <c r="E126" s="37">
        <v>560.29999999999995</v>
      </c>
      <c r="F126" s="37">
        <v>555.54999999999995</v>
      </c>
      <c r="G126" s="38">
        <v>549.79999999999995</v>
      </c>
      <c r="H126" s="38">
        <v>539.29999999999995</v>
      </c>
      <c r="I126" s="38">
        <v>533.54999999999995</v>
      </c>
      <c r="J126" s="38">
        <v>566.04999999999995</v>
      </c>
      <c r="K126" s="38">
        <v>571.79999999999995</v>
      </c>
      <c r="L126" s="38">
        <v>582.29999999999995</v>
      </c>
      <c r="M126" s="28">
        <v>561.29999999999995</v>
      </c>
      <c r="N126" s="28">
        <v>545.04999999999995</v>
      </c>
      <c r="O126" s="39">
        <v>9697500</v>
      </c>
      <c r="P126" s="40">
        <v>-1.2725884448969204E-2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44770</v>
      </c>
      <c r="E127" s="37">
        <v>1757.55</v>
      </c>
      <c r="F127" s="37">
        <v>1750.2833333333335</v>
      </c>
      <c r="G127" s="38">
        <v>1741.2666666666671</v>
      </c>
      <c r="H127" s="38">
        <v>1724.9833333333336</v>
      </c>
      <c r="I127" s="38">
        <v>1715.9666666666672</v>
      </c>
      <c r="J127" s="38">
        <v>1766.5666666666671</v>
      </c>
      <c r="K127" s="38">
        <v>1775.5833333333335</v>
      </c>
      <c r="L127" s="38">
        <v>1791.866666666667</v>
      </c>
      <c r="M127" s="28">
        <v>1759.3</v>
      </c>
      <c r="N127" s="28">
        <v>1734</v>
      </c>
      <c r="O127" s="39">
        <v>16545600</v>
      </c>
      <c r="P127" s="40">
        <v>2.4952300716108728E-2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44770</v>
      </c>
      <c r="E128" s="37">
        <v>72.900000000000006</v>
      </c>
      <c r="F128" s="37">
        <v>72.7</v>
      </c>
      <c r="G128" s="38">
        <v>72.350000000000009</v>
      </c>
      <c r="H128" s="38">
        <v>71.800000000000011</v>
      </c>
      <c r="I128" s="38">
        <v>71.450000000000017</v>
      </c>
      <c r="J128" s="38">
        <v>73.25</v>
      </c>
      <c r="K128" s="38">
        <v>73.599999999999994</v>
      </c>
      <c r="L128" s="38">
        <v>74.149999999999991</v>
      </c>
      <c r="M128" s="28">
        <v>73.05</v>
      </c>
      <c r="N128" s="28">
        <v>72.150000000000006</v>
      </c>
      <c r="O128" s="39">
        <v>54873676</v>
      </c>
      <c r="P128" s="40">
        <v>2.0242243238758919E-2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44770</v>
      </c>
      <c r="E129" s="37">
        <v>2176.75</v>
      </c>
      <c r="F129" s="37">
        <v>2124.1833333333329</v>
      </c>
      <c r="G129" s="38">
        <v>2063.7166666666658</v>
      </c>
      <c r="H129" s="38">
        <v>1950.6833333333329</v>
      </c>
      <c r="I129" s="38">
        <v>1890.2166666666658</v>
      </c>
      <c r="J129" s="38">
        <v>2237.2166666666658</v>
      </c>
      <c r="K129" s="38">
        <v>2297.6833333333329</v>
      </c>
      <c r="L129" s="38">
        <v>2410.7166666666658</v>
      </c>
      <c r="M129" s="28">
        <v>2184.65</v>
      </c>
      <c r="N129" s="28">
        <v>2011.15</v>
      </c>
      <c r="O129" s="39">
        <v>1156500</v>
      </c>
      <c r="P129" s="40">
        <v>-4.9321824907521579E-2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44770</v>
      </c>
      <c r="E130" s="37">
        <v>514.35</v>
      </c>
      <c r="F130" s="37">
        <v>504.36666666666662</v>
      </c>
      <c r="G130" s="38">
        <v>490.23333333333323</v>
      </c>
      <c r="H130" s="38">
        <v>466.11666666666662</v>
      </c>
      <c r="I130" s="38">
        <v>451.98333333333323</v>
      </c>
      <c r="J130" s="38">
        <v>528.48333333333323</v>
      </c>
      <c r="K130" s="38">
        <v>542.61666666666656</v>
      </c>
      <c r="L130" s="38">
        <v>566.73333333333323</v>
      </c>
      <c r="M130" s="28">
        <v>518.5</v>
      </c>
      <c r="N130" s="28">
        <v>480.25</v>
      </c>
      <c r="O130" s="39">
        <v>6275700</v>
      </c>
      <c r="P130" s="40">
        <v>3.2119597394908231E-2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44770</v>
      </c>
      <c r="E131" s="37">
        <v>373.35</v>
      </c>
      <c r="F131" s="37">
        <v>370.73333333333335</v>
      </c>
      <c r="G131" s="38">
        <v>367.11666666666667</v>
      </c>
      <c r="H131" s="38">
        <v>360.88333333333333</v>
      </c>
      <c r="I131" s="38">
        <v>357.26666666666665</v>
      </c>
      <c r="J131" s="38">
        <v>376.9666666666667</v>
      </c>
      <c r="K131" s="38">
        <v>380.58333333333337</v>
      </c>
      <c r="L131" s="38">
        <v>386.81666666666672</v>
      </c>
      <c r="M131" s="28">
        <v>374.35</v>
      </c>
      <c r="N131" s="28">
        <v>364.5</v>
      </c>
      <c r="O131" s="39">
        <v>18126000</v>
      </c>
      <c r="P131" s="40">
        <v>3.743131868131868E-2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44770</v>
      </c>
      <c r="E132" s="37">
        <v>1798.2</v>
      </c>
      <c r="F132" s="37">
        <v>1788.8166666666666</v>
      </c>
      <c r="G132" s="38">
        <v>1758.3833333333332</v>
      </c>
      <c r="H132" s="38">
        <v>1718.5666666666666</v>
      </c>
      <c r="I132" s="38">
        <v>1688.1333333333332</v>
      </c>
      <c r="J132" s="38">
        <v>1828.6333333333332</v>
      </c>
      <c r="K132" s="38">
        <v>1859.0666666666666</v>
      </c>
      <c r="L132" s="38">
        <v>1898.8833333333332</v>
      </c>
      <c r="M132" s="28">
        <v>1819.25</v>
      </c>
      <c r="N132" s="28">
        <v>1749</v>
      </c>
      <c r="O132" s="39">
        <v>12028200</v>
      </c>
      <c r="P132" s="40">
        <v>7.4375596763656465E-3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44770</v>
      </c>
      <c r="E133" s="37">
        <v>4426.2</v>
      </c>
      <c r="F133" s="37">
        <v>4382.9000000000005</v>
      </c>
      <c r="G133" s="38">
        <v>4328.3000000000011</v>
      </c>
      <c r="H133" s="38">
        <v>4230.4000000000005</v>
      </c>
      <c r="I133" s="38">
        <v>4175.8000000000011</v>
      </c>
      <c r="J133" s="38">
        <v>4480.8000000000011</v>
      </c>
      <c r="K133" s="38">
        <v>4535.4000000000015</v>
      </c>
      <c r="L133" s="38">
        <v>4633.3000000000011</v>
      </c>
      <c r="M133" s="28">
        <v>4437.5</v>
      </c>
      <c r="N133" s="28">
        <v>4285</v>
      </c>
      <c r="O133" s="39">
        <v>1353450</v>
      </c>
      <c r="P133" s="40">
        <v>-6.0495626822157436E-2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44770</v>
      </c>
      <c r="E134" s="37">
        <v>3303.7</v>
      </c>
      <c r="F134" s="37">
        <v>3274.2666666666664</v>
      </c>
      <c r="G134" s="38">
        <v>3233.583333333333</v>
      </c>
      <c r="H134" s="38">
        <v>3163.4666666666667</v>
      </c>
      <c r="I134" s="38">
        <v>3122.7833333333333</v>
      </c>
      <c r="J134" s="38">
        <v>3344.3833333333328</v>
      </c>
      <c r="K134" s="38">
        <v>3385.0666666666662</v>
      </c>
      <c r="L134" s="38">
        <v>3455.1833333333325</v>
      </c>
      <c r="M134" s="28">
        <v>3314.95</v>
      </c>
      <c r="N134" s="28">
        <v>3204.15</v>
      </c>
      <c r="O134" s="39">
        <v>1427200</v>
      </c>
      <c r="P134" s="40">
        <v>-2.8719205117735128E-2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44770</v>
      </c>
      <c r="E135" s="37">
        <v>642.75</v>
      </c>
      <c r="F135" s="37">
        <v>636.36666666666667</v>
      </c>
      <c r="G135" s="38">
        <v>628.88333333333333</v>
      </c>
      <c r="H135" s="38">
        <v>615.01666666666665</v>
      </c>
      <c r="I135" s="38">
        <v>607.5333333333333</v>
      </c>
      <c r="J135" s="38">
        <v>650.23333333333335</v>
      </c>
      <c r="K135" s="38">
        <v>657.7166666666667</v>
      </c>
      <c r="L135" s="38">
        <v>671.58333333333337</v>
      </c>
      <c r="M135" s="28">
        <v>643.85</v>
      </c>
      <c r="N135" s="28">
        <v>622.5</v>
      </c>
      <c r="O135" s="39">
        <v>7992550</v>
      </c>
      <c r="P135" s="40">
        <v>-6.7902458366375887E-2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44770</v>
      </c>
      <c r="E136" s="37">
        <v>1136.8499999999999</v>
      </c>
      <c r="F136" s="37">
        <v>1136.1666666666667</v>
      </c>
      <c r="G136" s="38">
        <v>1127.6833333333334</v>
      </c>
      <c r="H136" s="38">
        <v>1118.5166666666667</v>
      </c>
      <c r="I136" s="38">
        <v>1110.0333333333333</v>
      </c>
      <c r="J136" s="38">
        <v>1145.3333333333335</v>
      </c>
      <c r="K136" s="38">
        <v>1153.8166666666666</v>
      </c>
      <c r="L136" s="38">
        <v>1162.9833333333336</v>
      </c>
      <c r="M136" s="28">
        <v>1144.6500000000001</v>
      </c>
      <c r="N136" s="28">
        <v>1127</v>
      </c>
      <c r="O136" s="39">
        <v>15470000</v>
      </c>
      <c r="P136" s="40">
        <v>-1.4668509518926389E-2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44770</v>
      </c>
      <c r="E137" s="37">
        <v>199</v>
      </c>
      <c r="F137" s="37">
        <v>201.29999999999998</v>
      </c>
      <c r="G137" s="38">
        <v>194.44999999999996</v>
      </c>
      <c r="H137" s="38">
        <v>189.89999999999998</v>
      </c>
      <c r="I137" s="38">
        <v>183.04999999999995</v>
      </c>
      <c r="J137" s="38">
        <v>205.84999999999997</v>
      </c>
      <c r="K137" s="38">
        <v>212.7</v>
      </c>
      <c r="L137" s="38">
        <v>217.24999999999997</v>
      </c>
      <c r="M137" s="28">
        <v>208.15</v>
      </c>
      <c r="N137" s="28">
        <v>196.75</v>
      </c>
      <c r="O137" s="39">
        <v>23940000</v>
      </c>
      <c r="P137" s="40">
        <v>8.3650190114068435E-2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44770</v>
      </c>
      <c r="E138" s="37">
        <v>94.3</v>
      </c>
      <c r="F138" s="37">
        <v>92.899999999999991</v>
      </c>
      <c r="G138" s="38">
        <v>91.34999999999998</v>
      </c>
      <c r="H138" s="38">
        <v>88.399999999999991</v>
      </c>
      <c r="I138" s="38">
        <v>86.84999999999998</v>
      </c>
      <c r="J138" s="38">
        <v>95.84999999999998</v>
      </c>
      <c r="K138" s="38">
        <v>97.399999999999991</v>
      </c>
      <c r="L138" s="38">
        <v>100.34999999999998</v>
      </c>
      <c r="M138" s="28">
        <v>94.45</v>
      </c>
      <c r="N138" s="28">
        <v>89.95</v>
      </c>
      <c r="O138" s="39">
        <v>29382000</v>
      </c>
      <c r="P138" s="40">
        <v>-2.7601270849880857E-2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44770</v>
      </c>
      <c r="E139" s="37">
        <v>516.35</v>
      </c>
      <c r="F139" s="37">
        <v>513.2166666666667</v>
      </c>
      <c r="G139" s="38">
        <v>509.03333333333342</v>
      </c>
      <c r="H139" s="38">
        <v>501.7166666666667</v>
      </c>
      <c r="I139" s="38">
        <v>497.53333333333342</v>
      </c>
      <c r="J139" s="38">
        <v>520.53333333333342</v>
      </c>
      <c r="K139" s="38">
        <v>524.71666666666681</v>
      </c>
      <c r="L139" s="38">
        <v>532.03333333333342</v>
      </c>
      <c r="M139" s="28">
        <v>517.4</v>
      </c>
      <c r="N139" s="28">
        <v>505.9</v>
      </c>
      <c r="O139" s="39">
        <v>10861200</v>
      </c>
      <c r="P139" s="40">
        <v>-2.6564852656485265E-2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44770</v>
      </c>
      <c r="E140" s="37">
        <v>8680.4</v>
      </c>
      <c r="F140" s="37">
        <v>8625.9166666666661</v>
      </c>
      <c r="G140" s="38">
        <v>8533.5833333333321</v>
      </c>
      <c r="H140" s="38">
        <v>8386.7666666666664</v>
      </c>
      <c r="I140" s="38">
        <v>8294.4333333333325</v>
      </c>
      <c r="J140" s="38">
        <v>8772.7333333333318</v>
      </c>
      <c r="K140" s="38">
        <v>8865.0666666666639</v>
      </c>
      <c r="L140" s="38">
        <v>9011.8833333333314</v>
      </c>
      <c r="M140" s="28">
        <v>8718.25</v>
      </c>
      <c r="N140" s="28">
        <v>8479.1</v>
      </c>
      <c r="O140" s="39">
        <v>4411900</v>
      </c>
      <c r="P140" s="40">
        <v>2.3785213718847172E-2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44770</v>
      </c>
      <c r="E141" s="37">
        <v>795.3</v>
      </c>
      <c r="F141" s="37">
        <v>806.4</v>
      </c>
      <c r="G141" s="38">
        <v>775.69999999999993</v>
      </c>
      <c r="H141" s="38">
        <v>756.09999999999991</v>
      </c>
      <c r="I141" s="38">
        <v>725.39999999999986</v>
      </c>
      <c r="J141" s="38">
        <v>826</v>
      </c>
      <c r="K141" s="38">
        <v>856.7</v>
      </c>
      <c r="L141" s="38">
        <v>876.30000000000007</v>
      </c>
      <c r="M141" s="28">
        <v>837.1</v>
      </c>
      <c r="N141" s="28">
        <v>786.8</v>
      </c>
      <c r="O141" s="39">
        <v>15333750</v>
      </c>
      <c r="P141" s="40">
        <v>8.2032283672929349E-2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44770</v>
      </c>
      <c r="E142" s="37">
        <v>1401.65</v>
      </c>
      <c r="F142" s="37">
        <v>1401.1833333333334</v>
      </c>
      <c r="G142" s="38">
        <v>1396.3666666666668</v>
      </c>
      <c r="H142" s="38">
        <v>1391.0833333333335</v>
      </c>
      <c r="I142" s="38">
        <v>1386.2666666666669</v>
      </c>
      <c r="J142" s="38">
        <v>1406.4666666666667</v>
      </c>
      <c r="K142" s="38">
        <v>1411.2833333333333</v>
      </c>
      <c r="L142" s="38">
        <v>1416.5666666666666</v>
      </c>
      <c r="M142" s="28">
        <v>1406</v>
      </c>
      <c r="N142" s="28">
        <v>1395.9</v>
      </c>
      <c r="O142" s="39">
        <v>3451200</v>
      </c>
      <c r="P142" s="40">
        <v>4.8916841369671558E-3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44770</v>
      </c>
      <c r="E143" s="37">
        <v>1515.2</v>
      </c>
      <c r="F143" s="37">
        <v>1501.1000000000001</v>
      </c>
      <c r="G143" s="38">
        <v>1482.1000000000004</v>
      </c>
      <c r="H143" s="38">
        <v>1449.0000000000002</v>
      </c>
      <c r="I143" s="38">
        <v>1430.0000000000005</v>
      </c>
      <c r="J143" s="38">
        <v>1534.2000000000003</v>
      </c>
      <c r="K143" s="38">
        <v>1553.1999999999998</v>
      </c>
      <c r="L143" s="38">
        <v>1586.3000000000002</v>
      </c>
      <c r="M143" s="28">
        <v>1520.1</v>
      </c>
      <c r="N143" s="28">
        <v>1468</v>
      </c>
      <c r="O143" s="39">
        <v>864900</v>
      </c>
      <c r="P143" s="40">
        <v>-0.10715391762155466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44770</v>
      </c>
      <c r="E144" s="37">
        <v>822.45</v>
      </c>
      <c r="F144" s="37">
        <v>820.61666666666667</v>
      </c>
      <c r="G144" s="38">
        <v>809.73333333333335</v>
      </c>
      <c r="H144" s="38">
        <v>797.01666666666665</v>
      </c>
      <c r="I144" s="38">
        <v>786.13333333333333</v>
      </c>
      <c r="J144" s="38">
        <v>833.33333333333337</v>
      </c>
      <c r="K144" s="38">
        <v>844.21666666666681</v>
      </c>
      <c r="L144" s="38">
        <v>856.93333333333339</v>
      </c>
      <c r="M144" s="28">
        <v>831.5</v>
      </c>
      <c r="N144" s="28">
        <v>807.9</v>
      </c>
      <c r="O144" s="39">
        <v>1616550</v>
      </c>
      <c r="P144" s="40">
        <v>0.11524663677130045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44770</v>
      </c>
      <c r="E145" s="37">
        <v>748.65</v>
      </c>
      <c r="F145" s="37">
        <v>740.29999999999984</v>
      </c>
      <c r="G145" s="38">
        <v>729.79999999999973</v>
      </c>
      <c r="H145" s="38">
        <v>710.94999999999993</v>
      </c>
      <c r="I145" s="38">
        <v>700.44999999999982</v>
      </c>
      <c r="J145" s="38">
        <v>759.14999999999964</v>
      </c>
      <c r="K145" s="38">
        <v>769.64999999999986</v>
      </c>
      <c r="L145" s="38">
        <v>788.49999999999955</v>
      </c>
      <c r="M145" s="28">
        <v>750.8</v>
      </c>
      <c r="N145" s="28">
        <v>721.45</v>
      </c>
      <c r="O145" s="39">
        <v>3628800</v>
      </c>
      <c r="P145" s="40">
        <v>-8.7323943661971826E-2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44770</v>
      </c>
      <c r="E146" s="37">
        <v>3139.1</v>
      </c>
      <c r="F146" s="37">
        <v>3100.4666666666672</v>
      </c>
      <c r="G146" s="38">
        <v>3055.9333333333343</v>
      </c>
      <c r="H146" s="38">
        <v>2972.7666666666673</v>
      </c>
      <c r="I146" s="38">
        <v>2928.2333333333345</v>
      </c>
      <c r="J146" s="38">
        <v>3183.6333333333341</v>
      </c>
      <c r="K146" s="38">
        <v>3228.166666666667</v>
      </c>
      <c r="L146" s="38">
        <v>3311.3333333333339</v>
      </c>
      <c r="M146" s="28">
        <v>3145</v>
      </c>
      <c r="N146" s="28">
        <v>3017.3</v>
      </c>
      <c r="O146" s="39">
        <v>2919400</v>
      </c>
      <c r="P146" s="40">
        <v>-3.7898760875296596E-2</v>
      </c>
    </row>
    <row r="147" spans="1:16" ht="12.75" customHeight="1">
      <c r="A147" s="28">
        <v>137</v>
      </c>
      <c r="B147" s="29" t="s">
        <v>49</v>
      </c>
      <c r="C147" s="30" t="s">
        <v>839</v>
      </c>
      <c r="D147" s="31">
        <v>44770</v>
      </c>
      <c r="E147" s="37">
        <v>129.55000000000001</v>
      </c>
      <c r="F147" s="37">
        <v>129.51666666666665</v>
      </c>
      <c r="G147" s="38">
        <v>128.18333333333331</v>
      </c>
      <c r="H147" s="38">
        <v>126.81666666666666</v>
      </c>
      <c r="I147" s="38">
        <v>125.48333333333332</v>
      </c>
      <c r="J147" s="38">
        <v>130.8833333333333</v>
      </c>
      <c r="K147" s="38">
        <v>132.21666666666667</v>
      </c>
      <c r="L147" s="38">
        <v>133.58333333333329</v>
      </c>
      <c r="M147" s="28">
        <v>130.85</v>
      </c>
      <c r="N147" s="28">
        <v>128.15</v>
      </c>
      <c r="O147" s="39">
        <v>43474500</v>
      </c>
      <c r="P147" s="40">
        <v>-1.3075901522116662E-2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44770</v>
      </c>
      <c r="E148" s="37">
        <v>2224.6999999999998</v>
      </c>
      <c r="F148" s="37">
        <v>2201.5666666666666</v>
      </c>
      <c r="G148" s="38">
        <v>2174.1333333333332</v>
      </c>
      <c r="H148" s="38">
        <v>2123.5666666666666</v>
      </c>
      <c r="I148" s="38">
        <v>2096.1333333333332</v>
      </c>
      <c r="J148" s="38">
        <v>2252.1333333333332</v>
      </c>
      <c r="K148" s="38">
        <v>2279.5666666666666</v>
      </c>
      <c r="L148" s="38">
        <v>2330.1333333333332</v>
      </c>
      <c r="M148" s="28">
        <v>2229</v>
      </c>
      <c r="N148" s="28">
        <v>2151</v>
      </c>
      <c r="O148" s="39">
        <v>2326800</v>
      </c>
      <c r="P148" s="40">
        <v>-1.780305828470119E-2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44770</v>
      </c>
      <c r="E149" s="37">
        <v>80952.100000000006</v>
      </c>
      <c r="F149" s="37">
        <v>80563.016666666663</v>
      </c>
      <c r="G149" s="38">
        <v>80076.283333333326</v>
      </c>
      <c r="H149" s="38">
        <v>79200.46666666666</v>
      </c>
      <c r="I149" s="38">
        <v>78713.733333333323</v>
      </c>
      <c r="J149" s="38">
        <v>81438.833333333328</v>
      </c>
      <c r="K149" s="38">
        <v>81925.566666666666</v>
      </c>
      <c r="L149" s="38">
        <v>82801.383333333331</v>
      </c>
      <c r="M149" s="28">
        <v>81049.75</v>
      </c>
      <c r="N149" s="28">
        <v>79687.199999999997</v>
      </c>
      <c r="O149" s="39">
        <v>97620</v>
      </c>
      <c r="P149" s="40">
        <v>-4.9186714717054644E-2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44770</v>
      </c>
      <c r="E150" s="37">
        <v>1023.7</v>
      </c>
      <c r="F150" s="37">
        <v>1023.9</v>
      </c>
      <c r="G150" s="38">
        <v>1014.05</v>
      </c>
      <c r="H150" s="38">
        <v>1004.4</v>
      </c>
      <c r="I150" s="38">
        <v>994.55</v>
      </c>
      <c r="J150" s="38">
        <v>1033.55</v>
      </c>
      <c r="K150" s="38">
        <v>1043.4000000000001</v>
      </c>
      <c r="L150" s="38">
        <v>1053.05</v>
      </c>
      <c r="M150" s="28">
        <v>1033.75</v>
      </c>
      <c r="N150" s="28">
        <v>1014.25</v>
      </c>
      <c r="O150" s="39">
        <v>5413125</v>
      </c>
      <c r="P150" s="40">
        <v>4.5711388003477252E-2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44770</v>
      </c>
      <c r="E151" s="37">
        <v>284.89999999999998</v>
      </c>
      <c r="F151" s="37">
        <v>281.7</v>
      </c>
      <c r="G151" s="38">
        <v>276.59999999999997</v>
      </c>
      <c r="H151" s="38">
        <v>268.29999999999995</v>
      </c>
      <c r="I151" s="38">
        <v>263.19999999999993</v>
      </c>
      <c r="J151" s="38">
        <v>290</v>
      </c>
      <c r="K151" s="38">
        <v>295.10000000000002</v>
      </c>
      <c r="L151" s="38">
        <v>303.40000000000003</v>
      </c>
      <c r="M151" s="28">
        <v>286.8</v>
      </c>
      <c r="N151" s="28">
        <v>273.39999999999998</v>
      </c>
      <c r="O151" s="39">
        <v>2646400</v>
      </c>
      <c r="P151" s="40">
        <v>-0.10497835497835498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44770</v>
      </c>
      <c r="E152" s="37">
        <v>75.95</v>
      </c>
      <c r="F152" s="37">
        <v>75.366666666666674</v>
      </c>
      <c r="G152" s="38">
        <v>74.633333333333354</v>
      </c>
      <c r="H152" s="38">
        <v>73.316666666666677</v>
      </c>
      <c r="I152" s="38">
        <v>72.583333333333357</v>
      </c>
      <c r="J152" s="38">
        <v>76.683333333333351</v>
      </c>
      <c r="K152" s="38">
        <v>77.416666666666671</v>
      </c>
      <c r="L152" s="38">
        <v>78.733333333333348</v>
      </c>
      <c r="M152" s="28">
        <v>76.099999999999994</v>
      </c>
      <c r="N152" s="28">
        <v>74.05</v>
      </c>
      <c r="O152" s="39">
        <v>67192500</v>
      </c>
      <c r="P152" s="40">
        <v>-5.9600285510349751E-2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44770</v>
      </c>
      <c r="E153" s="37">
        <v>3913.65</v>
      </c>
      <c r="F153" s="37">
        <v>3879.2000000000003</v>
      </c>
      <c r="G153" s="38">
        <v>3832.3500000000004</v>
      </c>
      <c r="H153" s="38">
        <v>3751.05</v>
      </c>
      <c r="I153" s="38">
        <v>3704.2000000000003</v>
      </c>
      <c r="J153" s="38">
        <v>3960.5000000000005</v>
      </c>
      <c r="K153" s="38">
        <v>4007.35</v>
      </c>
      <c r="L153" s="38">
        <v>4088.6500000000005</v>
      </c>
      <c r="M153" s="28">
        <v>3926.05</v>
      </c>
      <c r="N153" s="28">
        <v>3797.9</v>
      </c>
      <c r="O153" s="39">
        <v>1579875</v>
      </c>
      <c r="P153" s="40">
        <v>4.2908224076281289E-3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44770</v>
      </c>
      <c r="E154" s="37">
        <v>4288.2</v>
      </c>
      <c r="F154" s="37">
        <v>4270.1333333333332</v>
      </c>
      <c r="G154" s="38">
        <v>4238.4666666666662</v>
      </c>
      <c r="H154" s="38">
        <v>4188.7333333333327</v>
      </c>
      <c r="I154" s="38">
        <v>4157.0666666666657</v>
      </c>
      <c r="J154" s="38">
        <v>4319.8666666666668</v>
      </c>
      <c r="K154" s="38">
        <v>4351.5333333333347</v>
      </c>
      <c r="L154" s="38">
        <v>4401.2666666666673</v>
      </c>
      <c r="M154" s="28">
        <v>4301.8</v>
      </c>
      <c r="N154" s="28">
        <v>4220.3999999999996</v>
      </c>
      <c r="O154" s="39">
        <v>691200</v>
      </c>
      <c r="P154" s="40">
        <v>-8.1614349775784759E-2</v>
      </c>
    </row>
    <row r="155" spans="1:16" ht="12.75" customHeight="1">
      <c r="A155" s="28">
        <v>145</v>
      </c>
      <c r="B155" s="236" t="s">
        <v>44</v>
      </c>
      <c r="C155" s="30" t="s">
        <v>436</v>
      </c>
      <c r="D155" s="31">
        <v>44770</v>
      </c>
      <c r="E155" s="37">
        <v>33.6</v>
      </c>
      <c r="F155" s="37">
        <v>33.866666666666667</v>
      </c>
      <c r="G155" s="38">
        <v>33.133333333333333</v>
      </c>
      <c r="H155" s="38">
        <v>32.666666666666664</v>
      </c>
      <c r="I155" s="38">
        <v>31.93333333333333</v>
      </c>
      <c r="J155" s="38">
        <v>34.333333333333336</v>
      </c>
      <c r="K155" s="38">
        <v>35.06666666666667</v>
      </c>
      <c r="L155" s="38">
        <v>35.533333333333339</v>
      </c>
      <c r="M155" s="28">
        <v>34.6</v>
      </c>
      <c r="N155" s="28">
        <v>33.4</v>
      </c>
      <c r="O155" s="39">
        <v>7140000</v>
      </c>
      <c r="P155" s="40">
        <v>-0.29793510324483774</v>
      </c>
    </row>
    <row r="156" spans="1:16" ht="12.75" customHeight="1">
      <c r="A156" s="28">
        <v>146</v>
      </c>
      <c r="B156" s="29" t="s">
        <v>56</v>
      </c>
      <c r="C156" s="30" t="s">
        <v>166</v>
      </c>
      <c r="D156" s="31">
        <v>44770</v>
      </c>
      <c r="E156" s="37">
        <v>18594.900000000001</v>
      </c>
      <c r="F156" s="37">
        <v>18532.633333333335</v>
      </c>
      <c r="G156" s="38">
        <v>18366.366666666669</v>
      </c>
      <c r="H156" s="38">
        <v>18137.833333333332</v>
      </c>
      <c r="I156" s="38">
        <v>17971.566666666666</v>
      </c>
      <c r="J156" s="38">
        <v>18761.166666666672</v>
      </c>
      <c r="K156" s="38">
        <v>18927.433333333342</v>
      </c>
      <c r="L156" s="38">
        <v>19155.966666666674</v>
      </c>
      <c r="M156" s="28">
        <v>18698.900000000001</v>
      </c>
      <c r="N156" s="28">
        <v>18304.099999999999</v>
      </c>
      <c r="O156" s="39">
        <v>422840</v>
      </c>
      <c r="P156" s="40">
        <v>1.2741904579421344E-2</v>
      </c>
    </row>
    <row r="157" spans="1:16" ht="12.75" customHeight="1">
      <c r="A157" s="28">
        <v>147</v>
      </c>
      <c r="B157" s="29" t="s">
        <v>119</v>
      </c>
      <c r="C157" s="30" t="s">
        <v>167</v>
      </c>
      <c r="D157" s="31">
        <v>44770</v>
      </c>
      <c r="E157" s="37">
        <v>104.7</v>
      </c>
      <c r="F157" s="37">
        <v>104.21666666666668</v>
      </c>
      <c r="G157" s="38">
        <v>103.28333333333336</v>
      </c>
      <c r="H157" s="38">
        <v>101.86666666666667</v>
      </c>
      <c r="I157" s="38">
        <v>100.93333333333335</v>
      </c>
      <c r="J157" s="38">
        <v>105.63333333333337</v>
      </c>
      <c r="K157" s="38">
        <v>106.56666666666668</v>
      </c>
      <c r="L157" s="38">
        <v>107.98333333333338</v>
      </c>
      <c r="M157" s="28">
        <v>105.15</v>
      </c>
      <c r="N157" s="28">
        <v>102.8</v>
      </c>
      <c r="O157" s="39">
        <v>82611000</v>
      </c>
      <c r="P157" s="40">
        <v>1.6655672823218996E-2</v>
      </c>
    </row>
    <row r="158" spans="1:16" ht="12.75" customHeight="1">
      <c r="A158" s="28">
        <v>148</v>
      </c>
      <c r="B158" s="29" t="s">
        <v>168</v>
      </c>
      <c r="C158" s="30" t="s">
        <v>169</v>
      </c>
      <c r="D158" s="31">
        <v>44770</v>
      </c>
      <c r="E158" s="37">
        <v>149.75</v>
      </c>
      <c r="F158" s="37">
        <v>149.71666666666667</v>
      </c>
      <c r="G158" s="38">
        <v>149.08333333333334</v>
      </c>
      <c r="H158" s="38">
        <v>148.41666666666669</v>
      </c>
      <c r="I158" s="38">
        <v>147.78333333333336</v>
      </c>
      <c r="J158" s="38">
        <v>150.38333333333333</v>
      </c>
      <c r="K158" s="38">
        <v>151.01666666666665</v>
      </c>
      <c r="L158" s="38">
        <v>151.68333333333331</v>
      </c>
      <c r="M158" s="28">
        <v>150.35</v>
      </c>
      <c r="N158" s="28">
        <v>149.05000000000001</v>
      </c>
      <c r="O158" s="39">
        <v>86970600</v>
      </c>
      <c r="P158" s="40">
        <v>1.7727004136300964E-3</v>
      </c>
    </row>
    <row r="159" spans="1:16" ht="12.75" customHeight="1">
      <c r="A159" s="28">
        <v>149</v>
      </c>
      <c r="B159" s="29" t="s">
        <v>96</v>
      </c>
      <c r="C159" s="30" t="s">
        <v>268</v>
      </c>
      <c r="D159" s="31">
        <v>44770</v>
      </c>
      <c r="E159" s="37">
        <v>889.5</v>
      </c>
      <c r="F159" s="37">
        <v>891.01666666666677</v>
      </c>
      <c r="G159" s="38">
        <v>878.63333333333355</v>
      </c>
      <c r="H159" s="38">
        <v>867.76666666666677</v>
      </c>
      <c r="I159" s="38">
        <v>855.38333333333355</v>
      </c>
      <c r="J159" s="38">
        <v>901.88333333333355</v>
      </c>
      <c r="K159" s="38">
        <v>914.26666666666677</v>
      </c>
      <c r="L159" s="38">
        <v>925.13333333333355</v>
      </c>
      <c r="M159" s="28">
        <v>903.4</v>
      </c>
      <c r="N159" s="28">
        <v>880.15</v>
      </c>
      <c r="O159" s="39">
        <v>5807900</v>
      </c>
      <c r="P159" s="40">
        <v>0.18056346044393853</v>
      </c>
    </row>
    <row r="160" spans="1:16" ht="12.75" customHeight="1">
      <c r="A160" s="28">
        <v>150</v>
      </c>
      <c r="B160" s="29" t="s">
        <v>86</v>
      </c>
      <c r="C160" s="30" t="s">
        <v>444</v>
      </c>
      <c r="D160" s="31">
        <v>44770</v>
      </c>
      <c r="E160" s="37">
        <v>3058.7</v>
      </c>
      <c r="F160" s="37">
        <v>3061.9166666666665</v>
      </c>
      <c r="G160" s="38">
        <v>3031.7833333333328</v>
      </c>
      <c r="H160" s="38">
        <v>3004.8666666666663</v>
      </c>
      <c r="I160" s="38">
        <v>2974.7333333333327</v>
      </c>
      <c r="J160" s="38">
        <v>3088.833333333333</v>
      </c>
      <c r="K160" s="38">
        <v>3118.9666666666672</v>
      </c>
      <c r="L160" s="38">
        <v>3145.8833333333332</v>
      </c>
      <c r="M160" s="28">
        <v>3092.05</v>
      </c>
      <c r="N160" s="28">
        <v>3035</v>
      </c>
      <c r="O160" s="39">
        <v>428800</v>
      </c>
      <c r="P160" s="40">
        <v>0.10858324715615306</v>
      </c>
    </row>
    <row r="161" spans="1:16" ht="12.75" customHeight="1">
      <c r="A161" s="28">
        <v>151</v>
      </c>
      <c r="B161" s="29" t="s">
        <v>79</v>
      </c>
      <c r="C161" s="30" t="s">
        <v>170</v>
      </c>
      <c r="D161" s="31">
        <v>44770</v>
      </c>
      <c r="E161" s="37">
        <v>129.05000000000001</v>
      </c>
      <c r="F161" s="37">
        <v>129.15</v>
      </c>
      <c r="G161" s="38">
        <v>127.9</v>
      </c>
      <c r="H161" s="38">
        <v>126.75</v>
      </c>
      <c r="I161" s="38">
        <v>125.5</v>
      </c>
      <c r="J161" s="38">
        <v>130.30000000000001</v>
      </c>
      <c r="K161" s="38">
        <v>131.55000000000001</v>
      </c>
      <c r="L161" s="38">
        <v>132.70000000000002</v>
      </c>
      <c r="M161" s="28">
        <v>130.4</v>
      </c>
      <c r="N161" s="28">
        <v>128</v>
      </c>
      <c r="O161" s="39">
        <v>75637100</v>
      </c>
      <c r="P161" s="40">
        <v>-1.4546548956661316E-2</v>
      </c>
    </row>
    <row r="162" spans="1:16" ht="12.75" customHeight="1">
      <c r="A162" s="28">
        <v>152</v>
      </c>
      <c r="B162" s="29" t="s">
        <v>40</v>
      </c>
      <c r="C162" s="30" t="s">
        <v>171</v>
      </c>
      <c r="D162" s="31">
        <v>44770</v>
      </c>
      <c r="E162" s="37">
        <v>47244</v>
      </c>
      <c r="F162" s="37">
        <v>46869.033333333326</v>
      </c>
      <c r="G162" s="38">
        <v>46282.66666666665</v>
      </c>
      <c r="H162" s="38">
        <v>45321.333333333321</v>
      </c>
      <c r="I162" s="38">
        <v>44734.966666666645</v>
      </c>
      <c r="J162" s="38">
        <v>47830.366666666654</v>
      </c>
      <c r="K162" s="38">
        <v>48416.733333333323</v>
      </c>
      <c r="L162" s="38">
        <v>49378.066666666658</v>
      </c>
      <c r="M162" s="28">
        <v>47455.4</v>
      </c>
      <c r="N162" s="28">
        <v>45907.7</v>
      </c>
      <c r="O162" s="39">
        <v>127005</v>
      </c>
      <c r="P162" s="40">
        <v>7.4964302712993815E-3</v>
      </c>
    </row>
    <row r="163" spans="1:16" ht="12.75" customHeight="1">
      <c r="A163" s="28">
        <v>153</v>
      </c>
      <c r="B163" s="29" t="s">
        <v>47</v>
      </c>
      <c r="C163" s="30" t="s">
        <v>172</v>
      </c>
      <c r="D163" s="31">
        <v>44770</v>
      </c>
      <c r="E163" s="37">
        <v>1809.35</v>
      </c>
      <c r="F163" s="37">
        <v>1808.3</v>
      </c>
      <c r="G163" s="38">
        <v>1779.1</v>
      </c>
      <c r="H163" s="38">
        <v>1748.85</v>
      </c>
      <c r="I163" s="38">
        <v>1719.6499999999999</v>
      </c>
      <c r="J163" s="38">
        <v>1838.55</v>
      </c>
      <c r="K163" s="38">
        <v>1867.7500000000002</v>
      </c>
      <c r="L163" s="38">
        <v>1898</v>
      </c>
      <c r="M163" s="28">
        <v>1837.5</v>
      </c>
      <c r="N163" s="28">
        <v>1778.05</v>
      </c>
      <c r="O163" s="39">
        <v>4265250</v>
      </c>
      <c r="P163" s="40">
        <v>1.6449308604757847E-2</v>
      </c>
    </row>
    <row r="164" spans="1:16" ht="12.75" customHeight="1">
      <c r="A164" s="28">
        <v>154</v>
      </c>
      <c r="B164" s="29" t="s">
        <v>86</v>
      </c>
      <c r="C164" s="30" t="s">
        <v>449</v>
      </c>
      <c r="D164" s="31">
        <v>44770</v>
      </c>
      <c r="E164" s="37">
        <v>3386.25</v>
      </c>
      <c r="F164" s="37">
        <v>3364.85</v>
      </c>
      <c r="G164" s="38">
        <v>3318.7</v>
      </c>
      <c r="H164" s="38">
        <v>3251.15</v>
      </c>
      <c r="I164" s="38">
        <v>3205</v>
      </c>
      <c r="J164" s="38">
        <v>3432.3999999999996</v>
      </c>
      <c r="K164" s="38">
        <v>3478.55</v>
      </c>
      <c r="L164" s="38">
        <v>3546.0999999999995</v>
      </c>
      <c r="M164" s="28">
        <v>3411</v>
      </c>
      <c r="N164" s="28">
        <v>3297.3</v>
      </c>
      <c r="O164" s="39">
        <v>825000</v>
      </c>
      <c r="P164" s="40">
        <v>-4.8442906574394463E-2</v>
      </c>
    </row>
    <row r="165" spans="1:16" ht="12.75" customHeight="1">
      <c r="A165" s="28">
        <v>155</v>
      </c>
      <c r="B165" s="29" t="s">
        <v>79</v>
      </c>
      <c r="C165" s="30" t="s">
        <v>173</v>
      </c>
      <c r="D165" s="31">
        <v>44770</v>
      </c>
      <c r="E165" s="37">
        <v>223.85</v>
      </c>
      <c r="F165" s="37">
        <v>223.38333333333333</v>
      </c>
      <c r="G165" s="38">
        <v>221.86666666666665</v>
      </c>
      <c r="H165" s="38">
        <v>219.88333333333333</v>
      </c>
      <c r="I165" s="38">
        <v>218.36666666666665</v>
      </c>
      <c r="J165" s="38">
        <v>225.36666666666665</v>
      </c>
      <c r="K165" s="38">
        <v>226.8833333333333</v>
      </c>
      <c r="L165" s="38">
        <v>228.86666666666665</v>
      </c>
      <c r="M165" s="28">
        <v>224.9</v>
      </c>
      <c r="N165" s="28">
        <v>221.4</v>
      </c>
      <c r="O165" s="39">
        <v>13827000</v>
      </c>
      <c r="P165" s="40">
        <v>-1.3273388995932349E-2</v>
      </c>
    </row>
    <row r="166" spans="1:16" ht="12.75" customHeight="1">
      <c r="A166" s="28">
        <v>156</v>
      </c>
      <c r="B166" s="29" t="s">
        <v>63</v>
      </c>
      <c r="C166" s="30" t="s">
        <v>174</v>
      </c>
      <c r="D166" s="31">
        <v>44770</v>
      </c>
      <c r="E166" s="37">
        <v>113.85</v>
      </c>
      <c r="F166" s="37">
        <v>113.14999999999999</v>
      </c>
      <c r="G166" s="38">
        <v>112.14999999999998</v>
      </c>
      <c r="H166" s="38">
        <v>110.44999999999999</v>
      </c>
      <c r="I166" s="38">
        <v>109.44999999999997</v>
      </c>
      <c r="J166" s="38">
        <v>114.84999999999998</v>
      </c>
      <c r="K166" s="38">
        <v>115.85000000000001</v>
      </c>
      <c r="L166" s="38">
        <v>117.54999999999998</v>
      </c>
      <c r="M166" s="28">
        <v>114.15</v>
      </c>
      <c r="N166" s="28">
        <v>111.45</v>
      </c>
      <c r="O166" s="39">
        <v>38130000</v>
      </c>
      <c r="P166" s="40">
        <v>1.8717906244823588E-2</v>
      </c>
    </row>
    <row r="167" spans="1:16" ht="12.75" customHeight="1">
      <c r="A167" s="28">
        <v>157</v>
      </c>
      <c r="B167" s="29" t="s">
        <v>56</v>
      </c>
      <c r="C167" s="30" t="s">
        <v>176</v>
      </c>
      <c r="D167" s="31">
        <v>44770</v>
      </c>
      <c r="E167" s="37">
        <v>2361.25</v>
      </c>
      <c r="F167" s="37">
        <v>2349.3666666666668</v>
      </c>
      <c r="G167" s="38">
        <v>2328.7333333333336</v>
      </c>
      <c r="H167" s="38">
        <v>2296.2166666666667</v>
      </c>
      <c r="I167" s="38">
        <v>2275.5833333333335</v>
      </c>
      <c r="J167" s="38">
        <v>2381.8833333333337</v>
      </c>
      <c r="K167" s="38">
        <v>2402.5166666666669</v>
      </c>
      <c r="L167" s="38">
        <v>2435.0333333333338</v>
      </c>
      <c r="M167" s="28">
        <v>2370</v>
      </c>
      <c r="N167" s="28">
        <v>2316.85</v>
      </c>
      <c r="O167" s="39">
        <v>3052500</v>
      </c>
      <c r="P167" s="40">
        <v>-5.5099829747717072E-2</v>
      </c>
    </row>
    <row r="168" spans="1:16" ht="12.75" customHeight="1">
      <c r="A168" s="28">
        <v>158</v>
      </c>
      <c r="B168" s="29" t="s">
        <v>38</v>
      </c>
      <c r="C168" s="30" t="s">
        <v>177</v>
      </c>
      <c r="D168" s="31">
        <v>44770</v>
      </c>
      <c r="E168" s="37">
        <v>3073.45</v>
      </c>
      <c r="F168" s="37">
        <v>3066.0499999999997</v>
      </c>
      <c r="G168" s="38">
        <v>3042.1499999999996</v>
      </c>
      <c r="H168" s="38">
        <v>3010.85</v>
      </c>
      <c r="I168" s="38">
        <v>2986.95</v>
      </c>
      <c r="J168" s="38">
        <v>3097.3499999999995</v>
      </c>
      <c r="K168" s="38">
        <v>3121.25</v>
      </c>
      <c r="L168" s="38">
        <v>3152.5499999999993</v>
      </c>
      <c r="M168" s="28">
        <v>3089.95</v>
      </c>
      <c r="N168" s="28">
        <v>3034.75</v>
      </c>
      <c r="O168" s="39">
        <v>1914750</v>
      </c>
      <c r="P168" s="40">
        <v>-2.8045685279187816E-2</v>
      </c>
    </row>
    <row r="169" spans="1:16" ht="12.75" customHeight="1">
      <c r="A169" s="28">
        <v>159</v>
      </c>
      <c r="B169" s="29" t="s">
        <v>58</v>
      </c>
      <c r="C169" s="30" t="s">
        <v>178</v>
      </c>
      <c r="D169" s="31">
        <v>44770</v>
      </c>
      <c r="E169" s="37">
        <v>32.049999999999997</v>
      </c>
      <c r="F169" s="37">
        <v>31.900000000000002</v>
      </c>
      <c r="G169" s="38">
        <v>31.6</v>
      </c>
      <c r="H169" s="38">
        <v>31.15</v>
      </c>
      <c r="I169" s="38">
        <v>30.849999999999998</v>
      </c>
      <c r="J169" s="38">
        <v>32.350000000000009</v>
      </c>
      <c r="K169" s="38">
        <v>32.650000000000006</v>
      </c>
      <c r="L169" s="38">
        <v>33.100000000000009</v>
      </c>
      <c r="M169" s="28">
        <v>32.200000000000003</v>
      </c>
      <c r="N169" s="28">
        <v>31.45</v>
      </c>
      <c r="O169" s="39">
        <v>260784000</v>
      </c>
      <c r="P169" s="40">
        <v>2.4450031426775612E-2</v>
      </c>
    </row>
    <row r="170" spans="1:16" ht="12.75" customHeight="1">
      <c r="A170" s="28">
        <v>160</v>
      </c>
      <c r="B170" s="29" t="s">
        <v>44</v>
      </c>
      <c r="C170" s="30" t="s">
        <v>270</v>
      </c>
      <c r="D170" s="31">
        <v>44770</v>
      </c>
      <c r="E170" s="37">
        <v>2231.35</v>
      </c>
      <c r="F170" s="37">
        <v>2222.5333333333333</v>
      </c>
      <c r="G170" s="38">
        <v>2202.5166666666664</v>
      </c>
      <c r="H170" s="38">
        <v>2173.6833333333329</v>
      </c>
      <c r="I170" s="38">
        <v>2153.6666666666661</v>
      </c>
      <c r="J170" s="38">
        <v>2251.3666666666668</v>
      </c>
      <c r="K170" s="38">
        <v>2271.3833333333341</v>
      </c>
      <c r="L170" s="38">
        <v>2300.2166666666672</v>
      </c>
      <c r="M170" s="28">
        <v>2242.5500000000002</v>
      </c>
      <c r="N170" s="28">
        <v>2193.6999999999998</v>
      </c>
      <c r="O170" s="39">
        <v>1283400</v>
      </c>
      <c r="P170" s="40">
        <v>1.422475106685633E-2</v>
      </c>
    </row>
    <row r="171" spans="1:16" ht="12.75" customHeight="1">
      <c r="A171" s="28">
        <v>161</v>
      </c>
      <c r="B171" s="29" t="s">
        <v>168</v>
      </c>
      <c r="C171" s="30" t="s">
        <v>179</v>
      </c>
      <c r="D171" s="31">
        <v>44770</v>
      </c>
      <c r="E171" s="37">
        <v>210.6</v>
      </c>
      <c r="F171" s="37">
        <v>210.30000000000004</v>
      </c>
      <c r="G171" s="38">
        <v>209.60000000000008</v>
      </c>
      <c r="H171" s="38">
        <v>208.60000000000005</v>
      </c>
      <c r="I171" s="38">
        <v>207.90000000000009</v>
      </c>
      <c r="J171" s="38">
        <v>211.30000000000007</v>
      </c>
      <c r="K171" s="38">
        <v>212.00000000000006</v>
      </c>
      <c r="L171" s="38">
        <v>213.00000000000006</v>
      </c>
      <c r="M171" s="28">
        <v>211</v>
      </c>
      <c r="N171" s="28">
        <v>209.3</v>
      </c>
      <c r="O171" s="39">
        <v>56951100</v>
      </c>
      <c r="P171" s="40">
        <v>-5.9146259868861233E-2</v>
      </c>
    </row>
    <row r="172" spans="1:16" ht="12.75" customHeight="1">
      <c r="A172" s="28">
        <v>162</v>
      </c>
      <c r="B172" s="29" t="s">
        <v>180</v>
      </c>
      <c r="C172" s="30" t="s">
        <v>181</v>
      </c>
      <c r="D172" s="31">
        <v>44770</v>
      </c>
      <c r="E172" s="37">
        <v>2021.8</v>
      </c>
      <c r="F172" s="37">
        <v>1995.9499999999998</v>
      </c>
      <c r="G172" s="38">
        <v>1960.2999999999997</v>
      </c>
      <c r="H172" s="38">
        <v>1898.8</v>
      </c>
      <c r="I172" s="38">
        <v>1863.1499999999999</v>
      </c>
      <c r="J172" s="38">
        <v>2057.4499999999998</v>
      </c>
      <c r="K172" s="38">
        <v>2093.0999999999995</v>
      </c>
      <c r="L172" s="38">
        <v>2154.5999999999995</v>
      </c>
      <c r="M172" s="28">
        <v>2031.6</v>
      </c>
      <c r="N172" s="28">
        <v>1934.45</v>
      </c>
      <c r="O172" s="39">
        <v>2871385</v>
      </c>
      <c r="P172" s="40">
        <v>2.1131856998118398E-2</v>
      </c>
    </row>
    <row r="173" spans="1:16" ht="12.75" customHeight="1">
      <c r="A173" s="28">
        <v>163</v>
      </c>
      <c r="B173" s="29" t="s">
        <v>44</v>
      </c>
      <c r="C173" s="30" t="s">
        <v>461</v>
      </c>
      <c r="D173" s="31">
        <v>44770</v>
      </c>
      <c r="E173" s="37">
        <v>163.85</v>
      </c>
      <c r="F173" s="37">
        <v>163.06666666666669</v>
      </c>
      <c r="G173" s="38">
        <v>159.88333333333338</v>
      </c>
      <c r="H173" s="38">
        <v>155.91666666666669</v>
      </c>
      <c r="I173" s="38">
        <v>152.73333333333338</v>
      </c>
      <c r="J173" s="38">
        <v>167.03333333333339</v>
      </c>
      <c r="K173" s="38">
        <v>170.21666666666673</v>
      </c>
      <c r="L173" s="38">
        <v>174.18333333333339</v>
      </c>
      <c r="M173" s="28">
        <v>166.25</v>
      </c>
      <c r="N173" s="28">
        <v>159.1</v>
      </c>
      <c r="O173" s="39">
        <v>9310000</v>
      </c>
      <c r="P173" s="40">
        <v>2.1505376344086023E-2</v>
      </c>
    </row>
    <row r="174" spans="1:16" ht="12.75" customHeight="1">
      <c r="A174" s="28">
        <v>164</v>
      </c>
      <c r="B174" s="29" t="s">
        <v>42</v>
      </c>
      <c r="C174" s="30" t="s">
        <v>182</v>
      </c>
      <c r="D174" s="31">
        <v>44770</v>
      </c>
      <c r="E174" s="37">
        <v>723.8</v>
      </c>
      <c r="F174" s="37">
        <v>713.95000000000016</v>
      </c>
      <c r="G174" s="38">
        <v>698.5500000000003</v>
      </c>
      <c r="H174" s="38">
        <v>673.30000000000018</v>
      </c>
      <c r="I174" s="38">
        <v>657.90000000000032</v>
      </c>
      <c r="J174" s="38">
        <v>739.20000000000027</v>
      </c>
      <c r="K174" s="38">
        <v>754.60000000000014</v>
      </c>
      <c r="L174" s="38">
        <v>779.85000000000025</v>
      </c>
      <c r="M174" s="28">
        <v>729.35</v>
      </c>
      <c r="N174" s="28">
        <v>688.7</v>
      </c>
      <c r="O174" s="39">
        <v>5759600</v>
      </c>
      <c r="P174" s="40">
        <v>-5.9933407325194227E-2</v>
      </c>
    </row>
    <row r="175" spans="1:16" ht="12.75" customHeight="1">
      <c r="A175" s="28">
        <v>165</v>
      </c>
      <c r="B175" s="29" t="s">
        <v>58</v>
      </c>
      <c r="C175" s="30" t="s">
        <v>183</v>
      </c>
      <c r="D175" s="31">
        <v>44770</v>
      </c>
      <c r="E175" s="37">
        <v>91.8</v>
      </c>
      <c r="F175" s="37">
        <v>92.11666666666666</v>
      </c>
      <c r="G175" s="38">
        <v>91.133333333333326</v>
      </c>
      <c r="H175" s="38">
        <v>90.466666666666669</v>
      </c>
      <c r="I175" s="38">
        <v>89.483333333333334</v>
      </c>
      <c r="J175" s="38">
        <v>92.783333333333317</v>
      </c>
      <c r="K175" s="38">
        <v>93.766666666666637</v>
      </c>
      <c r="L175" s="38">
        <v>94.433333333333309</v>
      </c>
      <c r="M175" s="28">
        <v>93.1</v>
      </c>
      <c r="N175" s="28">
        <v>91.45</v>
      </c>
      <c r="O175" s="39">
        <v>42385000</v>
      </c>
      <c r="P175" s="40">
        <v>-2.5408139802253392E-2</v>
      </c>
    </row>
    <row r="176" spans="1:16" ht="12.75" customHeight="1">
      <c r="A176" s="28">
        <v>166</v>
      </c>
      <c r="B176" s="29" t="s">
        <v>168</v>
      </c>
      <c r="C176" s="30" t="s">
        <v>184</v>
      </c>
      <c r="D176" s="31">
        <v>44770</v>
      </c>
      <c r="E176" s="37">
        <v>129.30000000000001</v>
      </c>
      <c r="F176" s="37">
        <v>128.53333333333333</v>
      </c>
      <c r="G176" s="38">
        <v>127.61666666666667</v>
      </c>
      <c r="H176" s="38">
        <v>125.93333333333334</v>
      </c>
      <c r="I176" s="38">
        <v>125.01666666666668</v>
      </c>
      <c r="J176" s="38">
        <v>130.21666666666667</v>
      </c>
      <c r="K176" s="38">
        <v>131.13333333333335</v>
      </c>
      <c r="L176" s="38">
        <v>132.81666666666666</v>
      </c>
      <c r="M176" s="28">
        <v>129.44999999999999</v>
      </c>
      <c r="N176" s="28">
        <v>126.85</v>
      </c>
      <c r="O176" s="39">
        <v>27342000</v>
      </c>
      <c r="P176" s="40">
        <v>-2.8150991682661549E-2</v>
      </c>
    </row>
    <row r="177" spans="1:16" ht="12.75" customHeight="1">
      <c r="A177" s="28">
        <v>167</v>
      </c>
      <c r="B177" s="237" t="s">
        <v>79</v>
      </c>
      <c r="C177" s="30" t="s">
        <v>185</v>
      </c>
      <c r="D177" s="31">
        <v>44770</v>
      </c>
      <c r="E177" s="37">
        <v>2422.65</v>
      </c>
      <c r="F177" s="37">
        <v>2418.0166666666664</v>
      </c>
      <c r="G177" s="38">
        <v>2407.0333333333328</v>
      </c>
      <c r="H177" s="38">
        <v>2391.4166666666665</v>
      </c>
      <c r="I177" s="38">
        <v>2380.4333333333329</v>
      </c>
      <c r="J177" s="38">
        <v>2433.6333333333328</v>
      </c>
      <c r="K177" s="38">
        <v>2444.6166666666663</v>
      </c>
      <c r="L177" s="38">
        <v>2460.2333333333327</v>
      </c>
      <c r="M177" s="28">
        <v>2429</v>
      </c>
      <c r="N177" s="28">
        <v>2402.4</v>
      </c>
      <c r="O177" s="39">
        <v>39554000</v>
      </c>
      <c r="P177" s="40">
        <v>-7.2347821721915808E-3</v>
      </c>
    </row>
    <row r="178" spans="1:16" ht="12.75" customHeight="1">
      <c r="A178" s="28">
        <v>168</v>
      </c>
      <c r="B178" s="29" t="s">
        <v>119</v>
      </c>
      <c r="C178" s="30" t="s">
        <v>186</v>
      </c>
      <c r="D178" s="31">
        <v>44770</v>
      </c>
      <c r="E178" s="37">
        <v>73.650000000000006</v>
      </c>
      <c r="F178" s="37">
        <v>73.183333333333323</v>
      </c>
      <c r="G178" s="38">
        <v>72.566666666666649</v>
      </c>
      <c r="H178" s="38">
        <v>71.48333333333332</v>
      </c>
      <c r="I178" s="38">
        <v>70.866666666666646</v>
      </c>
      <c r="J178" s="38">
        <v>74.266666666666652</v>
      </c>
      <c r="K178" s="38">
        <v>74.883333333333326</v>
      </c>
      <c r="L178" s="38">
        <v>75.966666666666654</v>
      </c>
      <c r="M178" s="28">
        <v>73.8</v>
      </c>
      <c r="N178" s="28">
        <v>72.099999999999994</v>
      </c>
      <c r="O178" s="39">
        <v>116556000</v>
      </c>
      <c r="P178" s="40">
        <v>1.0665418032360438E-2</v>
      </c>
    </row>
    <row r="179" spans="1:16" ht="12.75" customHeight="1">
      <c r="A179" s="28">
        <v>169</v>
      </c>
      <c r="B179" s="29" t="s">
        <v>58</v>
      </c>
      <c r="C179" s="30" t="s">
        <v>273</v>
      </c>
      <c r="D179" s="31">
        <v>44770</v>
      </c>
      <c r="E179" s="37">
        <v>891.55</v>
      </c>
      <c r="F179" s="37">
        <v>891.31666666666661</v>
      </c>
      <c r="G179" s="38">
        <v>885.98333333333323</v>
      </c>
      <c r="H179" s="38">
        <v>880.41666666666663</v>
      </c>
      <c r="I179" s="38">
        <v>875.08333333333326</v>
      </c>
      <c r="J179" s="38">
        <v>896.88333333333321</v>
      </c>
      <c r="K179" s="38">
        <v>902.2166666666667</v>
      </c>
      <c r="L179" s="38">
        <v>907.78333333333319</v>
      </c>
      <c r="M179" s="28">
        <v>896.65</v>
      </c>
      <c r="N179" s="28">
        <v>885.75</v>
      </c>
      <c r="O179" s="39">
        <v>6064000</v>
      </c>
      <c r="P179" s="40">
        <v>1.5856236786469344E-3</v>
      </c>
    </row>
    <row r="180" spans="1:16" ht="12.75" customHeight="1">
      <c r="A180" s="28">
        <v>170</v>
      </c>
      <c r="B180" s="29" t="s">
        <v>63</v>
      </c>
      <c r="C180" s="30" t="s">
        <v>187</v>
      </c>
      <c r="D180" s="31">
        <v>44770</v>
      </c>
      <c r="E180" s="37">
        <v>1146.95</v>
      </c>
      <c r="F180" s="37">
        <v>1146.6333333333334</v>
      </c>
      <c r="G180" s="38">
        <v>1134.3166666666668</v>
      </c>
      <c r="H180" s="38">
        <v>1121.6833333333334</v>
      </c>
      <c r="I180" s="38">
        <v>1109.3666666666668</v>
      </c>
      <c r="J180" s="38">
        <v>1159.2666666666669</v>
      </c>
      <c r="K180" s="38">
        <v>1171.5833333333335</v>
      </c>
      <c r="L180" s="38">
        <v>1184.2166666666669</v>
      </c>
      <c r="M180" s="28">
        <v>1158.95</v>
      </c>
      <c r="N180" s="28">
        <v>1134</v>
      </c>
      <c r="O180" s="39">
        <v>8208000</v>
      </c>
      <c r="P180" s="40">
        <v>1.4366484382241172E-2</v>
      </c>
    </row>
    <row r="181" spans="1:16" ht="12.75" customHeight="1">
      <c r="A181" s="28">
        <v>171</v>
      </c>
      <c r="B181" s="29" t="s">
        <v>58</v>
      </c>
      <c r="C181" s="30" t="s">
        <v>188</v>
      </c>
      <c r="D181" s="31">
        <v>44770</v>
      </c>
      <c r="E181" s="37">
        <v>526.95000000000005</v>
      </c>
      <c r="F181" s="37">
        <v>521.93333333333328</v>
      </c>
      <c r="G181" s="38">
        <v>516.21666666666658</v>
      </c>
      <c r="H181" s="38">
        <v>505.48333333333329</v>
      </c>
      <c r="I181" s="38">
        <v>499.76666666666659</v>
      </c>
      <c r="J181" s="38">
        <v>532.66666666666652</v>
      </c>
      <c r="K181" s="38">
        <v>538.38333333333321</v>
      </c>
      <c r="L181" s="38">
        <v>549.11666666666656</v>
      </c>
      <c r="M181" s="28">
        <v>527.65</v>
      </c>
      <c r="N181" s="28">
        <v>511.2</v>
      </c>
      <c r="O181" s="39">
        <v>58510500</v>
      </c>
      <c r="P181" s="40">
        <v>4.4140478612345414E-2</v>
      </c>
    </row>
    <row r="182" spans="1:16" ht="12.75" customHeight="1">
      <c r="A182" s="28">
        <v>172</v>
      </c>
      <c r="B182" s="29" t="s">
        <v>42</v>
      </c>
      <c r="C182" s="30" t="s">
        <v>189</v>
      </c>
      <c r="D182" s="31">
        <v>44770</v>
      </c>
      <c r="E182" s="37">
        <v>21027.1</v>
      </c>
      <c r="F182" s="37">
        <v>20896.366666666665</v>
      </c>
      <c r="G182" s="38">
        <v>20663.73333333333</v>
      </c>
      <c r="H182" s="38">
        <v>20300.366666666665</v>
      </c>
      <c r="I182" s="38">
        <v>20067.73333333333</v>
      </c>
      <c r="J182" s="38">
        <v>21259.73333333333</v>
      </c>
      <c r="K182" s="38">
        <v>21492.366666666669</v>
      </c>
      <c r="L182" s="38">
        <v>21855.73333333333</v>
      </c>
      <c r="M182" s="28">
        <v>21129</v>
      </c>
      <c r="N182" s="28">
        <v>20533</v>
      </c>
      <c r="O182" s="39">
        <v>280275</v>
      </c>
      <c r="P182" s="40">
        <v>-2.8172676837725383E-2</v>
      </c>
    </row>
    <row r="183" spans="1:16" ht="12.75" customHeight="1">
      <c r="A183" s="28">
        <v>173</v>
      </c>
      <c r="B183" s="29" t="s">
        <v>70</v>
      </c>
      <c r="C183" s="30" t="s">
        <v>190</v>
      </c>
      <c r="D183" s="31">
        <v>44770</v>
      </c>
      <c r="E183" s="37">
        <v>2698.4</v>
      </c>
      <c r="F183" s="37">
        <v>2700.1333333333332</v>
      </c>
      <c r="G183" s="38">
        <v>2673.2666666666664</v>
      </c>
      <c r="H183" s="38">
        <v>2648.1333333333332</v>
      </c>
      <c r="I183" s="38">
        <v>2621.2666666666664</v>
      </c>
      <c r="J183" s="38">
        <v>2725.2666666666664</v>
      </c>
      <c r="K183" s="38">
        <v>2752.1333333333332</v>
      </c>
      <c r="L183" s="38">
        <v>2777.2666666666664</v>
      </c>
      <c r="M183" s="28">
        <v>2727</v>
      </c>
      <c r="N183" s="28">
        <v>2675</v>
      </c>
      <c r="O183" s="39">
        <v>2046825</v>
      </c>
      <c r="P183" s="40">
        <v>8.6732619596151233E-3</v>
      </c>
    </row>
    <row r="184" spans="1:16" ht="12.75" customHeight="1">
      <c r="A184" s="28">
        <v>174</v>
      </c>
      <c r="B184" s="29" t="s">
        <v>40</v>
      </c>
      <c r="C184" s="30" t="s">
        <v>191</v>
      </c>
      <c r="D184" s="31">
        <v>44770</v>
      </c>
      <c r="E184" s="37">
        <v>2408.75</v>
      </c>
      <c r="F184" s="37">
        <v>2389.0333333333333</v>
      </c>
      <c r="G184" s="38">
        <v>2361.7166666666667</v>
      </c>
      <c r="H184" s="38">
        <v>2314.6833333333334</v>
      </c>
      <c r="I184" s="38">
        <v>2287.3666666666668</v>
      </c>
      <c r="J184" s="38">
        <v>2436.0666666666666</v>
      </c>
      <c r="K184" s="38">
        <v>2463.3833333333332</v>
      </c>
      <c r="L184" s="38">
        <v>2510.4166666666665</v>
      </c>
      <c r="M184" s="28">
        <v>2416.35</v>
      </c>
      <c r="N184" s="28">
        <v>2342</v>
      </c>
      <c r="O184" s="39">
        <v>4038750</v>
      </c>
      <c r="P184" s="40">
        <v>-4.7661154832434341E-2</v>
      </c>
    </row>
    <row r="185" spans="1:16" ht="12.75" customHeight="1">
      <c r="A185" s="28">
        <v>175</v>
      </c>
      <c r="B185" s="29" t="s">
        <v>63</v>
      </c>
      <c r="C185" s="30" t="s">
        <v>192</v>
      </c>
      <c r="D185" s="31">
        <v>44770</v>
      </c>
      <c r="E185" s="37">
        <v>1456.6</v>
      </c>
      <c r="F185" s="37">
        <v>1458.4833333333333</v>
      </c>
      <c r="G185" s="38">
        <v>1439.1166666666668</v>
      </c>
      <c r="H185" s="38">
        <v>1421.6333333333334</v>
      </c>
      <c r="I185" s="38">
        <v>1402.2666666666669</v>
      </c>
      <c r="J185" s="38">
        <v>1475.9666666666667</v>
      </c>
      <c r="K185" s="38">
        <v>1495.333333333333</v>
      </c>
      <c r="L185" s="38">
        <v>1512.8166666666666</v>
      </c>
      <c r="M185" s="28">
        <v>1477.85</v>
      </c>
      <c r="N185" s="28">
        <v>1441</v>
      </c>
      <c r="O185" s="39">
        <v>4504800</v>
      </c>
      <c r="P185" s="40">
        <v>2.6243849097867686E-2</v>
      </c>
    </row>
    <row r="186" spans="1:16" ht="12.75" customHeight="1">
      <c r="A186" s="28">
        <v>176</v>
      </c>
      <c r="B186" s="29" t="s">
        <v>47</v>
      </c>
      <c r="C186" s="30" t="s">
        <v>193</v>
      </c>
      <c r="D186" s="31">
        <v>44770</v>
      </c>
      <c r="E186" s="37">
        <v>895.35</v>
      </c>
      <c r="F186" s="37">
        <v>887.33333333333337</v>
      </c>
      <c r="G186" s="38">
        <v>877.2166666666667</v>
      </c>
      <c r="H186" s="38">
        <v>859.08333333333337</v>
      </c>
      <c r="I186" s="38">
        <v>848.9666666666667</v>
      </c>
      <c r="J186" s="38">
        <v>905.4666666666667</v>
      </c>
      <c r="K186" s="38">
        <v>915.58333333333326</v>
      </c>
      <c r="L186" s="38">
        <v>933.7166666666667</v>
      </c>
      <c r="M186" s="28">
        <v>897.45</v>
      </c>
      <c r="N186" s="28">
        <v>869.2</v>
      </c>
      <c r="O186" s="39">
        <v>21343000</v>
      </c>
      <c r="P186" s="40">
        <v>-3.6924484527660686E-3</v>
      </c>
    </row>
    <row r="187" spans="1:16" ht="12.75" customHeight="1">
      <c r="A187" s="28">
        <v>177</v>
      </c>
      <c r="B187" s="29" t="s">
        <v>180</v>
      </c>
      <c r="C187" s="30" t="s">
        <v>194</v>
      </c>
      <c r="D187" s="31">
        <v>44770</v>
      </c>
      <c r="E187" s="37">
        <v>472.6</v>
      </c>
      <c r="F187" s="37">
        <v>471</v>
      </c>
      <c r="G187" s="38">
        <v>465.5</v>
      </c>
      <c r="H187" s="38">
        <v>458.4</v>
      </c>
      <c r="I187" s="38">
        <v>452.9</v>
      </c>
      <c r="J187" s="38">
        <v>478.1</v>
      </c>
      <c r="K187" s="38">
        <v>483.6</v>
      </c>
      <c r="L187" s="38">
        <v>490.70000000000005</v>
      </c>
      <c r="M187" s="28">
        <v>476.5</v>
      </c>
      <c r="N187" s="28">
        <v>463.9</v>
      </c>
      <c r="O187" s="39">
        <v>10914000</v>
      </c>
      <c r="P187" s="40">
        <v>1.4925373134328358E-2</v>
      </c>
    </row>
    <row r="188" spans="1:16" ht="12.75" customHeight="1">
      <c r="A188" s="28">
        <v>178</v>
      </c>
      <c r="B188" s="29" t="s">
        <v>47</v>
      </c>
      <c r="C188" s="30" t="s">
        <v>275</v>
      </c>
      <c r="D188" s="31">
        <v>44770</v>
      </c>
      <c r="E188" s="37">
        <v>576.79999999999995</v>
      </c>
      <c r="F188" s="37">
        <v>575.05000000000007</v>
      </c>
      <c r="G188" s="38">
        <v>571.60000000000014</v>
      </c>
      <c r="H188" s="38">
        <v>566.40000000000009</v>
      </c>
      <c r="I188" s="38">
        <v>562.95000000000016</v>
      </c>
      <c r="J188" s="38">
        <v>580.25000000000011</v>
      </c>
      <c r="K188" s="38">
        <v>583.70000000000016</v>
      </c>
      <c r="L188" s="38">
        <v>588.90000000000009</v>
      </c>
      <c r="M188" s="28">
        <v>578.5</v>
      </c>
      <c r="N188" s="28">
        <v>569.85</v>
      </c>
      <c r="O188" s="39">
        <v>1731000</v>
      </c>
      <c r="P188" s="40">
        <v>-0.14222001982160554</v>
      </c>
    </row>
    <row r="189" spans="1:16" ht="12.75" customHeight="1">
      <c r="A189" s="28">
        <v>179</v>
      </c>
      <c r="B189" s="29" t="s">
        <v>38</v>
      </c>
      <c r="C189" s="30" t="s">
        <v>195</v>
      </c>
      <c r="D189" s="31">
        <v>44770</v>
      </c>
      <c r="E189" s="37">
        <v>880.15</v>
      </c>
      <c r="F189" s="37">
        <v>875.76666666666677</v>
      </c>
      <c r="G189" s="38">
        <v>869.38333333333355</v>
      </c>
      <c r="H189" s="38">
        <v>858.61666666666679</v>
      </c>
      <c r="I189" s="38">
        <v>852.23333333333358</v>
      </c>
      <c r="J189" s="38">
        <v>886.53333333333353</v>
      </c>
      <c r="K189" s="38">
        <v>892.91666666666674</v>
      </c>
      <c r="L189" s="38">
        <v>903.68333333333351</v>
      </c>
      <c r="M189" s="28">
        <v>882.15</v>
      </c>
      <c r="N189" s="28">
        <v>865</v>
      </c>
      <c r="O189" s="39">
        <v>4916000</v>
      </c>
      <c r="P189" s="40">
        <v>-2.8842354800474122E-2</v>
      </c>
    </row>
    <row r="190" spans="1:16" ht="12.75" customHeight="1">
      <c r="A190" s="28">
        <v>180</v>
      </c>
      <c r="B190" s="29" t="s">
        <v>74</v>
      </c>
      <c r="C190" s="30" t="s">
        <v>504</v>
      </c>
      <c r="D190" s="31">
        <v>44770</v>
      </c>
      <c r="E190" s="37">
        <v>1036.4000000000001</v>
      </c>
      <c r="F190" s="37">
        <v>1035.6333333333334</v>
      </c>
      <c r="G190" s="38">
        <v>1023.5666666666668</v>
      </c>
      <c r="H190" s="38">
        <v>1010.7333333333333</v>
      </c>
      <c r="I190" s="38">
        <v>998.66666666666674</v>
      </c>
      <c r="J190" s="38">
        <v>1048.4666666666669</v>
      </c>
      <c r="K190" s="38">
        <v>1060.5333333333335</v>
      </c>
      <c r="L190" s="38">
        <v>1073.366666666667</v>
      </c>
      <c r="M190" s="28">
        <v>1047.7</v>
      </c>
      <c r="N190" s="28">
        <v>1022.8</v>
      </c>
      <c r="O190" s="39">
        <v>3132000</v>
      </c>
      <c r="P190" s="40">
        <v>-3.0340557275541795E-2</v>
      </c>
    </row>
    <row r="191" spans="1:16" ht="12.75" customHeight="1">
      <c r="A191" s="28">
        <v>181</v>
      </c>
      <c r="B191" s="29" t="s">
        <v>56</v>
      </c>
      <c r="C191" s="30" t="s">
        <v>196</v>
      </c>
      <c r="D191" s="31">
        <v>44770</v>
      </c>
      <c r="E191" s="37">
        <v>804.3</v>
      </c>
      <c r="F191" s="37">
        <v>799.5333333333333</v>
      </c>
      <c r="G191" s="38">
        <v>793.56666666666661</v>
      </c>
      <c r="H191" s="38">
        <v>782.83333333333326</v>
      </c>
      <c r="I191" s="38">
        <v>776.86666666666656</v>
      </c>
      <c r="J191" s="38">
        <v>810.26666666666665</v>
      </c>
      <c r="K191" s="38">
        <v>816.23333333333335</v>
      </c>
      <c r="L191" s="38">
        <v>826.9666666666667</v>
      </c>
      <c r="M191" s="28">
        <v>805.5</v>
      </c>
      <c r="N191" s="28">
        <v>788.8</v>
      </c>
      <c r="O191" s="39">
        <v>7245900</v>
      </c>
      <c r="P191" s="40">
        <v>-1.2873957822461991E-2</v>
      </c>
    </row>
    <row r="192" spans="1:16" ht="12.75" customHeight="1">
      <c r="A192" s="28">
        <v>182</v>
      </c>
      <c r="B192" s="29" t="s">
        <v>49</v>
      </c>
      <c r="C192" s="30" t="s">
        <v>197</v>
      </c>
      <c r="D192" s="31">
        <v>44770</v>
      </c>
      <c r="E192" s="37">
        <v>444.65</v>
      </c>
      <c r="F192" s="37">
        <v>442.09999999999997</v>
      </c>
      <c r="G192" s="38">
        <v>438.79999999999995</v>
      </c>
      <c r="H192" s="38">
        <v>432.95</v>
      </c>
      <c r="I192" s="38">
        <v>429.65</v>
      </c>
      <c r="J192" s="38">
        <v>447.94999999999993</v>
      </c>
      <c r="K192" s="38">
        <v>451.25</v>
      </c>
      <c r="L192" s="38">
        <v>457.09999999999991</v>
      </c>
      <c r="M192" s="28">
        <v>445.4</v>
      </c>
      <c r="N192" s="28">
        <v>436.25</v>
      </c>
      <c r="O192" s="39">
        <v>70053000</v>
      </c>
      <c r="P192" s="40">
        <v>-1.189901913490915E-2</v>
      </c>
    </row>
    <row r="193" spans="1:16" ht="12.75" customHeight="1">
      <c r="A193" s="28">
        <v>183</v>
      </c>
      <c r="B193" s="29" t="s">
        <v>168</v>
      </c>
      <c r="C193" s="30" t="s">
        <v>198</v>
      </c>
      <c r="D193" s="31">
        <v>44770</v>
      </c>
      <c r="E193" s="37">
        <v>218.5</v>
      </c>
      <c r="F193" s="37">
        <v>219.23333333333335</v>
      </c>
      <c r="G193" s="38">
        <v>214.7166666666667</v>
      </c>
      <c r="H193" s="38">
        <v>210.93333333333334</v>
      </c>
      <c r="I193" s="38">
        <v>206.41666666666669</v>
      </c>
      <c r="J193" s="38">
        <v>223.01666666666671</v>
      </c>
      <c r="K193" s="38">
        <v>227.53333333333336</v>
      </c>
      <c r="L193" s="38">
        <v>231.31666666666672</v>
      </c>
      <c r="M193" s="28">
        <v>223.75</v>
      </c>
      <c r="N193" s="28">
        <v>215.45</v>
      </c>
      <c r="O193" s="39">
        <v>83774250</v>
      </c>
      <c r="P193" s="40">
        <v>2.3376623376623377E-2</v>
      </c>
    </row>
    <row r="194" spans="1:16" ht="12.75" customHeight="1">
      <c r="A194" s="28">
        <v>184</v>
      </c>
      <c r="B194" s="29" t="s">
        <v>119</v>
      </c>
      <c r="C194" s="30" t="s">
        <v>199</v>
      </c>
      <c r="D194" s="31">
        <v>44770</v>
      </c>
      <c r="E194" s="37">
        <v>958.15</v>
      </c>
      <c r="F194" s="37">
        <v>953.95000000000016</v>
      </c>
      <c r="G194" s="38">
        <v>947.90000000000032</v>
      </c>
      <c r="H194" s="38">
        <v>937.6500000000002</v>
      </c>
      <c r="I194" s="38">
        <v>931.60000000000036</v>
      </c>
      <c r="J194" s="38">
        <v>964.20000000000027</v>
      </c>
      <c r="K194" s="38">
        <v>970.25000000000023</v>
      </c>
      <c r="L194" s="38">
        <v>980.50000000000023</v>
      </c>
      <c r="M194" s="28">
        <v>960</v>
      </c>
      <c r="N194" s="28">
        <v>943.7</v>
      </c>
      <c r="O194" s="39">
        <v>29508175</v>
      </c>
      <c r="P194" s="40">
        <v>1.0236447520184544E-3</v>
      </c>
    </row>
    <row r="195" spans="1:16" ht="12.75" customHeight="1">
      <c r="A195" s="28">
        <v>185</v>
      </c>
      <c r="B195" s="29" t="s">
        <v>86</v>
      </c>
      <c r="C195" s="30" t="s">
        <v>200</v>
      </c>
      <c r="D195" s="31">
        <v>44770</v>
      </c>
      <c r="E195" s="37">
        <v>3189.8</v>
      </c>
      <c r="F195" s="37">
        <v>3165.6833333333338</v>
      </c>
      <c r="G195" s="38">
        <v>3136.4666666666676</v>
      </c>
      <c r="H195" s="38">
        <v>3083.1333333333337</v>
      </c>
      <c r="I195" s="38">
        <v>3053.9166666666674</v>
      </c>
      <c r="J195" s="38">
        <v>3219.0166666666678</v>
      </c>
      <c r="K195" s="38">
        <v>3248.233333333334</v>
      </c>
      <c r="L195" s="38">
        <v>3301.566666666668</v>
      </c>
      <c r="M195" s="28">
        <v>3194.9</v>
      </c>
      <c r="N195" s="28">
        <v>3112.35</v>
      </c>
      <c r="O195" s="39">
        <v>12947550</v>
      </c>
      <c r="P195" s="40">
        <v>-4.4605797646850479E-2</v>
      </c>
    </row>
    <row r="196" spans="1:16" ht="12.75" customHeight="1">
      <c r="A196" s="28">
        <v>186</v>
      </c>
      <c r="B196" s="29" t="s">
        <v>86</v>
      </c>
      <c r="C196" s="30" t="s">
        <v>201</v>
      </c>
      <c r="D196" s="31">
        <v>44770</v>
      </c>
      <c r="E196" s="37">
        <v>1010.35</v>
      </c>
      <c r="F196" s="37">
        <v>1005.3666666666667</v>
      </c>
      <c r="G196" s="38">
        <v>998.33333333333337</v>
      </c>
      <c r="H196" s="38">
        <v>986.31666666666672</v>
      </c>
      <c r="I196" s="38">
        <v>979.28333333333342</v>
      </c>
      <c r="J196" s="38">
        <v>1017.3833333333333</v>
      </c>
      <c r="K196" s="38">
        <v>1024.4166666666665</v>
      </c>
      <c r="L196" s="38">
        <v>1036.4333333333334</v>
      </c>
      <c r="M196" s="28">
        <v>1012.4</v>
      </c>
      <c r="N196" s="28">
        <v>993.35</v>
      </c>
      <c r="O196" s="39">
        <v>22632000</v>
      </c>
      <c r="P196" s="40">
        <v>1.0284979644311121E-2</v>
      </c>
    </row>
    <row r="197" spans="1:16" ht="12.75" customHeight="1">
      <c r="A197" s="28">
        <v>187</v>
      </c>
      <c r="B197" s="29" t="s">
        <v>56</v>
      </c>
      <c r="C197" s="30" t="s">
        <v>202</v>
      </c>
      <c r="D197" s="31">
        <v>44770</v>
      </c>
      <c r="E197" s="37">
        <v>2309.5</v>
      </c>
      <c r="F197" s="37">
        <v>2298.4166666666665</v>
      </c>
      <c r="G197" s="38">
        <v>2280.5333333333328</v>
      </c>
      <c r="H197" s="38">
        <v>2251.5666666666662</v>
      </c>
      <c r="I197" s="38">
        <v>2233.6833333333325</v>
      </c>
      <c r="J197" s="38">
        <v>2327.3833333333332</v>
      </c>
      <c r="K197" s="38">
        <v>2345.2666666666673</v>
      </c>
      <c r="L197" s="38">
        <v>2374.2333333333336</v>
      </c>
      <c r="M197" s="28">
        <v>2316.3000000000002</v>
      </c>
      <c r="N197" s="28">
        <v>2269.4499999999998</v>
      </c>
      <c r="O197" s="39">
        <v>6062250</v>
      </c>
      <c r="P197" s="40">
        <v>-1.4688852319132077E-2</v>
      </c>
    </row>
    <row r="198" spans="1:16" ht="12.75" customHeight="1">
      <c r="A198" s="28">
        <v>188</v>
      </c>
      <c r="B198" s="29" t="s">
        <v>47</v>
      </c>
      <c r="C198" s="30" t="s">
        <v>203</v>
      </c>
      <c r="D198" s="31">
        <v>44770</v>
      </c>
      <c r="E198" s="37">
        <v>1499.25</v>
      </c>
      <c r="F198" s="37">
        <v>1484.6000000000001</v>
      </c>
      <c r="G198" s="38">
        <v>1466.6500000000003</v>
      </c>
      <c r="H198" s="38">
        <v>1434.0500000000002</v>
      </c>
      <c r="I198" s="38">
        <v>1416.1000000000004</v>
      </c>
      <c r="J198" s="38">
        <v>1517.2000000000003</v>
      </c>
      <c r="K198" s="38">
        <v>1535.15</v>
      </c>
      <c r="L198" s="38">
        <v>1567.7500000000002</v>
      </c>
      <c r="M198" s="28">
        <v>1502.55</v>
      </c>
      <c r="N198" s="28">
        <v>1452</v>
      </c>
      <c r="O198" s="39">
        <v>1771000</v>
      </c>
      <c r="P198" s="40">
        <v>1.9801980198019802E-3</v>
      </c>
    </row>
    <row r="199" spans="1:16" ht="12.75" customHeight="1">
      <c r="A199" s="28">
        <v>189</v>
      </c>
      <c r="B199" s="29" t="s">
        <v>168</v>
      </c>
      <c r="C199" s="30" t="s">
        <v>204</v>
      </c>
      <c r="D199" s="31">
        <v>44770</v>
      </c>
      <c r="E199" s="37">
        <v>511.8</v>
      </c>
      <c r="F199" s="37">
        <v>507.34999999999997</v>
      </c>
      <c r="G199" s="38">
        <v>501.15</v>
      </c>
      <c r="H199" s="38">
        <v>490.5</v>
      </c>
      <c r="I199" s="38">
        <v>484.3</v>
      </c>
      <c r="J199" s="38">
        <v>518</v>
      </c>
      <c r="K199" s="38">
        <v>524.19999999999982</v>
      </c>
      <c r="L199" s="38">
        <v>534.84999999999991</v>
      </c>
      <c r="M199" s="28">
        <v>513.54999999999995</v>
      </c>
      <c r="N199" s="28">
        <v>496.7</v>
      </c>
      <c r="O199" s="39">
        <v>3529500</v>
      </c>
      <c r="P199" s="40">
        <v>1.0738831615120275E-2</v>
      </c>
    </row>
    <row r="200" spans="1:16" ht="12.75" customHeight="1">
      <c r="A200" s="28">
        <v>190</v>
      </c>
      <c r="B200" s="29" t="s">
        <v>44</v>
      </c>
      <c r="C200" s="30" t="s">
        <v>205</v>
      </c>
      <c r="D200" s="31">
        <v>44770</v>
      </c>
      <c r="E200" s="37">
        <v>1254</v>
      </c>
      <c r="F200" s="37">
        <v>1247.8333333333333</v>
      </c>
      <c r="G200" s="38">
        <v>1236.2166666666665</v>
      </c>
      <c r="H200" s="38">
        <v>1218.4333333333332</v>
      </c>
      <c r="I200" s="38">
        <v>1206.8166666666664</v>
      </c>
      <c r="J200" s="38">
        <v>1265.6166666666666</v>
      </c>
      <c r="K200" s="38">
        <v>1277.2333333333333</v>
      </c>
      <c r="L200" s="38">
        <v>1295.0166666666667</v>
      </c>
      <c r="M200" s="28">
        <v>1259.45</v>
      </c>
      <c r="N200" s="28">
        <v>1230.05</v>
      </c>
      <c r="O200" s="39">
        <v>5620925</v>
      </c>
      <c r="P200" s="40">
        <v>-8.1872841243443781E-3</v>
      </c>
    </row>
    <row r="201" spans="1:16" ht="12.75" customHeight="1">
      <c r="A201" s="28">
        <v>191</v>
      </c>
      <c r="B201" s="29" t="s">
        <v>49</v>
      </c>
      <c r="C201" s="30" t="s">
        <v>206</v>
      </c>
      <c r="D201" s="31">
        <v>44770</v>
      </c>
      <c r="E201" s="37">
        <v>849.1</v>
      </c>
      <c r="F201" s="37">
        <v>852.26666666666677</v>
      </c>
      <c r="G201" s="38">
        <v>835.13333333333355</v>
      </c>
      <c r="H201" s="38">
        <v>821.16666666666674</v>
      </c>
      <c r="I201" s="38">
        <v>804.03333333333353</v>
      </c>
      <c r="J201" s="38">
        <v>866.23333333333358</v>
      </c>
      <c r="K201" s="38">
        <v>883.36666666666679</v>
      </c>
      <c r="L201" s="38">
        <v>897.3333333333336</v>
      </c>
      <c r="M201" s="28">
        <v>869.4</v>
      </c>
      <c r="N201" s="28">
        <v>838.3</v>
      </c>
      <c r="O201" s="39">
        <v>10465000</v>
      </c>
      <c r="P201" s="40">
        <v>-1.7868873998160558E-2</v>
      </c>
    </row>
    <row r="202" spans="1:16" ht="12.75" customHeight="1">
      <c r="A202" s="28">
        <v>192</v>
      </c>
      <c r="B202" s="29" t="s">
        <v>56</v>
      </c>
      <c r="C202" s="30" t="s">
        <v>207</v>
      </c>
      <c r="D202" s="31">
        <v>44770</v>
      </c>
      <c r="E202" s="37">
        <v>1633.5</v>
      </c>
      <c r="F202" s="37">
        <v>1634.7166666666665</v>
      </c>
      <c r="G202" s="38">
        <v>1595.5333333333328</v>
      </c>
      <c r="H202" s="38">
        <v>1557.5666666666664</v>
      </c>
      <c r="I202" s="38">
        <v>1518.3833333333328</v>
      </c>
      <c r="J202" s="38">
        <v>1672.6833333333329</v>
      </c>
      <c r="K202" s="38">
        <v>1711.8666666666668</v>
      </c>
      <c r="L202" s="38">
        <v>1749.833333333333</v>
      </c>
      <c r="M202" s="28">
        <v>1673.9</v>
      </c>
      <c r="N202" s="28">
        <v>1596.75</v>
      </c>
      <c r="O202" s="39">
        <v>1262800</v>
      </c>
      <c r="P202" s="40">
        <v>-3.3078101071975501E-2</v>
      </c>
    </row>
    <row r="203" spans="1:16" ht="12.75" customHeight="1">
      <c r="A203" s="28">
        <v>193</v>
      </c>
      <c r="B203" s="29" t="s">
        <v>42</v>
      </c>
      <c r="C203" s="30" t="s">
        <v>208</v>
      </c>
      <c r="D203" s="31">
        <v>44770</v>
      </c>
      <c r="E203" s="37">
        <v>6517.65</v>
      </c>
      <c r="F203" s="37">
        <v>6472.95</v>
      </c>
      <c r="G203" s="38">
        <v>6404.7</v>
      </c>
      <c r="H203" s="38">
        <v>6291.75</v>
      </c>
      <c r="I203" s="38">
        <v>6223.5</v>
      </c>
      <c r="J203" s="38">
        <v>6585.9</v>
      </c>
      <c r="K203" s="38">
        <v>6654.15</v>
      </c>
      <c r="L203" s="38">
        <v>6767.0999999999995</v>
      </c>
      <c r="M203" s="28">
        <v>6541.2</v>
      </c>
      <c r="N203" s="28">
        <v>6360</v>
      </c>
      <c r="O203" s="39">
        <v>2493900</v>
      </c>
      <c r="P203" s="40">
        <v>-1.3614703880190605E-3</v>
      </c>
    </row>
    <row r="204" spans="1:16" ht="12.75" customHeight="1">
      <c r="A204" s="28">
        <v>194</v>
      </c>
      <c r="B204" s="29" t="s">
        <v>38</v>
      </c>
      <c r="C204" s="30" t="s">
        <v>209</v>
      </c>
      <c r="D204" s="31">
        <v>44770</v>
      </c>
      <c r="E204" s="37">
        <v>721.8</v>
      </c>
      <c r="F204" s="37">
        <v>717.7166666666667</v>
      </c>
      <c r="G204" s="38">
        <v>711.93333333333339</v>
      </c>
      <c r="H204" s="38">
        <v>702.06666666666672</v>
      </c>
      <c r="I204" s="38">
        <v>696.28333333333342</v>
      </c>
      <c r="J204" s="38">
        <v>727.58333333333337</v>
      </c>
      <c r="K204" s="38">
        <v>733.36666666666667</v>
      </c>
      <c r="L204" s="38">
        <v>743.23333333333335</v>
      </c>
      <c r="M204" s="28">
        <v>723.5</v>
      </c>
      <c r="N204" s="28">
        <v>707.85</v>
      </c>
      <c r="O204" s="39">
        <v>21895900</v>
      </c>
      <c r="P204" s="40">
        <v>3.395686881925414E-3</v>
      </c>
    </row>
    <row r="205" spans="1:16" ht="12.75" customHeight="1">
      <c r="A205" s="28">
        <v>195</v>
      </c>
      <c r="B205" s="29" t="s">
        <v>119</v>
      </c>
      <c r="C205" s="30" t="s">
        <v>210</v>
      </c>
      <c r="D205" s="31">
        <v>44770</v>
      </c>
      <c r="E205" s="37">
        <v>243.5</v>
      </c>
      <c r="F205" s="37">
        <v>241.33333333333334</v>
      </c>
      <c r="G205" s="38">
        <v>238.31666666666669</v>
      </c>
      <c r="H205" s="38">
        <v>233.13333333333335</v>
      </c>
      <c r="I205" s="38">
        <v>230.1166666666667</v>
      </c>
      <c r="J205" s="38">
        <v>246.51666666666668</v>
      </c>
      <c r="K205" s="38">
        <v>249.53333333333333</v>
      </c>
      <c r="L205" s="38">
        <v>254.71666666666667</v>
      </c>
      <c r="M205" s="28">
        <v>244.35</v>
      </c>
      <c r="N205" s="28">
        <v>236.15</v>
      </c>
      <c r="O205" s="39">
        <v>48501050</v>
      </c>
      <c r="P205" s="40">
        <v>1.620550792413614E-2</v>
      </c>
    </row>
    <row r="206" spans="1:16" ht="12.75" customHeight="1">
      <c r="A206" s="28">
        <v>196</v>
      </c>
      <c r="B206" s="29" t="s">
        <v>70</v>
      </c>
      <c r="C206" s="30" t="s">
        <v>211</v>
      </c>
      <c r="D206" s="31">
        <v>44770</v>
      </c>
      <c r="E206" s="37">
        <v>972.6</v>
      </c>
      <c r="F206" s="37">
        <v>960.36666666666667</v>
      </c>
      <c r="G206" s="38">
        <v>945.23333333333335</v>
      </c>
      <c r="H206" s="38">
        <v>917.86666666666667</v>
      </c>
      <c r="I206" s="38">
        <v>902.73333333333335</v>
      </c>
      <c r="J206" s="38">
        <v>987.73333333333335</v>
      </c>
      <c r="K206" s="38">
        <v>1002.8666666666668</v>
      </c>
      <c r="L206" s="38">
        <v>1030.2333333333333</v>
      </c>
      <c r="M206" s="28">
        <v>975.5</v>
      </c>
      <c r="N206" s="28">
        <v>933</v>
      </c>
      <c r="O206" s="39">
        <v>4013000</v>
      </c>
      <c r="P206" s="40">
        <v>-0.14978813559322035</v>
      </c>
    </row>
    <row r="207" spans="1:16" ht="12.75" customHeight="1">
      <c r="A207" s="28">
        <v>197</v>
      </c>
      <c r="B207" s="29" t="s">
        <v>70</v>
      </c>
      <c r="C207" s="30" t="s">
        <v>280</v>
      </c>
      <c r="D207" s="31">
        <v>44770</v>
      </c>
      <c r="E207" s="37">
        <v>1766.2</v>
      </c>
      <c r="F207" s="37">
        <v>1756.9000000000003</v>
      </c>
      <c r="G207" s="38">
        <v>1740.7000000000007</v>
      </c>
      <c r="H207" s="38">
        <v>1715.2000000000005</v>
      </c>
      <c r="I207" s="38">
        <v>1699.0000000000009</v>
      </c>
      <c r="J207" s="38">
        <v>1782.4000000000005</v>
      </c>
      <c r="K207" s="38">
        <v>1798.6</v>
      </c>
      <c r="L207" s="38">
        <v>1824.1000000000004</v>
      </c>
      <c r="M207" s="28">
        <v>1773.1</v>
      </c>
      <c r="N207" s="28">
        <v>1731.4</v>
      </c>
      <c r="O207" s="39">
        <v>645400</v>
      </c>
      <c r="P207" s="40">
        <v>5.1311288483466361E-2</v>
      </c>
    </row>
    <row r="208" spans="1:16" ht="12.75" customHeight="1">
      <c r="A208" s="28">
        <v>198</v>
      </c>
      <c r="B208" s="29" t="s">
        <v>86</v>
      </c>
      <c r="C208" s="30" t="s">
        <v>212</v>
      </c>
      <c r="D208" s="31">
        <v>44770</v>
      </c>
      <c r="E208" s="37">
        <v>407.75</v>
      </c>
      <c r="F208" s="37">
        <v>405.68333333333334</v>
      </c>
      <c r="G208" s="38">
        <v>402.9666666666667</v>
      </c>
      <c r="H208" s="38">
        <v>398.18333333333334</v>
      </c>
      <c r="I208" s="38">
        <v>395.4666666666667</v>
      </c>
      <c r="J208" s="38">
        <v>410.4666666666667</v>
      </c>
      <c r="K208" s="38">
        <v>413.18333333333328</v>
      </c>
      <c r="L208" s="38">
        <v>417.9666666666667</v>
      </c>
      <c r="M208" s="28">
        <v>408.4</v>
      </c>
      <c r="N208" s="28">
        <v>400.9</v>
      </c>
      <c r="O208" s="39">
        <v>46715000</v>
      </c>
      <c r="P208" s="40">
        <v>3.6866870866071828E-2</v>
      </c>
    </row>
    <row r="209" spans="1:16" ht="12.75" customHeight="1">
      <c r="A209" s="28">
        <v>199</v>
      </c>
      <c r="B209" s="29" t="s">
        <v>180</v>
      </c>
      <c r="C209" s="30" t="s">
        <v>213</v>
      </c>
      <c r="D209" s="31">
        <v>44770</v>
      </c>
      <c r="E209" s="37">
        <v>240</v>
      </c>
      <c r="F209" s="37">
        <v>238.79999999999998</v>
      </c>
      <c r="G209" s="38">
        <v>236.69999999999996</v>
      </c>
      <c r="H209" s="38">
        <v>233.39999999999998</v>
      </c>
      <c r="I209" s="38">
        <v>231.29999999999995</v>
      </c>
      <c r="J209" s="38">
        <v>242.09999999999997</v>
      </c>
      <c r="K209" s="38">
        <v>244.2</v>
      </c>
      <c r="L209" s="38">
        <v>247.49999999999997</v>
      </c>
      <c r="M209" s="28">
        <v>240.9</v>
      </c>
      <c r="N209" s="28">
        <v>235.5</v>
      </c>
      <c r="O209" s="39">
        <v>80646000</v>
      </c>
      <c r="P209" s="40">
        <v>-1.0854766898480332E-2</v>
      </c>
    </row>
    <row r="210" spans="1:16" ht="12.75" customHeight="1">
      <c r="A210" s="28">
        <v>200</v>
      </c>
      <c r="B210" s="29" t="s">
        <v>47</v>
      </c>
      <c r="C210" s="30" t="s">
        <v>829</v>
      </c>
      <c r="D210" s="31">
        <v>44770</v>
      </c>
      <c r="E210" s="37">
        <v>349.45</v>
      </c>
      <c r="F210" s="37">
        <v>345.73333333333329</v>
      </c>
      <c r="G210" s="38">
        <v>340.61666666666656</v>
      </c>
      <c r="H210" s="38">
        <v>331.78333333333325</v>
      </c>
      <c r="I210" s="38">
        <v>326.66666666666652</v>
      </c>
      <c r="J210" s="38">
        <v>354.56666666666661</v>
      </c>
      <c r="K210" s="38">
        <v>359.68333333333328</v>
      </c>
      <c r="L210" s="38">
        <v>368.51666666666665</v>
      </c>
      <c r="M210" s="28">
        <v>350.85</v>
      </c>
      <c r="N210" s="28">
        <v>336.9</v>
      </c>
      <c r="O210" s="39">
        <v>14027400</v>
      </c>
      <c r="P210" s="40">
        <v>-4.6027665564940631E-2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8"/>
      <c r="B213" s="282"/>
      <c r="C213" s="261"/>
      <c r="D213" s="283"/>
      <c r="E213" s="262"/>
      <c r="F213" s="262"/>
      <c r="G213" s="284"/>
      <c r="H213" s="284"/>
      <c r="I213" s="284"/>
      <c r="J213" s="284"/>
      <c r="K213" s="284"/>
      <c r="L213" s="284"/>
      <c r="M213" s="261"/>
      <c r="N213" s="261"/>
      <c r="O213" s="285"/>
      <c r="P213" s="286"/>
    </row>
    <row r="214" spans="1:16" ht="12.75" customHeight="1">
      <c r="A214" s="28"/>
      <c r="B214" s="282"/>
      <c r="C214" s="261"/>
      <c r="D214" s="283"/>
      <c r="E214" s="262"/>
      <c r="F214" s="262"/>
      <c r="G214" s="284"/>
      <c r="H214" s="284"/>
      <c r="I214" s="284"/>
      <c r="J214" s="284"/>
      <c r="K214" s="284"/>
      <c r="L214" s="284"/>
      <c r="M214" s="261"/>
      <c r="N214" s="261"/>
      <c r="O214" s="285"/>
      <c r="P214" s="286"/>
    </row>
    <row r="215" spans="1:16" ht="12.75" customHeight="1">
      <c r="A215" s="261"/>
      <c r="B215" s="42"/>
      <c r="C215" s="41"/>
      <c r="D215" s="43"/>
      <c r="E215" s="44"/>
      <c r="F215" s="44"/>
      <c r="G215" s="45"/>
      <c r="H215" s="45"/>
      <c r="I215" s="45"/>
      <c r="J215" s="45"/>
      <c r="K215" s="45"/>
      <c r="L215" s="1"/>
      <c r="M215" s="1"/>
      <c r="N215" s="1"/>
      <c r="O215" s="1"/>
      <c r="P215" s="1"/>
    </row>
    <row r="216" spans="1:16" ht="12.75" customHeight="1">
      <c r="A216" s="26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</row>
    <row r="520" spans="1:16" ht="12.75" customHeight="1">
      <c r="A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J21" sqref="J2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94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44770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2" t="s">
        <v>16</v>
      </c>
      <c r="B8" s="464"/>
      <c r="C8" s="468" t="s">
        <v>20</v>
      </c>
      <c r="D8" s="468" t="s">
        <v>21</v>
      </c>
      <c r="E8" s="459" t="s">
        <v>22</v>
      </c>
      <c r="F8" s="460"/>
      <c r="G8" s="461"/>
      <c r="H8" s="459" t="s">
        <v>23</v>
      </c>
      <c r="I8" s="460"/>
      <c r="J8" s="461"/>
      <c r="K8" s="23"/>
      <c r="L8" s="50"/>
      <c r="M8" s="50"/>
      <c r="N8" s="1"/>
      <c r="O8" s="1"/>
    </row>
    <row r="9" spans="1:15" ht="36" customHeight="1">
      <c r="A9" s="466"/>
      <c r="B9" s="467"/>
      <c r="C9" s="467"/>
      <c r="D9" s="46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16641.8</v>
      </c>
      <c r="D10" s="32">
        <v>16578</v>
      </c>
      <c r="E10" s="32">
        <v>16502.55</v>
      </c>
      <c r="F10" s="32">
        <v>16363.3</v>
      </c>
      <c r="G10" s="32">
        <v>16287.849999999999</v>
      </c>
      <c r="H10" s="32">
        <v>16717.25</v>
      </c>
      <c r="I10" s="32">
        <v>16792.699999999997</v>
      </c>
      <c r="J10" s="32">
        <v>16931.95</v>
      </c>
      <c r="K10" s="34">
        <v>16653.45</v>
      </c>
      <c r="L10" s="34">
        <v>16438.75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36783.75</v>
      </c>
      <c r="D11" s="37">
        <v>36613.549999999996</v>
      </c>
      <c r="E11" s="37">
        <v>36418.799999999988</v>
      </c>
      <c r="F11" s="37">
        <v>36053.849999999991</v>
      </c>
      <c r="G11" s="37">
        <v>35859.099999999984</v>
      </c>
      <c r="H11" s="37">
        <v>36978.499999999993</v>
      </c>
      <c r="I11" s="37">
        <v>37173.250000000007</v>
      </c>
      <c r="J11" s="37">
        <v>37538.199999999997</v>
      </c>
      <c r="K11" s="28">
        <v>36808.300000000003</v>
      </c>
      <c r="L11" s="28">
        <v>36248.6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2468.6</v>
      </c>
      <c r="D12" s="37">
        <v>2465.8166666666662</v>
      </c>
      <c r="E12" s="37">
        <v>2460.6833333333325</v>
      </c>
      <c r="F12" s="37">
        <v>2452.7666666666664</v>
      </c>
      <c r="G12" s="37">
        <v>2447.6333333333328</v>
      </c>
      <c r="H12" s="37">
        <v>2473.7333333333322</v>
      </c>
      <c r="I12" s="37">
        <v>2478.8666666666663</v>
      </c>
      <c r="J12" s="37">
        <v>2486.7833333333319</v>
      </c>
      <c r="K12" s="28">
        <v>2470.9499999999998</v>
      </c>
      <c r="L12" s="28">
        <v>2457.9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4805.8</v>
      </c>
      <c r="D13" s="37">
        <v>4793.6000000000004</v>
      </c>
      <c r="E13" s="37">
        <v>4777.6000000000004</v>
      </c>
      <c r="F13" s="37">
        <v>4749.3999999999996</v>
      </c>
      <c r="G13" s="37">
        <v>4733.3999999999996</v>
      </c>
      <c r="H13" s="37">
        <v>4821.8000000000011</v>
      </c>
      <c r="I13" s="37">
        <v>4837.8000000000011</v>
      </c>
      <c r="J13" s="37">
        <v>4866.0000000000018</v>
      </c>
      <c r="K13" s="28">
        <v>4809.6000000000004</v>
      </c>
      <c r="L13" s="28">
        <v>4765.3999999999996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27878.799999999999</v>
      </c>
      <c r="D14" s="37">
        <v>27709</v>
      </c>
      <c r="E14" s="37">
        <v>27509.75</v>
      </c>
      <c r="F14" s="37">
        <v>27140.7</v>
      </c>
      <c r="G14" s="37">
        <v>26941.45</v>
      </c>
      <c r="H14" s="37">
        <v>28078.05</v>
      </c>
      <c r="I14" s="37">
        <v>28277.3</v>
      </c>
      <c r="J14" s="37">
        <v>28646.35</v>
      </c>
      <c r="K14" s="28">
        <v>27908.25</v>
      </c>
      <c r="L14" s="28">
        <v>27339.95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3920.4</v>
      </c>
      <c r="D15" s="37">
        <v>3909.5833333333335</v>
      </c>
      <c r="E15" s="37">
        <v>3895.4666666666672</v>
      </c>
      <c r="F15" s="37">
        <v>3870.5333333333338</v>
      </c>
      <c r="G15" s="37">
        <v>3856.4166666666674</v>
      </c>
      <c r="H15" s="37">
        <v>3934.5166666666669</v>
      </c>
      <c r="I15" s="37">
        <v>3948.6333333333328</v>
      </c>
      <c r="J15" s="37">
        <v>3973.5666666666666</v>
      </c>
      <c r="K15" s="28">
        <v>3923.7</v>
      </c>
      <c r="L15" s="28">
        <v>3884.65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8004.15</v>
      </c>
      <c r="D16" s="37">
        <v>7972.2666666666664</v>
      </c>
      <c r="E16" s="37">
        <v>7932.1833333333325</v>
      </c>
      <c r="F16" s="37">
        <v>7860.2166666666662</v>
      </c>
      <c r="G16" s="37">
        <v>7820.1333333333323</v>
      </c>
      <c r="H16" s="37">
        <v>8044.2333333333327</v>
      </c>
      <c r="I16" s="37">
        <v>8084.3166666666666</v>
      </c>
      <c r="J16" s="37">
        <v>8156.2833333333328</v>
      </c>
      <c r="K16" s="28">
        <v>8012.35</v>
      </c>
      <c r="L16" s="28">
        <v>7900.3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2728.15</v>
      </c>
      <c r="D17" s="37">
        <v>2722.85</v>
      </c>
      <c r="E17" s="37">
        <v>2695.7</v>
      </c>
      <c r="F17" s="37">
        <v>2663.25</v>
      </c>
      <c r="G17" s="37">
        <v>2636.1</v>
      </c>
      <c r="H17" s="37">
        <v>2755.2999999999997</v>
      </c>
      <c r="I17" s="37">
        <v>2782.4500000000003</v>
      </c>
      <c r="J17" s="37">
        <v>2814.8999999999996</v>
      </c>
      <c r="K17" s="28">
        <v>2750</v>
      </c>
      <c r="L17" s="28">
        <v>2690.4</v>
      </c>
      <c r="M17" s="28">
        <v>2.5005700000000002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2190.25</v>
      </c>
      <c r="D18" s="37">
        <v>2183.2999999999997</v>
      </c>
      <c r="E18" s="37">
        <v>2168.9499999999994</v>
      </c>
      <c r="F18" s="37">
        <v>2147.6499999999996</v>
      </c>
      <c r="G18" s="37">
        <v>2133.2999999999993</v>
      </c>
      <c r="H18" s="37">
        <v>2204.5999999999995</v>
      </c>
      <c r="I18" s="37">
        <v>2218.9499999999998</v>
      </c>
      <c r="J18" s="37">
        <v>2240.2499999999995</v>
      </c>
      <c r="K18" s="28">
        <v>2197.65</v>
      </c>
      <c r="L18" s="28">
        <v>2162</v>
      </c>
      <c r="M18" s="28">
        <v>3.4875500000000001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581.85</v>
      </c>
      <c r="D19" s="37">
        <v>583.5</v>
      </c>
      <c r="E19" s="37">
        <v>577</v>
      </c>
      <c r="F19" s="37">
        <v>572.15</v>
      </c>
      <c r="G19" s="37">
        <v>565.65</v>
      </c>
      <c r="H19" s="37">
        <v>588.35</v>
      </c>
      <c r="I19" s="37">
        <v>594.85</v>
      </c>
      <c r="J19" s="37">
        <v>599.70000000000005</v>
      </c>
      <c r="K19" s="28">
        <v>590</v>
      </c>
      <c r="L19" s="28">
        <v>578.65</v>
      </c>
      <c r="M19" s="28">
        <v>9.5122599999999995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19861</v>
      </c>
      <c r="D20" s="37">
        <v>19705.333333333332</v>
      </c>
      <c r="E20" s="37">
        <v>19455.666666666664</v>
      </c>
      <c r="F20" s="37">
        <v>19050.333333333332</v>
      </c>
      <c r="G20" s="37">
        <v>18800.666666666664</v>
      </c>
      <c r="H20" s="37">
        <v>20110.666666666664</v>
      </c>
      <c r="I20" s="37">
        <v>20360.333333333328</v>
      </c>
      <c r="J20" s="37">
        <v>20765.666666666664</v>
      </c>
      <c r="K20" s="28">
        <v>19955</v>
      </c>
      <c r="L20" s="28">
        <v>19300</v>
      </c>
      <c r="M20" s="28">
        <v>0.13938999999999999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2548.6999999999998</v>
      </c>
      <c r="D21" s="37">
        <v>2549.7333333333331</v>
      </c>
      <c r="E21" s="37">
        <v>2526.9666666666662</v>
      </c>
      <c r="F21" s="37">
        <v>2505.2333333333331</v>
      </c>
      <c r="G21" s="37">
        <v>2482.4666666666662</v>
      </c>
      <c r="H21" s="37">
        <v>2571.4666666666662</v>
      </c>
      <c r="I21" s="37">
        <v>2594.2333333333336</v>
      </c>
      <c r="J21" s="37">
        <v>2615.9666666666662</v>
      </c>
      <c r="K21" s="28">
        <v>2572.5</v>
      </c>
      <c r="L21" s="28">
        <v>2528</v>
      </c>
      <c r="M21" s="28">
        <v>9.5358800000000006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2099.1999999999998</v>
      </c>
      <c r="D22" s="37">
        <v>2101.1333333333332</v>
      </c>
      <c r="E22" s="37">
        <v>2088.0666666666666</v>
      </c>
      <c r="F22" s="37">
        <v>2076.9333333333334</v>
      </c>
      <c r="G22" s="37">
        <v>2063.8666666666668</v>
      </c>
      <c r="H22" s="37">
        <v>2112.2666666666664</v>
      </c>
      <c r="I22" s="37">
        <v>2125.333333333333</v>
      </c>
      <c r="J22" s="37">
        <v>2136.4666666666662</v>
      </c>
      <c r="K22" s="28">
        <v>2114.1999999999998</v>
      </c>
      <c r="L22" s="28">
        <v>2090</v>
      </c>
      <c r="M22" s="28">
        <v>8.5429700000000004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760.65</v>
      </c>
      <c r="D23" s="37">
        <v>756.63333333333321</v>
      </c>
      <c r="E23" s="37">
        <v>751.06666666666638</v>
      </c>
      <c r="F23" s="37">
        <v>741.48333333333312</v>
      </c>
      <c r="G23" s="37">
        <v>735.91666666666629</v>
      </c>
      <c r="H23" s="37">
        <v>766.21666666666647</v>
      </c>
      <c r="I23" s="37">
        <v>771.7833333333333</v>
      </c>
      <c r="J23" s="37">
        <v>781.36666666666656</v>
      </c>
      <c r="K23" s="28">
        <v>762.2</v>
      </c>
      <c r="L23" s="28">
        <v>747.05</v>
      </c>
      <c r="M23" s="28">
        <v>25.395869999999999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2960.1</v>
      </c>
      <c r="D24" s="37">
        <v>2941.0166666666664</v>
      </c>
      <c r="E24" s="37">
        <v>2904.083333333333</v>
      </c>
      <c r="F24" s="37">
        <v>2848.0666666666666</v>
      </c>
      <c r="G24" s="37">
        <v>2811.1333333333332</v>
      </c>
      <c r="H24" s="37">
        <v>2997.0333333333328</v>
      </c>
      <c r="I24" s="37">
        <v>3033.9666666666662</v>
      </c>
      <c r="J24" s="37">
        <v>3089.9833333333327</v>
      </c>
      <c r="K24" s="28">
        <v>2977.95</v>
      </c>
      <c r="L24" s="28">
        <v>2885</v>
      </c>
      <c r="M24" s="28">
        <v>3.1000899999999998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2996.1</v>
      </c>
      <c r="D25" s="37">
        <v>2991.6</v>
      </c>
      <c r="E25" s="37">
        <v>2963.2</v>
      </c>
      <c r="F25" s="37">
        <v>2930.2999999999997</v>
      </c>
      <c r="G25" s="37">
        <v>2901.8999999999996</v>
      </c>
      <c r="H25" s="37">
        <v>3024.5</v>
      </c>
      <c r="I25" s="37">
        <v>3052.9000000000005</v>
      </c>
      <c r="J25" s="37">
        <v>3085.8</v>
      </c>
      <c r="K25" s="28">
        <v>3020</v>
      </c>
      <c r="L25" s="28">
        <v>2958.7</v>
      </c>
      <c r="M25" s="28">
        <v>3.21156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103.1</v>
      </c>
      <c r="D26" s="37">
        <v>102.75</v>
      </c>
      <c r="E26" s="37">
        <v>102</v>
      </c>
      <c r="F26" s="37">
        <v>100.9</v>
      </c>
      <c r="G26" s="37">
        <v>100.15</v>
      </c>
      <c r="H26" s="37">
        <v>103.85</v>
      </c>
      <c r="I26" s="37">
        <v>104.6</v>
      </c>
      <c r="J26" s="37">
        <v>105.69999999999999</v>
      </c>
      <c r="K26" s="28">
        <v>103.5</v>
      </c>
      <c r="L26" s="28">
        <v>101.65</v>
      </c>
      <c r="M26" s="28">
        <v>24.93533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267.64999999999998</v>
      </c>
      <c r="D27" s="37">
        <v>266.86666666666662</v>
      </c>
      <c r="E27" s="37">
        <v>265.53333333333325</v>
      </c>
      <c r="F27" s="37">
        <v>263.41666666666663</v>
      </c>
      <c r="G27" s="37">
        <v>262.08333333333326</v>
      </c>
      <c r="H27" s="37">
        <v>268.98333333333323</v>
      </c>
      <c r="I27" s="37">
        <v>270.31666666666661</v>
      </c>
      <c r="J27" s="37">
        <v>272.43333333333322</v>
      </c>
      <c r="K27" s="28">
        <v>268.2</v>
      </c>
      <c r="L27" s="28">
        <v>264.75</v>
      </c>
      <c r="M27" s="28">
        <v>15.35768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700.05</v>
      </c>
      <c r="D28" s="37">
        <v>696.75</v>
      </c>
      <c r="E28" s="37">
        <v>688.3</v>
      </c>
      <c r="F28" s="37">
        <v>676.55</v>
      </c>
      <c r="G28" s="37">
        <v>668.09999999999991</v>
      </c>
      <c r="H28" s="37">
        <v>708.5</v>
      </c>
      <c r="I28" s="37">
        <v>716.95</v>
      </c>
      <c r="J28" s="37">
        <v>728.7</v>
      </c>
      <c r="K28" s="28">
        <v>705.2</v>
      </c>
      <c r="L28" s="28">
        <v>685</v>
      </c>
      <c r="M28" s="28">
        <v>1.2038500000000001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3135.75</v>
      </c>
      <c r="D29" s="37">
        <v>3114.7166666666667</v>
      </c>
      <c r="E29" s="37">
        <v>3068.4333333333334</v>
      </c>
      <c r="F29" s="37">
        <v>3001.1166666666668</v>
      </c>
      <c r="G29" s="37">
        <v>2954.8333333333335</v>
      </c>
      <c r="H29" s="37">
        <v>3182.0333333333333</v>
      </c>
      <c r="I29" s="37">
        <v>3228.3166666666671</v>
      </c>
      <c r="J29" s="37">
        <v>3295.6333333333332</v>
      </c>
      <c r="K29" s="28">
        <v>3161</v>
      </c>
      <c r="L29" s="28">
        <v>3047.4</v>
      </c>
      <c r="M29" s="28">
        <v>0.61650000000000005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370.85</v>
      </c>
      <c r="D30" s="37">
        <v>370.58333333333331</v>
      </c>
      <c r="E30" s="37">
        <v>368.96666666666664</v>
      </c>
      <c r="F30" s="37">
        <v>367.08333333333331</v>
      </c>
      <c r="G30" s="37">
        <v>365.46666666666664</v>
      </c>
      <c r="H30" s="37">
        <v>372.46666666666664</v>
      </c>
      <c r="I30" s="37">
        <v>374.08333333333331</v>
      </c>
      <c r="J30" s="37">
        <v>375.96666666666664</v>
      </c>
      <c r="K30" s="28">
        <v>372.2</v>
      </c>
      <c r="L30" s="28">
        <v>368.7</v>
      </c>
      <c r="M30" s="28">
        <v>20.933789999999998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4125.6000000000004</v>
      </c>
      <c r="D31" s="37">
        <v>4094.85</v>
      </c>
      <c r="E31" s="37">
        <v>4052.75</v>
      </c>
      <c r="F31" s="37">
        <v>3979.9</v>
      </c>
      <c r="G31" s="37">
        <v>3937.8</v>
      </c>
      <c r="H31" s="37">
        <v>4167.7</v>
      </c>
      <c r="I31" s="37">
        <v>4209.7999999999993</v>
      </c>
      <c r="J31" s="37">
        <v>4282.6499999999996</v>
      </c>
      <c r="K31" s="28">
        <v>4136.95</v>
      </c>
      <c r="L31" s="28">
        <v>4022</v>
      </c>
      <c r="M31" s="28">
        <v>4.40198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212.3</v>
      </c>
      <c r="D32" s="37">
        <v>210.43333333333331</v>
      </c>
      <c r="E32" s="37">
        <v>208.11666666666662</v>
      </c>
      <c r="F32" s="37">
        <v>203.93333333333331</v>
      </c>
      <c r="G32" s="37">
        <v>201.61666666666662</v>
      </c>
      <c r="H32" s="37">
        <v>214.61666666666662</v>
      </c>
      <c r="I32" s="37">
        <v>216.93333333333328</v>
      </c>
      <c r="J32" s="37">
        <v>221.11666666666662</v>
      </c>
      <c r="K32" s="28">
        <v>212.75</v>
      </c>
      <c r="L32" s="28">
        <v>206.25</v>
      </c>
      <c r="M32" s="28">
        <v>12.861079999999999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147.80000000000001</v>
      </c>
      <c r="D33" s="37">
        <v>146.83333333333334</v>
      </c>
      <c r="E33" s="37">
        <v>145.41666666666669</v>
      </c>
      <c r="F33" s="37">
        <v>143.03333333333333</v>
      </c>
      <c r="G33" s="37">
        <v>141.61666666666667</v>
      </c>
      <c r="H33" s="37">
        <v>149.2166666666667</v>
      </c>
      <c r="I33" s="37">
        <v>150.63333333333338</v>
      </c>
      <c r="J33" s="37">
        <v>153.01666666666671</v>
      </c>
      <c r="K33" s="28">
        <v>148.25</v>
      </c>
      <c r="L33" s="28">
        <v>144.44999999999999</v>
      </c>
      <c r="M33" s="28">
        <v>69.700670000000002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3186.05</v>
      </c>
      <c r="D34" s="37">
        <v>3158.35</v>
      </c>
      <c r="E34" s="37">
        <v>3123.7</v>
      </c>
      <c r="F34" s="37">
        <v>3061.35</v>
      </c>
      <c r="G34" s="37">
        <v>3026.7</v>
      </c>
      <c r="H34" s="37">
        <v>3220.7</v>
      </c>
      <c r="I34" s="37">
        <v>3255.3500000000004</v>
      </c>
      <c r="J34" s="37">
        <v>3317.7</v>
      </c>
      <c r="K34" s="28">
        <v>3193</v>
      </c>
      <c r="L34" s="28">
        <v>3096</v>
      </c>
      <c r="M34" s="28">
        <v>19.76407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1793.8</v>
      </c>
      <c r="D35" s="37">
        <v>1773.5833333333333</v>
      </c>
      <c r="E35" s="37">
        <v>1748.2166666666665</v>
      </c>
      <c r="F35" s="37">
        <v>1702.6333333333332</v>
      </c>
      <c r="G35" s="37">
        <v>1677.2666666666664</v>
      </c>
      <c r="H35" s="37">
        <v>1819.1666666666665</v>
      </c>
      <c r="I35" s="37">
        <v>1844.5333333333333</v>
      </c>
      <c r="J35" s="37">
        <v>1890.1166666666666</v>
      </c>
      <c r="K35" s="28">
        <v>1798.95</v>
      </c>
      <c r="L35" s="28">
        <v>1728</v>
      </c>
      <c r="M35" s="28">
        <v>2.35473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542.1</v>
      </c>
      <c r="D36" s="37">
        <v>536.85</v>
      </c>
      <c r="E36" s="37">
        <v>530.20000000000005</v>
      </c>
      <c r="F36" s="37">
        <v>518.30000000000007</v>
      </c>
      <c r="G36" s="37">
        <v>511.65000000000009</v>
      </c>
      <c r="H36" s="37">
        <v>548.75</v>
      </c>
      <c r="I36" s="37">
        <v>555.39999999999986</v>
      </c>
      <c r="J36" s="37">
        <v>567.29999999999995</v>
      </c>
      <c r="K36" s="28">
        <v>543.5</v>
      </c>
      <c r="L36" s="28">
        <v>524.95000000000005</v>
      </c>
      <c r="M36" s="28">
        <v>11.01141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4000.95</v>
      </c>
      <c r="D37" s="37">
        <v>3976.9833333333336</v>
      </c>
      <c r="E37" s="37">
        <v>3943.9666666666672</v>
      </c>
      <c r="F37" s="37">
        <v>3886.9833333333336</v>
      </c>
      <c r="G37" s="37">
        <v>3853.9666666666672</v>
      </c>
      <c r="H37" s="37">
        <v>4033.9666666666672</v>
      </c>
      <c r="I37" s="37">
        <v>4066.9833333333336</v>
      </c>
      <c r="J37" s="37">
        <v>4123.9666666666672</v>
      </c>
      <c r="K37" s="28">
        <v>4010</v>
      </c>
      <c r="L37" s="28">
        <v>3920</v>
      </c>
      <c r="M37" s="28">
        <v>2.4597000000000002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718.95</v>
      </c>
      <c r="D38" s="37">
        <v>714.36666666666667</v>
      </c>
      <c r="E38" s="37">
        <v>708.18333333333339</v>
      </c>
      <c r="F38" s="37">
        <v>697.41666666666674</v>
      </c>
      <c r="G38" s="37">
        <v>691.23333333333346</v>
      </c>
      <c r="H38" s="37">
        <v>725.13333333333333</v>
      </c>
      <c r="I38" s="37">
        <v>731.31666666666649</v>
      </c>
      <c r="J38" s="37">
        <v>742.08333333333326</v>
      </c>
      <c r="K38" s="28">
        <v>720.55</v>
      </c>
      <c r="L38" s="28">
        <v>703.6</v>
      </c>
      <c r="M38" s="28">
        <v>61.068800000000003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3883.85</v>
      </c>
      <c r="D39" s="37">
        <v>3896.3333333333335</v>
      </c>
      <c r="E39" s="37">
        <v>3832.666666666667</v>
      </c>
      <c r="F39" s="37">
        <v>3781.4833333333336</v>
      </c>
      <c r="G39" s="37">
        <v>3717.8166666666671</v>
      </c>
      <c r="H39" s="37">
        <v>3947.5166666666669</v>
      </c>
      <c r="I39" s="37">
        <v>4011.1833333333338</v>
      </c>
      <c r="J39" s="37">
        <v>4062.3666666666668</v>
      </c>
      <c r="K39" s="28">
        <v>3960</v>
      </c>
      <c r="L39" s="28">
        <v>3845.15</v>
      </c>
      <c r="M39" s="28">
        <v>5.1499699999999997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6396.35</v>
      </c>
      <c r="D40" s="37">
        <v>6340.25</v>
      </c>
      <c r="E40" s="37">
        <v>6251.1</v>
      </c>
      <c r="F40" s="37">
        <v>6105.85</v>
      </c>
      <c r="G40" s="37">
        <v>6016.7000000000007</v>
      </c>
      <c r="H40" s="37">
        <v>6485.5</v>
      </c>
      <c r="I40" s="37">
        <v>6574.65</v>
      </c>
      <c r="J40" s="37">
        <v>6719.9</v>
      </c>
      <c r="K40" s="28">
        <v>6429.4</v>
      </c>
      <c r="L40" s="28">
        <v>6195</v>
      </c>
      <c r="M40" s="28">
        <v>14.44989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13307.05</v>
      </c>
      <c r="D41" s="37">
        <v>13235.183333333334</v>
      </c>
      <c r="E41" s="37">
        <v>13081.416666666668</v>
      </c>
      <c r="F41" s="37">
        <v>12855.783333333333</v>
      </c>
      <c r="G41" s="37">
        <v>12702.016666666666</v>
      </c>
      <c r="H41" s="37">
        <v>13460.816666666669</v>
      </c>
      <c r="I41" s="37">
        <v>13614.583333333336</v>
      </c>
      <c r="J41" s="37">
        <v>13840.216666666671</v>
      </c>
      <c r="K41" s="28">
        <v>13388.95</v>
      </c>
      <c r="L41" s="28">
        <v>13009.55</v>
      </c>
      <c r="M41" s="28">
        <v>5.3396600000000003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4892.1499999999996</v>
      </c>
      <c r="D42" s="37">
        <v>4879.7666666666664</v>
      </c>
      <c r="E42" s="37">
        <v>4837.5333333333328</v>
      </c>
      <c r="F42" s="37">
        <v>4782.9166666666661</v>
      </c>
      <c r="G42" s="37">
        <v>4740.6833333333325</v>
      </c>
      <c r="H42" s="37">
        <v>4934.3833333333332</v>
      </c>
      <c r="I42" s="37">
        <v>4976.6166666666668</v>
      </c>
      <c r="J42" s="37">
        <v>5031.2333333333336</v>
      </c>
      <c r="K42" s="28">
        <v>4922</v>
      </c>
      <c r="L42" s="28">
        <v>4825.1499999999996</v>
      </c>
      <c r="M42" s="28">
        <v>0.15073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2266.9499999999998</v>
      </c>
      <c r="D43" s="37">
        <v>2250.3333333333335</v>
      </c>
      <c r="E43" s="37">
        <v>2225.666666666667</v>
      </c>
      <c r="F43" s="37">
        <v>2184.3833333333337</v>
      </c>
      <c r="G43" s="37">
        <v>2159.7166666666672</v>
      </c>
      <c r="H43" s="37">
        <v>2291.6166666666668</v>
      </c>
      <c r="I43" s="37">
        <v>2316.2833333333338</v>
      </c>
      <c r="J43" s="37">
        <v>2357.5666666666666</v>
      </c>
      <c r="K43" s="28">
        <v>2275</v>
      </c>
      <c r="L43" s="28">
        <v>2209.0500000000002</v>
      </c>
      <c r="M43" s="28">
        <v>1.79322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277.25</v>
      </c>
      <c r="D44" s="37">
        <v>273.8</v>
      </c>
      <c r="E44" s="37">
        <v>269.60000000000002</v>
      </c>
      <c r="F44" s="37">
        <v>261.95</v>
      </c>
      <c r="G44" s="37">
        <v>257.75</v>
      </c>
      <c r="H44" s="37">
        <v>281.45000000000005</v>
      </c>
      <c r="I44" s="37">
        <v>285.64999999999998</v>
      </c>
      <c r="J44" s="37">
        <v>293.30000000000007</v>
      </c>
      <c r="K44" s="28">
        <v>278</v>
      </c>
      <c r="L44" s="28">
        <v>266.14999999999998</v>
      </c>
      <c r="M44" s="28">
        <v>74.698449999999994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118.25</v>
      </c>
      <c r="D45" s="37">
        <v>117.66666666666667</v>
      </c>
      <c r="E45" s="37">
        <v>116.58333333333334</v>
      </c>
      <c r="F45" s="37">
        <v>114.91666666666667</v>
      </c>
      <c r="G45" s="37">
        <v>113.83333333333334</v>
      </c>
      <c r="H45" s="37">
        <v>119.33333333333334</v>
      </c>
      <c r="I45" s="37">
        <v>120.41666666666669</v>
      </c>
      <c r="J45" s="37">
        <v>122.08333333333334</v>
      </c>
      <c r="K45" s="28">
        <v>118.75</v>
      </c>
      <c r="L45" s="28">
        <v>116</v>
      </c>
      <c r="M45" s="28">
        <v>185.06988000000001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48.05</v>
      </c>
      <c r="D46" s="37">
        <v>47.616666666666667</v>
      </c>
      <c r="E46" s="37">
        <v>46.733333333333334</v>
      </c>
      <c r="F46" s="37">
        <v>45.416666666666664</v>
      </c>
      <c r="G46" s="37">
        <v>44.533333333333331</v>
      </c>
      <c r="H46" s="37">
        <v>48.933333333333337</v>
      </c>
      <c r="I46" s="37">
        <v>49.816666666666677</v>
      </c>
      <c r="J46" s="37">
        <v>51.13333333333334</v>
      </c>
      <c r="K46" s="28">
        <v>48.5</v>
      </c>
      <c r="L46" s="28">
        <v>46.3</v>
      </c>
      <c r="M46" s="28">
        <v>28.488510000000002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1828.9</v>
      </c>
      <c r="D47" s="37">
        <v>1811.3</v>
      </c>
      <c r="E47" s="37">
        <v>1790.6</v>
      </c>
      <c r="F47" s="37">
        <v>1752.3</v>
      </c>
      <c r="G47" s="37">
        <v>1731.6</v>
      </c>
      <c r="H47" s="37">
        <v>1849.6</v>
      </c>
      <c r="I47" s="37">
        <v>1870.3000000000002</v>
      </c>
      <c r="J47" s="37">
        <v>1908.6</v>
      </c>
      <c r="K47" s="28">
        <v>1832</v>
      </c>
      <c r="L47" s="28">
        <v>1773</v>
      </c>
      <c r="M47" s="28">
        <v>3.4895499999999999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596.85</v>
      </c>
      <c r="D48" s="37">
        <v>592.56666666666661</v>
      </c>
      <c r="E48" s="37">
        <v>585.88333333333321</v>
      </c>
      <c r="F48" s="37">
        <v>574.91666666666663</v>
      </c>
      <c r="G48" s="37">
        <v>568.23333333333323</v>
      </c>
      <c r="H48" s="37">
        <v>603.53333333333319</v>
      </c>
      <c r="I48" s="37">
        <v>610.21666666666658</v>
      </c>
      <c r="J48" s="37">
        <v>621.18333333333317</v>
      </c>
      <c r="K48" s="28">
        <v>599.25</v>
      </c>
      <c r="L48" s="28">
        <v>581.6</v>
      </c>
      <c r="M48" s="28">
        <v>9.5119199999999999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273.14999999999998</v>
      </c>
      <c r="D49" s="37">
        <v>271.59999999999997</v>
      </c>
      <c r="E49" s="37">
        <v>269.34999999999991</v>
      </c>
      <c r="F49" s="37">
        <v>265.54999999999995</v>
      </c>
      <c r="G49" s="37">
        <v>263.2999999999999</v>
      </c>
      <c r="H49" s="37">
        <v>275.39999999999992</v>
      </c>
      <c r="I49" s="37">
        <v>277.65000000000003</v>
      </c>
      <c r="J49" s="37">
        <v>281.44999999999993</v>
      </c>
      <c r="K49" s="28">
        <v>273.85000000000002</v>
      </c>
      <c r="L49" s="28">
        <v>267.8</v>
      </c>
      <c r="M49" s="28">
        <v>88.114710000000002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713.95</v>
      </c>
      <c r="D50" s="37">
        <v>709.95000000000016</v>
      </c>
      <c r="E50" s="37">
        <v>705.0500000000003</v>
      </c>
      <c r="F50" s="37">
        <v>696.15000000000009</v>
      </c>
      <c r="G50" s="37">
        <v>691.25000000000023</v>
      </c>
      <c r="H50" s="37">
        <v>718.85000000000036</v>
      </c>
      <c r="I50" s="37">
        <v>723.75000000000023</v>
      </c>
      <c r="J50" s="37">
        <v>732.65000000000043</v>
      </c>
      <c r="K50" s="28">
        <v>714.85</v>
      </c>
      <c r="L50" s="28">
        <v>701.05</v>
      </c>
      <c r="M50" s="28">
        <v>14.41206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52.7</v>
      </c>
      <c r="D51" s="37">
        <v>52.616666666666667</v>
      </c>
      <c r="E51" s="37">
        <v>52.083333333333336</v>
      </c>
      <c r="F51" s="37">
        <v>51.466666666666669</v>
      </c>
      <c r="G51" s="37">
        <v>50.933333333333337</v>
      </c>
      <c r="H51" s="37">
        <v>53.233333333333334</v>
      </c>
      <c r="I51" s="37">
        <v>53.766666666666666</v>
      </c>
      <c r="J51" s="37">
        <v>54.383333333333333</v>
      </c>
      <c r="K51" s="28">
        <v>53.15</v>
      </c>
      <c r="L51" s="28">
        <v>52</v>
      </c>
      <c r="M51" s="28">
        <v>145.65908999999999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324.60000000000002</v>
      </c>
      <c r="D52" s="37">
        <v>322.40000000000003</v>
      </c>
      <c r="E52" s="37">
        <v>319.75000000000006</v>
      </c>
      <c r="F52" s="37">
        <v>314.90000000000003</v>
      </c>
      <c r="G52" s="37">
        <v>312.25000000000006</v>
      </c>
      <c r="H52" s="37">
        <v>327.25000000000006</v>
      </c>
      <c r="I52" s="37">
        <v>329.90000000000003</v>
      </c>
      <c r="J52" s="37">
        <v>334.75000000000006</v>
      </c>
      <c r="K52" s="28">
        <v>325.05</v>
      </c>
      <c r="L52" s="28">
        <v>317.55</v>
      </c>
      <c r="M52" s="28">
        <v>32.57432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674.9</v>
      </c>
      <c r="D53" s="37">
        <v>676.18333333333328</v>
      </c>
      <c r="E53" s="37">
        <v>668.41666666666652</v>
      </c>
      <c r="F53" s="37">
        <v>661.93333333333328</v>
      </c>
      <c r="G53" s="37">
        <v>654.16666666666652</v>
      </c>
      <c r="H53" s="37">
        <v>682.66666666666652</v>
      </c>
      <c r="I53" s="37">
        <v>690.43333333333317</v>
      </c>
      <c r="J53" s="37">
        <v>696.91666666666652</v>
      </c>
      <c r="K53" s="28">
        <v>683.95</v>
      </c>
      <c r="L53" s="28">
        <v>669.7</v>
      </c>
      <c r="M53" s="28">
        <v>62.375230000000002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323.3</v>
      </c>
      <c r="D54" s="37">
        <v>321.40000000000003</v>
      </c>
      <c r="E54" s="37">
        <v>318.50000000000006</v>
      </c>
      <c r="F54" s="37">
        <v>313.70000000000005</v>
      </c>
      <c r="G54" s="37">
        <v>310.80000000000007</v>
      </c>
      <c r="H54" s="37">
        <v>326.20000000000005</v>
      </c>
      <c r="I54" s="37">
        <v>329.1</v>
      </c>
      <c r="J54" s="37">
        <v>333.90000000000003</v>
      </c>
      <c r="K54" s="28">
        <v>324.3</v>
      </c>
      <c r="L54" s="28">
        <v>316.60000000000002</v>
      </c>
      <c r="M54" s="28">
        <v>10.04738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16429.7</v>
      </c>
      <c r="D55" s="37">
        <v>16414.899999999998</v>
      </c>
      <c r="E55" s="37">
        <v>16234.799999999996</v>
      </c>
      <c r="F55" s="37">
        <v>16039.899999999998</v>
      </c>
      <c r="G55" s="37">
        <v>15859.799999999996</v>
      </c>
      <c r="H55" s="37">
        <v>16609.799999999996</v>
      </c>
      <c r="I55" s="37">
        <v>16789.899999999994</v>
      </c>
      <c r="J55" s="37">
        <v>16984.799999999996</v>
      </c>
      <c r="K55" s="28">
        <v>16595</v>
      </c>
      <c r="L55" s="28">
        <v>16220</v>
      </c>
      <c r="M55" s="28">
        <v>0.38518999999999998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3854.55</v>
      </c>
      <c r="D56" s="37">
        <v>3833.2000000000003</v>
      </c>
      <c r="E56" s="37">
        <v>3802.5000000000005</v>
      </c>
      <c r="F56" s="37">
        <v>3750.4500000000003</v>
      </c>
      <c r="G56" s="37">
        <v>3719.7500000000005</v>
      </c>
      <c r="H56" s="37">
        <v>3885.2500000000005</v>
      </c>
      <c r="I56" s="37">
        <v>3915.9500000000003</v>
      </c>
      <c r="J56" s="37">
        <v>3968.0000000000005</v>
      </c>
      <c r="K56" s="28">
        <v>3863.9</v>
      </c>
      <c r="L56" s="28">
        <v>3781.15</v>
      </c>
      <c r="M56" s="28">
        <v>2.00264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227.05</v>
      </c>
      <c r="D57" s="37">
        <v>225.25</v>
      </c>
      <c r="E57" s="37">
        <v>222.55</v>
      </c>
      <c r="F57" s="37">
        <v>218.05</v>
      </c>
      <c r="G57" s="37">
        <v>215.35000000000002</v>
      </c>
      <c r="H57" s="37">
        <v>229.75</v>
      </c>
      <c r="I57" s="37">
        <v>232.45</v>
      </c>
      <c r="J57" s="37">
        <v>236.95</v>
      </c>
      <c r="K57" s="28">
        <v>227.95</v>
      </c>
      <c r="L57" s="28">
        <v>220.75</v>
      </c>
      <c r="M57" s="28">
        <v>85.365070000000003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676.8</v>
      </c>
      <c r="D58" s="37">
        <v>676.31666666666661</v>
      </c>
      <c r="E58" s="37">
        <v>667.63333333333321</v>
      </c>
      <c r="F58" s="37">
        <v>658.46666666666658</v>
      </c>
      <c r="G58" s="37">
        <v>649.78333333333319</v>
      </c>
      <c r="H58" s="37">
        <v>685.48333333333323</v>
      </c>
      <c r="I58" s="37">
        <v>694.16666666666663</v>
      </c>
      <c r="J58" s="37">
        <v>703.33333333333326</v>
      </c>
      <c r="K58" s="28">
        <v>685</v>
      </c>
      <c r="L58" s="28">
        <v>667.15</v>
      </c>
      <c r="M58" s="28">
        <v>9.4056200000000008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974.05</v>
      </c>
      <c r="D59" s="37">
        <v>967.36666666666667</v>
      </c>
      <c r="E59" s="37">
        <v>958.48333333333335</v>
      </c>
      <c r="F59" s="37">
        <v>942.91666666666663</v>
      </c>
      <c r="G59" s="37">
        <v>934.0333333333333</v>
      </c>
      <c r="H59" s="37">
        <v>982.93333333333339</v>
      </c>
      <c r="I59" s="37">
        <v>991.81666666666683</v>
      </c>
      <c r="J59" s="37">
        <v>1007.3833333333334</v>
      </c>
      <c r="K59" s="28">
        <v>976.25</v>
      </c>
      <c r="L59" s="28">
        <v>951.8</v>
      </c>
      <c r="M59" s="28">
        <v>9.0473300000000005</v>
      </c>
      <c r="N59" s="1"/>
      <c r="O59" s="1"/>
    </row>
    <row r="60" spans="1:15" ht="12.75" customHeight="1">
      <c r="A60" s="53">
        <v>51</v>
      </c>
      <c r="B60" s="28" t="s">
        <v>849</v>
      </c>
      <c r="C60" s="28">
        <v>1752.55</v>
      </c>
      <c r="D60" s="37">
        <v>1743.1833333333334</v>
      </c>
      <c r="E60" s="37">
        <v>1649.3666666666668</v>
      </c>
      <c r="F60" s="37">
        <v>1546.1833333333334</v>
      </c>
      <c r="G60" s="37">
        <v>1452.3666666666668</v>
      </c>
      <c r="H60" s="37">
        <v>1846.3666666666668</v>
      </c>
      <c r="I60" s="37">
        <v>1940.1833333333334</v>
      </c>
      <c r="J60" s="37">
        <v>2043.3666666666668</v>
      </c>
      <c r="K60" s="28">
        <v>1837</v>
      </c>
      <c r="L60" s="28">
        <v>1640</v>
      </c>
      <c r="M60" s="28">
        <v>6.4134599999999997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203.45</v>
      </c>
      <c r="D61" s="37">
        <v>203.31666666666669</v>
      </c>
      <c r="E61" s="37">
        <v>201.93333333333339</v>
      </c>
      <c r="F61" s="37">
        <v>200.41666666666671</v>
      </c>
      <c r="G61" s="37">
        <v>199.03333333333342</v>
      </c>
      <c r="H61" s="37">
        <v>204.83333333333337</v>
      </c>
      <c r="I61" s="37">
        <v>206.21666666666664</v>
      </c>
      <c r="J61" s="37">
        <v>207.73333333333335</v>
      </c>
      <c r="K61" s="28">
        <v>204.7</v>
      </c>
      <c r="L61" s="28">
        <v>201.8</v>
      </c>
      <c r="M61" s="28">
        <v>73.431799999999996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3787.45</v>
      </c>
      <c r="D62" s="37">
        <v>3754.6666666666665</v>
      </c>
      <c r="E62" s="37">
        <v>3710.333333333333</v>
      </c>
      <c r="F62" s="37">
        <v>3633.2166666666667</v>
      </c>
      <c r="G62" s="37">
        <v>3588.8833333333332</v>
      </c>
      <c r="H62" s="37">
        <v>3831.7833333333328</v>
      </c>
      <c r="I62" s="37">
        <v>3876.1166666666659</v>
      </c>
      <c r="J62" s="37">
        <v>3953.2333333333327</v>
      </c>
      <c r="K62" s="28">
        <v>3799</v>
      </c>
      <c r="L62" s="28">
        <v>3677.55</v>
      </c>
      <c r="M62" s="28">
        <v>3.78714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1563.9</v>
      </c>
      <c r="D63" s="37">
        <v>1550.4333333333334</v>
      </c>
      <c r="E63" s="37">
        <v>1529.8666666666668</v>
      </c>
      <c r="F63" s="37">
        <v>1495.8333333333335</v>
      </c>
      <c r="G63" s="37">
        <v>1475.2666666666669</v>
      </c>
      <c r="H63" s="37">
        <v>1584.4666666666667</v>
      </c>
      <c r="I63" s="37">
        <v>1605.0333333333333</v>
      </c>
      <c r="J63" s="37">
        <v>1639.0666666666666</v>
      </c>
      <c r="K63" s="28">
        <v>1571</v>
      </c>
      <c r="L63" s="28">
        <v>1516.4</v>
      </c>
      <c r="M63" s="28">
        <v>7.9050099999999999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681.15</v>
      </c>
      <c r="D64" s="37">
        <v>675.88333333333333</v>
      </c>
      <c r="E64" s="37">
        <v>668.31666666666661</v>
      </c>
      <c r="F64" s="37">
        <v>655.48333333333323</v>
      </c>
      <c r="G64" s="37">
        <v>647.91666666666652</v>
      </c>
      <c r="H64" s="37">
        <v>688.7166666666667</v>
      </c>
      <c r="I64" s="37">
        <v>696.28333333333353</v>
      </c>
      <c r="J64" s="37">
        <v>709.11666666666679</v>
      </c>
      <c r="K64" s="28">
        <v>683.45</v>
      </c>
      <c r="L64" s="28">
        <v>663.05</v>
      </c>
      <c r="M64" s="28">
        <v>6.4399699999999998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1064.5</v>
      </c>
      <c r="D65" s="37">
        <v>1044.4333333333334</v>
      </c>
      <c r="E65" s="37">
        <v>1017.8666666666668</v>
      </c>
      <c r="F65" s="37">
        <v>971.23333333333335</v>
      </c>
      <c r="G65" s="37">
        <v>944.66666666666674</v>
      </c>
      <c r="H65" s="37">
        <v>1091.0666666666668</v>
      </c>
      <c r="I65" s="37">
        <v>1117.6333333333334</v>
      </c>
      <c r="J65" s="37">
        <v>1164.2666666666669</v>
      </c>
      <c r="K65" s="28">
        <v>1071</v>
      </c>
      <c r="L65" s="28">
        <v>997.8</v>
      </c>
      <c r="M65" s="28">
        <v>21.371559999999999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380.85</v>
      </c>
      <c r="D66" s="37">
        <v>378.68333333333334</v>
      </c>
      <c r="E66" s="37">
        <v>374.36666666666667</v>
      </c>
      <c r="F66" s="37">
        <v>367.88333333333333</v>
      </c>
      <c r="G66" s="37">
        <v>363.56666666666666</v>
      </c>
      <c r="H66" s="37">
        <v>385.16666666666669</v>
      </c>
      <c r="I66" s="37">
        <v>389.48333333333341</v>
      </c>
      <c r="J66" s="37">
        <v>395.9666666666667</v>
      </c>
      <c r="K66" s="28">
        <v>383</v>
      </c>
      <c r="L66" s="28">
        <v>372.2</v>
      </c>
      <c r="M66" s="28">
        <v>20.029430000000001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1185.5</v>
      </c>
      <c r="D67" s="37">
        <v>1189.2666666666667</v>
      </c>
      <c r="E67" s="37">
        <v>1174.1333333333332</v>
      </c>
      <c r="F67" s="37">
        <v>1162.7666666666667</v>
      </c>
      <c r="G67" s="37">
        <v>1147.6333333333332</v>
      </c>
      <c r="H67" s="37">
        <v>1200.6333333333332</v>
      </c>
      <c r="I67" s="37">
        <v>1215.7666666666669</v>
      </c>
      <c r="J67" s="37">
        <v>1227.1333333333332</v>
      </c>
      <c r="K67" s="28">
        <v>1204.4000000000001</v>
      </c>
      <c r="L67" s="28">
        <v>1177.9000000000001</v>
      </c>
      <c r="M67" s="28">
        <v>7.8803200000000002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368.65</v>
      </c>
      <c r="D68" s="37">
        <v>365.61666666666662</v>
      </c>
      <c r="E68" s="37">
        <v>361.73333333333323</v>
      </c>
      <c r="F68" s="37">
        <v>354.81666666666661</v>
      </c>
      <c r="G68" s="37">
        <v>350.93333333333322</v>
      </c>
      <c r="H68" s="37">
        <v>372.53333333333325</v>
      </c>
      <c r="I68" s="37">
        <v>376.41666666666657</v>
      </c>
      <c r="J68" s="37">
        <v>383.33333333333326</v>
      </c>
      <c r="K68" s="28">
        <v>369.5</v>
      </c>
      <c r="L68" s="28">
        <v>358.7</v>
      </c>
      <c r="M68" s="28">
        <v>54.786610000000003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567.75</v>
      </c>
      <c r="D69" s="37">
        <v>564.30000000000007</v>
      </c>
      <c r="E69" s="37">
        <v>559.35000000000014</v>
      </c>
      <c r="F69" s="37">
        <v>550.95000000000005</v>
      </c>
      <c r="G69" s="37">
        <v>546.00000000000011</v>
      </c>
      <c r="H69" s="37">
        <v>572.70000000000016</v>
      </c>
      <c r="I69" s="37">
        <v>577.6500000000002</v>
      </c>
      <c r="J69" s="37">
        <v>586.05000000000018</v>
      </c>
      <c r="K69" s="28">
        <v>569.25</v>
      </c>
      <c r="L69" s="28">
        <v>555.9</v>
      </c>
      <c r="M69" s="28">
        <v>11.51735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1576.45</v>
      </c>
      <c r="D70" s="37">
        <v>1565.1499999999999</v>
      </c>
      <c r="E70" s="37">
        <v>1541.2999999999997</v>
      </c>
      <c r="F70" s="37">
        <v>1506.1499999999999</v>
      </c>
      <c r="G70" s="37">
        <v>1482.2999999999997</v>
      </c>
      <c r="H70" s="37">
        <v>1600.2999999999997</v>
      </c>
      <c r="I70" s="37">
        <v>1624.1499999999996</v>
      </c>
      <c r="J70" s="37">
        <v>1659.2999999999997</v>
      </c>
      <c r="K70" s="28">
        <v>1589</v>
      </c>
      <c r="L70" s="28">
        <v>1530</v>
      </c>
      <c r="M70" s="28">
        <v>1.3605499999999999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1835.85</v>
      </c>
      <c r="D71" s="37">
        <v>1824.9833333333333</v>
      </c>
      <c r="E71" s="37">
        <v>1800.9666666666667</v>
      </c>
      <c r="F71" s="37">
        <v>1766.0833333333333</v>
      </c>
      <c r="G71" s="37">
        <v>1742.0666666666666</v>
      </c>
      <c r="H71" s="37">
        <v>1859.8666666666668</v>
      </c>
      <c r="I71" s="37">
        <v>1883.8833333333337</v>
      </c>
      <c r="J71" s="37">
        <v>1918.7666666666669</v>
      </c>
      <c r="K71" s="28">
        <v>1849</v>
      </c>
      <c r="L71" s="28">
        <v>1790.1</v>
      </c>
      <c r="M71" s="28">
        <v>5.2476399999999996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3786.45</v>
      </c>
      <c r="D72" s="37">
        <v>3753.8166666666671</v>
      </c>
      <c r="E72" s="37">
        <v>3699.6833333333343</v>
      </c>
      <c r="F72" s="37">
        <v>3612.9166666666674</v>
      </c>
      <c r="G72" s="37">
        <v>3558.7833333333347</v>
      </c>
      <c r="H72" s="37">
        <v>3840.5833333333339</v>
      </c>
      <c r="I72" s="37">
        <v>3894.7166666666662</v>
      </c>
      <c r="J72" s="37">
        <v>3981.4833333333336</v>
      </c>
      <c r="K72" s="28">
        <v>3807.95</v>
      </c>
      <c r="L72" s="28">
        <v>3667.05</v>
      </c>
      <c r="M72" s="28">
        <v>5.0951899999999997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3700.25</v>
      </c>
      <c r="D73" s="37">
        <v>3684.5166666666664</v>
      </c>
      <c r="E73" s="37">
        <v>3631.0333333333328</v>
      </c>
      <c r="F73" s="37">
        <v>3561.8166666666666</v>
      </c>
      <c r="G73" s="37">
        <v>3508.333333333333</v>
      </c>
      <c r="H73" s="37">
        <v>3753.7333333333327</v>
      </c>
      <c r="I73" s="37">
        <v>3807.2166666666662</v>
      </c>
      <c r="J73" s="37">
        <v>3876.4333333333325</v>
      </c>
      <c r="K73" s="28">
        <v>3738</v>
      </c>
      <c r="L73" s="28">
        <v>3615.3</v>
      </c>
      <c r="M73" s="28">
        <v>2.3395600000000001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2170.1</v>
      </c>
      <c r="D74" s="37">
        <v>2137.0166666666664</v>
      </c>
      <c r="E74" s="37">
        <v>2096.083333333333</v>
      </c>
      <c r="F74" s="37">
        <v>2022.0666666666666</v>
      </c>
      <c r="G74" s="37">
        <v>1981.1333333333332</v>
      </c>
      <c r="H74" s="37">
        <v>2211.0333333333328</v>
      </c>
      <c r="I74" s="37">
        <v>2251.9666666666662</v>
      </c>
      <c r="J74" s="37">
        <v>2325.9833333333327</v>
      </c>
      <c r="K74" s="28">
        <v>2177.9499999999998</v>
      </c>
      <c r="L74" s="28">
        <v>2063</v>
      </c>
      <c r="M74" s="28">
        <v>2.69937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4286.05</v>
      </c>
      <c r="D75" s="37">
        <v>4249.6833333333334</v>
      </c>
      <c r="E75" s="37">
        <v>4199.3666666666668</v>
      </c>
      <c r="F75" s="37">
        <v>4112.6833333333334</v>
      </c>
      <c r="G75" s="37">
        <v>4062.3666666666668</v>
      </c>
      <c r="H75" s="37">
        <v>4336.3666666666668</v>
      </c>
      <c r="I75" s="37">
        <v>4386.6833333333343</v>
      </c>
      <c r="J75" s="37">
        <v>4473.3666666666668</v>
      </c>
      <c r="K75" s="28">
        <v>4300</v>
      </c>
      <c r="L75" s="28">
        <v>4163</v>
      </c>
      <c r="M75" s="28">
        <v>3.7325400000000002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3057.4</v>
      </c>
      <c r="D76" s="37">
        <v>3044.65</v>
      </c>
      <c r="E76" s="37">
        <v>3026.25</v>
      </c>
      <c r="F76" s="37">
        <v>2995.1</v>
      </c>
      <c r="G76" s="37">
        <v>2976.7</v>
      </c>
      <c r="H76" s="37">
        <v>3075.8</v>
      </c>
      <c r="I76" s="37">
        <v>3094.2000000000007</v>
      </c>
      <c r="J76" s="37">
        <v>3125.3500000000004</v>
      </c>
      <c r="K76" s="28">
        <v>3063.05</v>
      </c>
      <c r="L76" s="28">
        <v>3013.5</v>
      </c>
      <c r="M76" s="28">
        <v>5.2721499999999999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465.4</v>
      </c>
      <c r="D77" s="37">
        <v>466.13333333333338</v>
      </c>
      <c r="E77" s="37">
        <v>459.86666666666679</v>
      </c>
      <c r="F77" s="37">
        <v>454.33333333333343</v>
      </c>
      <c r="G77" s="37">
        <v>448.06666666666683</v>
      </c>
      <c r="H77" s="37">
        <v>471.66666666666674</v>
      </c>
      <c r="I77" s="37">
        <v>477.93333333333328</v>
      </c>
      <c r="J77" s="37">
        <v>483.4666666666667</v>
      </c>
      <c r="K77" s="28">
        <v>472.4</v>
      </c>
      <c r="L77" s="28">
        <v>460.6</v>
      </c>
      <c r="M77" s="28">
        <v>1.1427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1699.3</v>
      </c>
      <c r="D78" s="37">
        <v>1693.0666666666666</v>
      </c>
      <c r="E78" s="37">
        <v>1676.2333333333331</v>
      </c>
      <c r="F78" s="37">
        <v>1653.1666666666665</v>
      </c>
      <c r="G78" s="37">
        <v>1636.333333333333</v>
      </c>
      <c r="H78" s="37">
        <v>1716.1333333333332</v>
      </c>
      <c r="I78" s="37">
        <v>1732.9666666666667</v>
      </c>
      <c r="J78" s="37">
        <v>1756.0333333333333</v>
      </c>
      <c r="K78" s="28">
        <v>1709.9</v>
      </c>
      <c r="L78" s="28">
        <v>1670</v>
      </c>
      <c r="M78" s="28">
        <v>2.8520300000000001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156.1</v>
      </c>
      <c r="D79" s="37">
        <v>154.36666666666667</v>
      </c>
      <c r="E79" s="37">
        <v>151.73333333333335</v>
      </c>
      <c r="F79" s="37">
        <v>147.36666666666667</v>
      </c>
      <c r="G79" s="37">
        <v>144.73333333333335</v>
      </c>
      <c r="H79" s="37">
        <v>158.73333333333335</v>
      </c>
      <c r="I79" s="37">
        <v>161.36666666666667</v>
      </c>
      <c r="J79" s="37">
        <v>165.73333333333335</v>
      </c>
      <c r="K79" s="28">
        <v>157</v>
      </c>
      <c r="L79" s="28">
        <v>150</v>
      </c>
      <c r="M79" s="28">
        <v>61.502450000000003</v>
      </c>
      <c r="N79" s="1"/>
      <c r="O79" s="1"/>
    </row>
    <row r="80" spans="1:15" ht="12.75" customHeight="1">
      <c r="A80" s="53">
        <v>71</v>
      </c>
      <c r="B80" s="28" t="s">
        <v>850</v>
      </c>
      <c r="C80" s="28">
        <v>1435.7</v>
      </c>
      <c r="D80" s="37">
        <v>1430.2166666666665</v>
      </c>
      <c r="E80" s="37">
        <v>1416.583333333333</v>
      </c>
      <c r="F80" s="37">
        <v>1397.4666666666665</v>
      </c>
      <c r="G80" s="37">
        <v>1383.833333333333</v>
      </c>
      <c r="H80" s="37">
        <v>1449.333333333333</v>
      </c>
      <c r="I80" s="37">
        <v>1462.9666666666667</v>
      </c>
      <c r="J80" s="37">
        <v>1482.083333333333</v>
      </c>
      <c r="K80" s="28">
        <v>1443.85</v>
      </c>
      <c r="L80" s="28">
        <v>1411.1</v>
      </c>
      <c r="M80" s="28">
        <v>3.4680800000000001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107.45</v>
      </c>
      <c r="D81" s="37">
        <v>106.76666666666667</v>
      </c>
      <c r="E81" s="37">
        <v>105.73333333333333</v>
      </c>
      <c r="F81" s="37">
        <v>104.01666666666667</v>
      </c>
      <c r="G81" s="37">
        <v>102.98333333333333</v>
      </c>
      <c r="H81" s="37">
        <v>108.48333333333333</v>
      </c>
      <c r="I81" s="37">
        <v>109.51666666666667</v>
      </c>
      <c r="J81" s="37">
        <v>111.23333333333333</v>
      </c>
      <c r="K81" s="28">
        <v>107.8</v>
      </c>
      <c r="L81" s="28">
        <v>105.05</v>
      </c>
      <c r="M81" s="28">
        <v>112.56923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266.64999999999998</v>
      </c>
      <c r="D82" s="37">
        <v>266.25</v>
      </c>
      <c r="E82" s="37">
        <v>264.60000000000002</v>
      </c>
      <c r="F82" s="37">
        <v>262.55</v>
      </c>
      <c r="G82" s="37">
        <v>260.90000000000003</v>
      </c>
      <c r="H82" s="37">
        <v>268.3</v>
      </c>
      <c r="I82" s="37">
        <v>269.95</v>
      </c>
      <c r="J82" s="37">
        <v>272</v>
      </c>
      <c r="K82" s="28">
        <v>267.89999999999998</v>
      </c>
      <c r="L82" s="28">
        <v>264.2</v>
      </c>
      <c r="M82" s="28">
        <v>2.7679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146.75</v>
      </c>
      <c r="D83" s="37">
        <v>145.81666666666666</v>
      </c>
      <c r="E83" s="37">
        <v>144.23333333333332</v>
      </c>
      <c r="F83" s="37">
        <v>141.71666666666667</v>
      </c>
      <c r="G83" s="37">
        <v>140.13333333333333</v>
      </c>
      <c r="H83" s="37">
        <v>148.33333333333331</v>
      </c>
      <c r="I83" s="37">
        <v>149.91666666666669</v>
      </c>
      <c r="J83" s="37">
        <v>152.43333333333331</v>
      </c>
      <c r="K83" s="28">
        <v>147.4</v>
      </c>
      <c r="L83" s="28">
        <v>143.30000000000001</v>
      </c>
      <c r="M83" s="28">
        <v>69.460049999999995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2207.6</v>
      </c>
      <c r="D84" s="37">
        <v>2204.4666666666667</v>
      </c>
      <c r="E84" s="37">
        <v>2184.1333333333332</v>
      </c>
      <c r="F84" s="37">
        <v>2160.6666666666665</v>
      </c>
      <c r="G84" s="37">
        <v>2140.333333333333</v>
      </c>
      <c r="H84" s="37">
        <v>2227.9333333333334</v>
      </c>
      <c r="I84" s="37">
        <v>2248.2666666666664</v>
      </c>
      <c r="J84" s="37">
        <v>2271.7333333333336</v>
      </c>
      <c r="K84" s="28">
        <v>2224.8000000000002</v>
      </c>
      <c r="L84" s="28">
        <v>2181</v>
      </c>
      <c r="M84" s="28">
        <v>8.4896200000000004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376.4</v>
      </c>
      <c r="D85" s="37">
        <v>371.41666666666669</v>
      </c>
      <c r="E85" s="37">
        <v>365.43333333333339</v>
      </c>
      <c r="F85" s="37">
        <v>354.4666666666667</v>
      </c>
      <c r="G85" s="37">
        <v>348.48333333333341</v>
      </c>
      <c r="H85" s="37">
        <v>382.38333333333338</v>
      </c>
      <c r="I85" s="37">
        <v>388.36666666666662</v>
      </c>
      <c r="J85" s="37">
        <v>399.33333333333337</v>
      </c>
      <c r="K85" s="28">
        <v>377.4</v>
      </c>
      <c r="L85" s="28">
        <v>360.45</v>
      </c>
      <c r="M85" s="28">
        <v>12.837999999999999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846.3</v>
      </c>
      <c r="D86" s="37">
        <v>842.88333333333333</v>
      </c>
      <c r="E86" s="37">
        <v>836.51666666666665</v>
      </c>
      <c r="F86" s="37">
        <v>826.73333333333335</v>
      </c>
      <c r="G86" s="37">
        <v>820.36666666666667</v>
      </c>
      <c r="H86" s="37">
        <v>852.66666666666663</v>
      </c>
      <c r="I86" s="37">
        <v>859.03333333333319</v>
      </c>
      <c r="J86" s="37">
        <v>868.81666666666661</v>
      </c>
      <c r="K86" s="28">
        <v>849.25</v>
      </c>
      <c r="L86" s="28">
        <v>833.1</v>
      </c>
      <c r="M86" s="28">
        <v>8.3175500000000007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1441.3</v>
      </c>
      <c r="D87" s="37">
        <v>1429.7833333333335</v>
      </c>
      <c r="E87" s="37">
        <v>1411.5666666666671</v>
      </c>
      <c r="F87" s="37">
        <v>1381.8333333333335</v>
      </c>
      <c r="G87" s="37">
        <v>1363.616666666667</v>
      </c>
      <c r="H87" s="37">
        <v>1459.5166666666671</v>
      </c>
      <c r="I87" s="37">
        <v>1477.7333333333338</v>
      </c>
      <c r="J87" s="37">
        <v>1507.4666666666672</v>
      </c>
      <c r="K87" s="28">
        <v>1448</v>
      </c>
      <c r="L87" s="28">
        <v>1400.05</v>
      </c>
      <c r="M87" s="28">
        <v>7.0737899999999998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1546.85</v>
      </c>
      <c r="D88" s="37">
        <v>1540.5333333333331</v>
      </c>
      <c r="E88" s="37">
        <v>1519.2666666666662</v>
      </c>
      <c r="F88" s="37">
        <v>1491.6833333333332</v>
      </c>
      <c r="G88" s="37">
        <v>1470.4166666666663</v>
      </c>
      <c r="H88" s="37">
        <v>1568.1166666666661</v>
      </c>
      <c r="I88" s="37">
        <v>1589.383333333333</v>
      </c>
      <c r="J88" s="37">
        <v>1616.966666666666</v>
      </c>
      <c r="K88" s="28">
        <v>1561.8</v>
      </c>
      <c r="L88" s="28">
        <v>1512.95</v>
      </c>
      <c r="M88" s="28">
        <v>12.81982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450.15</v>
      </c>
      <c r="D89" s="37">
        <v>447.9666666666667</v>
      </c>
      <c r="E89" s="37">
        <v>442.18333333333339</v>
      </c>
      <c r="F89" s="37">
        <v>434.2166666666667</v>
      </c>
      <c r="G89" s="37">
        <v>428.43333333333339</v>
      </c>
      <c r="H89" s="37">
        <v>455.93333333333339</v>
      </c>
      <c r="I89" s="37">
        <v>461.7166666666667</v>
      </c>
      <c r="J89" s="37">
        <v>469.68333333333339</v>
      </c>
      <c r="K89" s="28">
        <v>453.75</v>
      </c>
      <c r="L89" s="28">
        <v>440</v>
      </c>
      <c r="M89" s="28">
        <v>11.21462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229.25</v>
      </c>
      <c r="D90" s="37">
        <v>226.98333333333335</v>
      </c>
      <c r="E90" s="37">
        <v>222.06666666666669</v>
      </c>
      <c r="F90" s="37">
        <v>214.88333333333335</v>
      </c>
      <c r="G90" s="37">
        <v>209.9666666666667</v>
      </c>
      <c r="H90" s="37">
        <v>234.16666666666669</v>
      </c>
      <c r="I90" s="37">
        <v>239.08333333333331</v>
      </c>
      <c r="J90" s="37">
        <v>246.26666666666668</v>
      </c>
      <c r="K90" s="28">
        <v>231.9</v>
      </c>
      <c r="L90" s="28">
        <v>219.8</v>
      </c>
      <c r="M90" s="28">
        <v>10.065799999999999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928.45</v>
      </c>
      <c r="D91" s="37">
        <v>922.9666666666667</v>
      </c>
      <c r="E91" s="37">
        <v>916.58333333333337</v>
      </c>
      <c r="F91" s="37">
        <v>904.7166666666667</v>
      </c>
      <c r="G91" s="37">
        <v>898.33333333333337</v>
      </c>
      <c r="H91" s="37">
        <v>934.83333333333337</v>
      </c>
      <c r="I91" s="37">
        <v>941.21666666666658</v>
      </c>
      <c r="J91" s="37">
        <v>953.08333333333337</v>
      </c>
      <c r="K91" s="28">
        <v>929.35</v>
      </c>
      <c r="L91" s="28">
        <v>911.1</v>
      </c>
      <c r="M91" s="28">
        <v>17.424969999999998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1906.2</v>
      </c>
      <c r="D92" s="37">
        <v>1891.5166666666664</v>
      </c>
      <c r="E92" s="37">
        <v>1867.0333333333328</v>
      </c>
      <c r="F92" s="37">
        <v>1827.8666666666663</v>
      </c>
      <c r="G92" s="37">
        <v>1803.3833333333328</v>
      </c>
      <c r="H92" s="37">
        <v>1930.6833333333329</v>
      </c>
      <c r="I92" s="37">
        <v>1955.1666666666665</v>
      </c>
      <c r="J92" s="37">
        <v>1994.333333333333</v>
      </c>
      <c r="K92" s="28">
        <v>1916</v>
      </c>
      <c r="L92" s="28">
        <v>1852.35</v>
      </c>
      <c r="M92" s="28">
        <v>6.3464900000000002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1404.4</v>
      </c>
      <c r="D93" s="37">
        <v>1398.2166666666665</v>
      </c>
      <c r="E93" s="37">
        <v>1390.4333333333329</v>
      </c>
      <c r="F93" s="37">
        <v>1376.4666666666665</v>
      </c>
      <c r="G93" s="37">
        <v>1368.6833333333329</v>
      </c>
      <c r="H93" s="37">
        <v>1412.1833333333329</v>
      </c>
      <c r="I93" s="37">
        <v>1419.9666666666662</v>
      </c>
      <c r="J93" s="37">
        <v>1433.9333333333329</v>
      </c>
      <c r="K93" s="28">
        <v>1406</v>
      </c>
      <c r="L93" s="28">
        <v>1384.25</v>
      </c>
      <c r="M93" s="28">
        <v>46.063890000000001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521.25</v>
      </c>
      <c r="D94" s="37">
        <v>524.61666666666667</v>
      </c>
      <c r="E94" s="37">
        <v>516.68333333333339</v>
      </c>
      <c r="F94" s="37">
        <v>512.11666666666667</v>
      </c>
      <c r="G94" s="37">
        <v>504.18333333333339</v>
      </c>
      <c r="H94" s="37">
        <v>529.18333333333339</v>
      </c>
      <c r="I94" s="37">
        <v>537.11666666666656</v>
      </c>
      <c r="J94" s="37">
        <v>541.68333333333339</v>
      </c>
      <c r="K94" s="28">
        <v>532.54999999999995</v>
      </c>
      <c r="L94" s="28">
        <v>520.04999999999995</v>
      </c>
      <c r="M94" s="28">
        <v>86.728700000000003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1221</v>
      </c>
      <c r="D95" s="37">
        <v>1215.5833333333333</v>
      </c>
      <c r="E95" s="37">
        <v>1205.4666666666665</v>
      </c>
      <c r="F95" s="37">
        <v>1189.9333333333332</v>
      </c>
      <c r="G95" s="37">
        <v>1179.8166666666664</v>
      </c>
      <c r="H95" s="37">
        <v>1231.1166666666666</v>
      </c>
      <c r="I95" s="37">
        <v>1241.2333333333333</v>
      </c>
      <c r="J95" s="37">
        <v>1256.7666666666667</v>
      </c>
      <c r="K95" s="28">
        <v>1225.7</v>
      </c>
      <c r="L95" s="28">
        <v>1200.05</v>
      </c>
      <c r="M95" s="28">
        <v>6.9340599999999997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2782.55</v>
      </c>
      <c r="D96" s="37">
        <v>2766.9500000000003</v>
      </c>
      <c r="E96" s="37">
        <v>2745.9500000000007</v>
      </c>
      <c r="F96" s="37">
        <v>2709.3500000000004</v>
      </c>
      <c r="G96" s="37">
        <v>2688.3500000000008</v>
      </c>
      <c r="H96" s="37">
        <v>2803.5500000000006</v>
      </c>
      <c r="I96" s="37">
        <v>2824.5499999999997</v>
      </c>
      <c r="J96" s="37">
        <v>2861.1500000000005</v>
      </c>
      <c r="K96" s="28">
        <v>2787.95</v>
      </c>
      <c r="L96" s="28">
        <v>2730.35</v>
      </c>
      <c r="M96" s="28">
        <v>4.9825900000000001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388.65</v>
      </c>
      <c r="D97" s="37">
        <v>385.88333333333338</v>
      </c>
      <c r="E97" s="37">
        <v>381.91666666666674</v>
      </c>
      <c r="F97" s="37">
        <v>375.18333333333334</v>
      </c>
      <c r="G97" s="37">
        <v>371.2166666666667</v>
      </c>
      <c r="H97" s="37">
        <v>392.61666666666679</v>
      </c>
      <c r="I97" s="37">
        <v>396.58333333333337</v>
      </c>
      <c r="J97" s="37">
        <v>403.31666666666683</v>
      </c>
      <c r="K97" s="28">
        <v>389.85</v>
      </c>
      <c r="L97" s="28">
        <v>379.15</v>
      </c>
      <c r="M97" s="28">
        <v>47.44697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1939.15</v>
      </c>
      <c r="D98" s="37">
        <v>1921.9833333333333</v>
      </c>
      <c r="E98" s="37">
        <v>1902.1666666666667</v>
      </c>
      <c r="F98" s="37">
        <v>1865.1833333333334</v>
      </c>
      <c r="G98" s="37">
        <v>1845.3666666666668</v>
      </c>
      <c r="H98" s="37">
        <v>1958.9666666666667</v>
      </c>
      <c r="I98" s="37">
        <v>1978.7833333333333</v>
      </c>
      <c r="J98" s="37">
        <v>2015.7666666666667</v>
      </c>
      <c r="K98" s="28">
        <v>1941.8</v>
      </c>
      <c r="L98" s="28">
        <v>1885</v>
      </c>
      <c r="M98" s="28">
        <v>9.7880599999999998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233.15</v>
      </c>
      <c r="D99" s="37">
        <v>231.9</v>
      </c>
      <c r="E99" s="37">
        <v>230.3</v>
      </c>
      <c r="F99" s="37">
        <v>227.45000000000002</v>
      </c>
      <c r="G99" s="37">
        <v>225.85000000000002</v>
      </c>
      <c r="H99" s="37">
        <v>234.75</v>
      </c>
      <c r="I99" s="37">
        <v>236.34999999999997</v>
      </c>
      <c r="J99" s="37">
        <v>239.2</v>
      </c>
      <c r="K99" s="28">
        <v>233.5</v>
      </c>
      <c r="L99" s="28">
        <v>229.05</v>
      </c>
      <c r="M99" s="28">
        <v>19.71848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2581.9499999999998</v>
      </c>
      <c r="D100" s="37">
        <v>2565.8166666666666</v>
      </c>
      <c r="E100" s="37">
        <v>2541.1333333333332</v>
      </c>
      <c r="F100" s="37">
        <v>2500.3166666666666</v>
      </c>
      <c r="G100" s="37">
        <v>2475.6333333333332</v>
      </c>
      <c r="H100" s="37">
        <v>2606.6333333333332</v>
      </c>
      <c r="I100" s="37">
        <v>2631.3166666666666</v>
      </c>
      <c r="J100" s="37">
        <v>2672.1333333333332</v>
      </c>
      <c r="K100" s="28">
        <v>2590.5</v>
      </c>
      <c r="L100" s="28">
        <v>2525</v>
      </c>
      <c r="M100" s="28">
        <v>14.04133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262.95</v>
      </c>
      <c r="D101" s="37">
        <v>262.81666666666666</v>
      </c>
      <c r="E101" s="37">
        <v>260.43333333333334</v>
      </c>
      <c r="F101" s="37">
        <v>257.91666666666669</v>
      </c>
      <c r="G101" s="37">
        <v>255.53333333333336</v>
      </c>
      <c r="H101" s="37">
        <v>265.33333333333331</v>
      </c>
      <c r="I101" s="37">
        <v>267.71666666666664</v>
      </c>
      <c r="J101" s="37">
        <v>270.23333333333329</v>
      </c>
      <c r="K101" s="28">
        <v>265.2</v>
      </c>
      <c r="L101" s="28">
        <v>260.3</v>
      </c>
      <c r="M101" s="28">
        <v>6.5561400000000001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39944.800000000003</v>
      </c>
      <c r="D102" s="37">
        <v>39804.916666666664</v>
      </c>
      <c r="E102" s="37">
        <v>39329.833333333328</v>
      </c>
      <c r="F102" s="37">
        <v>38714.866666666661</v>
      </c>
      <c r="G102" s="37">
        <v>38239.783333333326</v>
      </c>
      <c r="H102" s="37">
        <v>40419.883333333331</v>
      </c>
      <c r="I102" s="37">
        <v>40894.96666666666</v>
      </c>
      <c r="J102" s="37">
        <v>41509.933333333334</v>
      </c>
      <c r="K102" s="28">
        <v>40280</v>
      </c>
      <c r="L102" s="28">
        <v>39189.949999999997</v>
      </c>
      <c r="M102" s="28">
        <v>5.6149999999999999E-2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2313.35</v>
      </c>
      <c r="D103" s="37">
        <v>2304.2333333333331</v>
      </c>
      <c r="E103" s="37">
        <v>2291.6666666666661</v>
      </c>
      <c r="F103" s="37">
        <v>2269.9833333333331</v>
      </c>
      <c r="G103" s="37">
        <v>2257.4166666666661</v>
      </c>
      <c r="H103" s="37">
        <v>2325.9166666666661</v>
      </c>
      <c r="I103" s="37">
        <v>2338.4833333333327</v>
      </c>
      <c r="J103" s="37">
        <v>2360.1666666666661</v>
      </c>
      <c r="K103" s="28">
        <v>2316.8000000000002</v>
      </c>
      <c r="L103" s="28">
        <v>2282.5500000000002</v>
      </c>
      <c r="M103" s="28">
        <v>11.037140000000001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800.5</v>
      </c>
      <c r="D104" s="37">
        <v>799.65</v>
      </c>
      <c r="E104" s="37">
        <v>795.5</v>
      </c>
      <c r="F104" s="37">
        <v>790.5</v>
      </c>
      <c r="G104" s="37">
        <v>786.35</v>
      </c>
      <c r="H104" s="37">
        <v>804.65</v>
      </c>
      <c r="I104" s="37">
        <v>808.79999999999984</v>
      </c>
      <c r="J104" s="37">
        <v>813.8</v>
      </c>
      <c r="K104" s="28">
        <v>803.8</v>
      </c>
      <c r="L104" s="28">
        <v>794.65</v>
      </c>
      <c r="M104" s="28">
        <v>95.365639999999999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1188.3499999999999</v>
      </c>
      <c r="D105" s="37">
        <v>1177.8666666666666</v>
      </c>
      <c r="E105" s="37">
        <v>1165.4833333333331</v>
      </c>
      <c r="F105" s="37">
        <v>1142.6166666666666</v>
      </c>
      <c r="G105" s="37">
        <v>1130.2333333333331</v>
      </c>
      <c r="H105" s="37">
        <v>1200.7333333333331</v>
      </c>
      <c r="I105" s="37">
        <v>1213.1166666666668</v>
      </c>
      <c r="J105" s="37">
        <v>1235.9833333333331</v>
      </c>
      <c r="K105" s="28">
        <v>1190.25</v>
      </c>
      <c r="L105" s="28">
        <v>1155</v>
      </c>
      <c r="M105" s="28">
        <v>4.3920199999999996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528.95000000000005</v>
      </c>
      <c r="D106" s="37">
        <v>527.9666666666667</v>
      </c>
      <c r="E106" s="37">
        <v>525.18333333333339</v>
      </c>
      <c r="F106" s="37">
        <v>521.41666666666674</v>
      </c>
      <c r="G106" s="37">
        <v>518.63333333333344</v>
      </c>
      <c r="H106" s="37">
        <v>531.73333333333335</v>
      </c>
      <c r="I106" s="37">
        <v>534.51666666666665</v>
      </c>
      <c r="J106" s="37">
        <v>538.2833333333333</v>
      </c>
      <c r="K106" s="28">
        <v>530.75</v>
      </c>
      <c r="L106" s="28">
        <v>524.20000000000005</v>
      </c>
      <c r="M106" s="28">
        <v>4.7402899999999999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466.65</v>
      </c>
      <c r="D107" s="37">
        <v>465.55</v>
      </c>
      <c r="E107" s="37">
        <v>462.1</v>
      </c>
      <c r="F107" s="37">
        <v>457.55</v>
      </c>
      <c r="G107" s="37">
        <v>454.1</v>
      </c>
      <c r="H107" s="37">
        <v>470.1</v>
      </c>
      <c r="I107" s="37">
        <v>473.54999999999995</v>
      </c>
      <c r="J107" s="37">
        <v>478.1</v>
      </c>
      <c r="K107" s="28">
        <v>469</v>
      </c>
      <c r="L107" s="28">
        <v>461</v>
      </c>
      <c r="M107" s="28">
        <v>1.4423900000000001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35</v>
      </c>
      <c r="D108" s="37">
        <v>35.066666666666663</v>
      </c>
      <c r="E108" s="37">
        <v>34.783333333333324</v>
      </c>
      <c r="F108" s="37">
        <v>34.566666666666663</v>
      </c>
      <c r="G108" s="37">
        <v>34.283333333333324</v>
      </c>
      <c r="H108" s="37">
        <v>35.283333333333324</v>
      </c>
      <c r="I108" s="37">
        <v>35.566666666666656</v>
      </c>
      <c r="J108" s="37">
        <v>35.783333333333324</v>
      </c>
      <c r="K108" s="28">
        <v>35.35</v>
      </c>
      <c r="L108" s="28">
        <v>34.85</v>
      </c>
      <c r="M108" s="28">
        <v>32.478389999999997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35.75</v>
      </c>
      <c r="D109" s="37">
        <v>35.666666666666664</v>
      </c>
      <c r="E109" s="37">
        <v>35.43333333333333</v>
      </c>
      <c r="F109" s="37">
        <v>35.116666666666667</v>
      </c>
      <c r="G109" s="37">
        <v>34.883333333333333</v>
      </c>
      <c r="H109" s="37">
        <v>35.983333333333327</v>
      </c>
      <c r="I109" s="37">
        <v>36.216666666666661</v>
      </c>
      <c r="J109" s="37">
        <v>36.533333333333324</v>
      </c>
      <c r="K109" s="28">
        <v>35.9</v>
      </c>
      <c r="L109" s="28">
        <v>35.35</v>
      </c>
      <c r="M109" s="28">
        <v>102.62914000000001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304.14999999999998</v>
      </c>
      <c r="D110" s="37">
        <v>303.25</v>
      </c>
      <c r="E110" s="37">
        <v>301.5</v>
      </c>
      <c r="F110" s="37">
        <v>298.85000000000002</v>
      </c>
      <c r="G110" s="37">
        <v>297.10000000000002</v>
      </c>
      <c r="H110" s="37">
        <v>305.89999999999998</v>
      </c>
      <c r="I110" s="37">
        <v>307.64999999999998</v>
      </c>
      <c r="J110" s="37">
        <v>310.29999999999995</v>
      </c>
      <c r="K110" s="28">
        <v>305</v>
      </c>
      <c r="L110" s="28">
        <v>300.60000000000002</v>
      </c>
      <c r="M110" s="28">
        <v>93.461460000000002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4098.6000000000004</v>
      </c>
      <c r="D111" s="37">
        <v>4086.1666666666665</v>
      </c>
      <c r="E111" s="37">
        <v>4042.333333333333</v>
      </c>
      <c r="F111" s="37">
        <v>3986.0666666666666</v>
      </c>
      <c r="G111" s="37">
        <v>3942.2333333333331</v>
      </c>
      <c r="H111" s="37">
        <v>4142.4333333333325</v>
      </c>
      <c r="I111" s="37">
        <v>4186.2666666666664</v>
      </c>
      <c r="J111" s="37">
        <v>4242.5333333333328</v>
      </c>
      <c r="K111" s="28">
        <v>4130</v>
      </c>
      <c r="L111" s="28">
        <v>4029.9</v>
      </c>
      <c r="M111" s="28">
        <v>2.2408399999999999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175.8</v>
      </c>
      <c r="D112" s="37">
        <v>174.70000000000002</v>
      </c>
      <c r="E112" s="37">
        <v>172.65000000000003</v>
      </c>
      <c r="F112" s="37">
        <v>169.50000000000003</v>
      </c>
      <c r="G112" s="37">
        <v>167.45000000000005</v>
      </c>
      <c r="H112" s="37">
        <v>177.85000000000002</v>
      </c>
      <c r="I112" s="37">
        <v>179.90000000000003</v>
      </c>
      <c r="J112" s="37">
        <v>183.05</v>
      </c>
      <c r="K112" s="28">
        <v>176.75</v>
      </c>
      <c r="L112" s="28">
        <v>171.55</v>
      </c>
      <c r="M112" s="28">
        <v>7.2468899999999996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154.80000000000001</v>
      </c>
      <c r="D113" s="37">
        <v>153.63333333333335</v>
      </c>
      <c r="E113" s="37">
        <v>151.8666666666667</v>
      </c>
      <c r="F113" s="37">
        <v>148.93333333333334</v>
      </c>
      <c r="G113" s="37">
        <v>147.16666666666669</v>
      </c>
      <c r="H113" s="37">
        <v>156.56666666666672</v>
      </c>
      <c r="I113" s="37">
        <v>158.33333333333337</v>
      </c>
      <c r="J113" s="37">
        <v>161.26666666666674</v>
      </c>
      <c r="K113" s="28">
        <v>155.4</v>
      </c>
      <c r="L113" s="28">
        <v>150.69999999999999</v>
      </c>
      <c r="M113" s="28">
        <v>92.24615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260.45</v>
      </c>
      <c r="D114" s="37">
        <v>260.09999999999997</v>
      </c>
      <c r="E114" s="37">
        <v>257.89999999999992</v>
      </c>
      <c r="F114" s="37">
        <v>255.34999999999997</v>
      </c>
      <c r="G114" s="37">
        <v>253.14999999999992</v>
      </c>
      <c r="H114" s="37">
        <v>262.64999999999992</v>
      </c>
      <c r="I114" s="37">
        <v>264.84999999999997</v>
      </c>
      <c r="J114" s="37">
        <v>267.39999999999992</v>
      </c>
      <c r="K114" s="28">
        <v>262.3</v>
      </c>
      <c r="L114" s="28">
        <v>257.55</v>
      </c>
      <c r="M114" s="28">
        <v>36.630589999999998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72.099999999999994</v>
      </c>
      <c r="D115" s="37">
        <v>71.933333333333323</v>
      </c>
      <c r="E115" s="37">
        <v>71.566666666666649</v>
      </c>
      <c r="F115" s="37">
        <v>71.033333333333331</v>
      </c>
      <c r="G115" s="37">
        <v>70.666666666666657</v>
      </c>
      <c r="H115" s="37">
        <v>72.46666666666664</v>
      </c>
      <c r="I115" s="37">
        <v>72.833333333333314</v>
      </c>
      <c r="J115" s="37">
        <v>73.366666666666632</v>
      </c>
      <c r="K115" s="28">
        <v>72.3</v>
      </c>
      <c r="L115" s="28">
        <v>71.400000000000006</v>
      </c>
      <c r="M115" s="28">
        <v>87.265039999999999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600.95000000000005</v>
      </c>
      <c r="D116" s="37">
        <v>597.33333333333337</v>
      </c>
      <c r="E116" s="37">
        <v>592.41666666666674</v>
      </c>
      <c r="F116" s="37">
        <v>583.88333333333333</v>
      </c>
      <c r="G116" s="37">
        <v>578.9666666666667</v>
      </c>
      <c r="H116" s="37">
        <v>605.86666666666679</v>
      </c>
      <c r="I116" s="37">
        <v>610.78333333333353</v>
      </c>
      <c r="J116" s="37">
        <v>619.31666666666683</v>
      </c>
      <c r="K116" s="28">
        <v>602.25</v>
      </c>
      <c r="L116" s="28">
        <v>588.79999999999995</v>
      </c>
      <c r="M116" s="28">
        <v>11.766220000000001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353.15</v>
      </c>
      <c r="D117" s="37">
        <v>353.35000000000008</v>
      </c>
      <c r="E117" s="37">
        <v>350.40000000000015</v>
      </c>
      <c r="F117" s="37">
        <v>347.65000000000009</v>
      </c>
      <c r="G117" s="37">
        <v>344.70000000000016</v>
      </c>
      <c r="H117" s="37">
        <v>356.10000000000014</v>
      </c>
      <c r="I117" s="37">
        <v>359.05000000000007</v>
      </c>
      <c r="J117" s="37">
        <v>361.80000000000013</v>
      </c>
      <c r="K117" s="28">
        <v>356.3</v>
      </c>
      <c r="L117" s="28">
        <v>350.6</v>
      </c>
      <c r="M117" s="28">
        <v>14.71998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222.95</v>
      </c>
      <c r="D118" s="37">
        <v>223.15</v>
      </c>
      <c r="E118" s="37">
        <v>221.3</v>
      </c>
      <c r="F118" s="37">
        <v>219.65</v>
      </c>
      <c r="G118" s="37">
        <v>217.8</v>
      </c>
      <c r="H118" s="37">
        <v>224.8</v>
      </c>
      <c r="I118" s="37">
        <v>226.64999999999998</v>
      </c>
      <c r="J118" s="37">
        <v>228.3</v>
      </c>
      <c r="K118" s="28">
        <v>225</v>
      </c>
      <c r="L118" s="28">
        <v>221.5</v>
      </c>
      <c r="M118" s="28">
        <v>18.86769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979.8</v>
      </c>
      <c r="D119" s="37">
        <v>972.93333333333339</v>
      </c>
      <c r="E119" s="37">
        <v>962.11666666666679</v>
      </c>
      <c r="F119" s="37">
        <v>944.43333333333339</v>
      </c>
      <c r="G119" s="37">
        <v>933.61666666666679</v>
      </c>
      <c r="H119" s="37">
        <v>990.61666666666679</v>
      </c>
      <c r="I119" s="37">
        <v>1001.4333333333334</v>
      </c>
      <c r="J119" s="37">
        <v>1019.1166666666668</v>
      </c>
      <c r="K119" s="28">
        <v>983.75</v>
      </c>
      <c r="L119" s="28">
        <v>955.25</v>
      </c>
      <c r="M119" s="28">
        <v>34.051400000000001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3916.8</v>
      </c>
      <c r="D120" s="37">
        <v>3890.0833333333335</v>
      </c>
      <c r="E120" s="37">
        <v>3850.166666666667</v>
      </c>
      <c r="F120" s="37">
        <v>3783.5333333333333</v>
      </c>
      <c r="G120" s="37">
        <v>3743.6166666666668</v>
      </c>
      <c r="H120" s="37">
        <v>3956.7166666666672</v>
      </c>
      <c r="I120" s="37">
        <v>3996.6333333333341</v>
      </c>
      <c r="J120" s="37">
        <v>4063.2666666666673</v>
      </c>
      <c r="K120" s="28">
        <v>3930</v>
      </c>
      <c r="L120" s="28">
        <v>3823.45</v>
      </c>
      <c r="M120" s="28">
        <v>2.6682100000000002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1471.05</v>
      </c>
      <c r="D121" s="37">
        <v>1463.0166666666667</v>
      </c>
      <c r="E121" s="37">
        <v>1453.0333333333333</v>
      </c>
      <c r="F121" s="37">
        <v>1435.0166666666667</v>
      </c>
      <c r="G121" s="37">
        <v>1425.0333333333333</v>
      </c>
      <c r="H121" s="37">
        <v>1481.0333333333333</v>
      </c>
      <c r="I121" s="37">
        <v>1491.0166666666664</v>
      </c>
      <c r="J121" s="37">
        <v>1509.0333333333333</v>
      </c>
      <c r="K121" s="28">
        <v>1473</v>
      </c>
      <c r="L121" s="28">
        <v>1445</v>
      </c>
      <c r="M121" s="28">
        <v>45.172849999999997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1772.1</v>
      </c>
      <c r="D122" s="37">
        <v>1769.4166666666667</v>
      </c>
      <c r="E122" s="37">
        <v>1754.2333333333336</v>
      </c>
      <c r="F122" s="37">
        <v>1736.3666666666668</v>
      </c>
      <c r="G122" s="37">
        <v>1721.1833333333336</v>
      </c>
      <c r="H122" s="37">
        <v>1787.2833333333335</v>
      </c>
      <c r="I122" s="37">
        <v>1802.4666666666665</v>
      </c>
      <c r="J122" s="37">
        <v>1820.3333333333335</v>
      </c>
      <c r="K122" s="28">
        <v>1784.6</v>
      </c>
      <c r="L122" s="28">
        <v>1751.55</v>
      </c>
      <c r="M122" s="28">
        <v>5.4092099999999999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985.9</v>
      </c>
      <c r="D123" s="37">
        <v>983.38333333333321</v>
      </c>
      <c r="E123" s="37">
        <v>975.56666666666638</v>
      </c>
      <c r="F123" s="37">
        <v>965.23333333333312</v>
      </c>
      <c r="G123" s="37">
        <v>957.41666666666629</v>
      </c>
      <c r="H123" s="37">
        <v>993.71666666666647</v>
      </c>
      <c r="I123" s="37">
        <v>1001.5333333333333</v>
      </c>
      <c r="J123" s="37">
        <v>1011.8666666666666</v>
      </c>
      <c r="K123" s="28">
        <v>991.2</v>
      </c>
      <c r="L123" s="28">
        <v>973.05</v>
      </c>
      <c r="M123" s="28">
        <v>4.7445000000000004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227.75</v>
      </c>
      <c r="D124" s="37">
        <v>226.51666666666665</v>
      </c>
      <c r="E124" s="37">
        <v>223.33333333333331</v>
      </c>
      <c r="F124" s="37">
        <v>218.91666666666666</v>
      </c>
      <c r="G124" s="37">
        <v>215.73333333333332</v>
      </c>
      <c r="H124" s="37">
        <v>230.93333333333331</v>
      </c>
      <c r="I124" s="37">
        <v>234.11666666666665</v>
      </c>
      <c r="J124" s="37">
        <v>238.5333333333333</v>
      </c>
      <c r="K124" s="28">
        <v>229.7</v>
      </c>
      <c r="L124" s="28">
        <v>222.1</v>
      </c>
      <c r="M124" s="28">
        <v>10.08902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602.70000000000005</v>
      </c>
      <c r="D125" s="37">
        <v>598.83333333333337</v>
      </c>
      <c r="E125" s="37">
        <v>593.86666666666679</v>
      </c>
      <c r="F125" s="37">
        <v>585.03333333333342</v>
      </c>
      <c r="G125" s="37">
        <v>580.06666666666683</v>
      </c>
      <c r="H125" s="37">
        <v>607.66666666666674</v>
      </c>
      <c r="I125" s="37">
        <v>612.63333333333321</v>
      </c>
      <c r="J125" s="37">
        <v>621.4666666666667</v>
      </c>
      <c r="K125" s="28">
        <v>603.79999999999995</v>
      </c>
      <c r="L125" s="28">
        <v>590</v>
      </c>
      <c r="M125" s="28">
        <v>29.133800000000001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366.6</v>
      </c>
      <c r="D126" s="37">
        <v>363.88333333333338</v>
      </c>
      <c r="E126" s="37">
        <v>360.16666666666674</v>
      </c>
      <c r="F126" s="37">
        <v>353.73333333333335</v>
      </c>
      <c r="G126" s="37">
        <v>350.01666666666671</v>
      </c>
      <c r="H126" s="37">
        <v>370.31666666666678</v>
      </c>
      <c r="I126" s="37">
        <v>374.03333333333336</v>
      </c>
      <c r="J126" s="37">
        <v>380.46666666666681</v>
      </c>
      <c r="K126" s="28">
        <v>367.6</v>
      </c>
      <c r="L126" s="28">
        <v>357.45</v>
      </c>
      <c r="M126" s="28">
        <v>31.432279999999999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558.65</v>
      </c>
      <c r="D127" s="37">
        <v>554.55000000000007</v>
      </c>
      <c r="E127" s="37">
        <v>549.10000000000014</v>
      </c>
      <c r="F127" s="37">
        <v>539.55000000000007</v>
      </c>
      <c r="G127" s="37">
        <v>534.10000000000014</v>
      </c>
      <c r="H127" s="37">
        <v>564.10000000000014</v>
      </c>
      <c r="I127" s="37">
        <v>569.55000000000018</v>
      </c>
      <c r="J127" s="37">
        <v>579.10000000000014</v>
      </c>
      <c r="K127" s="28">
        <v>560</v>
      </c>
      <c r="L127" s="28">
        <v>545</v>
      </c>
      <c r="M127" s="28">
        <v>16.123190000000001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1754.1</v>
      </c>
      <c r="D128" s="37">
        <v>1749.2</v>
      </c>
      <c r="E128" s="37">
        <v>1737.25</v>
      </c>
      <c r="F128" s="37">
        <v>1720.3999999999999</v>
      </c>
      <c r="G128" s="37">
        <v>1708.4499999999998</v>
      </c>
      <c r="H128" s="37">
        <v>1766.0500000000002</v>
      </c>
      <c r="I128" s="37">
        <v>1778.0000000000005</v>
      </c>
      <c r="J128" s="37">
        <v>1794.8500000000004</v>
      </c>
      <c r="K128" s="28">
        <v>1761.15</v>
      </c>
      <c r="L128" s="28">
        <v>1732.35</v>
      </c>
      <c r="M128" s="28">
        <v>34.79645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72.8</v>
      </c>
      <c r="D129" s="37">
        <v>72.61666666666666</v>
      </c>
      <c r="E129" s="37">
        <v>72.333333333333314</v>
      </c>
      <c r="F129" s="37">
        <v>71.86666666666666</v>
      </c>
      <c r="G129" s="37">
        <v>71.583333333333314</v>
      </c>
      <c r="H129" s="37">
        <v>73.083333333333314</v>
      </c>
      <c r="I129" s="37">
        <v>73.366666666666646</v>
      </c>
      <c r="J129" s="37">
        <v>73.833333333333314</v>
      </c>
      <c r="K129" s="28">
        <v>72.900000000000006</v>
      </c>
      <c r="L129" s="28">
        <v>72.150000000000006</v>
      </c>
      <c r="M129" s="28">
        <v>33.994619999999998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3294.15</v>
      </c>
      <c r="D130" s="37">
        <v>3266.4166666666665</v>
      </c>
      <c r="E130" s="37">
        <v>3228.833333333333</v>
      </c>
      <c r="F130" s="37">
        <v>3163.5166666666664</v>
      </c>
      <c r="G130" s="37">
        <v>3125.9333333333329</v>
      </c>
      <c r="H130" s="37">
        <v>3331.7333333333331</v>
      </c>
      <c r="I130" s="37">
        <v>3369.3166666666662</v>
      </c>
      <c r="J130" s="37">
        <v>3434.6333333333332</v>
      </c>
      <c r="K130" s="28">
        <v>3304</v>
      </c>
      <c r="L130" s="28">
        <v>3201.1</v>
      </c>
      <c r="M130" s="28">
        <v>3.6143399999999999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373.2</v>
      </c>
      <c r="D131" s="37">
        <v>370.41666666666669</v>
      </c>
      <c r="E131" s="37">
        <v>366.83333333333337</v>
      </c>
      <c r="F131" s="37">
        <v>360.4666666666667</v>
      </c>
      <c r="G131" s="37">
        <v>356.88333333333338</v>
      </c>
      <c r="H131" s="37">
        <v>376.78333333333336</v>
      </c>
      <c r="I131" s="37">
        <v>380.36666666666673</v>
      </c>
      <c r="J131" s="37">
        <v>386.73333333333335</v>
      </c>
      <c r="K131" s="28">
        <v>374</v>
      </c>
      <c r="L131" s="28">
        <v>364.05</v>
      </c>
      <c r="M131" s="28">
        <v>12.27192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4412.8999999999996</v>
      </c>
      <c r="D132" s="37">
        <v>4370.4833333333327</v>
      </c>
      <c r="E132" s="37">
        <v>4316.0166666666655</v>
      </c>
      <c r="F132" s="37">
        <v>4219.1333333333332</v>
      </c>
      <c r="G132" s="37">
        <v>4164.6666666666661</v>
      </c>
      <c r="H132" s="37">
        <v>4467.366666666665</v>
      </c>
      <c r="I132" s="37">
        <v>4521.8333333333321</v>
      </c>
      <c r="J132" s="37">
        <v>4618.7166666666644</v>
      </c>
      <c r="K132" s="28">
        <v>4424.95</v>
      </c>
      <c r="L132" s="28">
        <v>4273.6000000000004</v>
      </c>
      <c r="M132" s="28">
        <v>3.4573999999999998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1796.65</v>
      </c>
      <c r="D133" s="37">
        <v>1788.7166666666665</v>
      </c>
      <c r="E133" s="37">
        <v>1757.9333333333329</v>
      </c>
      <c r="F133" s="37">
        <v>1719.2166666666665</v>
      </c>
      <c r="G133" s="37">
        <v>1688.4333333333329</v>
      </c>
      <c r="H133" s="37">
        <v>1827.4333333333329</v>
      </c>
      <c r="I133" s="37">
        <v>1858.2166666666662</v>
      </c>
      <c r="J133" s="37">
        <v>1896.9333333333329</v>
      </c>
      <c r="K133" s="28">
        <v>1819.5</v>
      </c>
      <c r="L133" s="28">
        <v>1750</v>
      </c>
      <c r="M133" s="28">
        <v>53.694600000000001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513.79999999999995</v>
      </c>
      <c r="D134" s="37">
        <v>504.13333333333327</v>
      </c>
      <c r="E134" s="37">
        <v>490.86666666666656</v>
      </c>
      <c r="F134" s="37">
        <v>467.93333333333328</v>
      </c>
      <c r="G134" s="37">
        <v>454.66666666666657</v>
      </c>
      <c r="H134" s="37">
        <v>527.06666666666661</v>
      </c>
      <c r="I134" s="37">
        <v>540.33333333333326</v>
      </c>
      <c r="J134" s="37">
        <v>563.26666666666654</v>
      </c>
      <c r="K134" s="28">
        <v>517.4</v>
      </c>
      <c r="L134" s="28">
        <v>481.2</v>
      </c>
      <c r="M134" s="28">
        <v>58.944409999999998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640.54999999999995</v>
      </c>
      <c r="D135" s="37">
        <v>635.13333333333333</v>
      </c>
      <c r="E135" s="37">
        <v>628.51666666666665</v>
      </c>
      <c r="F135" s="37">
        <v>616.48333333333335</v>
      </c>
      <c r="G135" s="37">
        <v>609.86666666666667</v>
      </c>
      <c r="H135" s="37">
        <v>647.16666666666663</v>
      </c>
      <c r="I135" s="37">
        <v>653.78333333333319</v>
      </c>
      <c r="J135" s="37">
        <v>665.81666666666661</v>
      </c>
      <c r="K135" s="28">
        <v>641.75</v>
      </c>
      <c r="L135" s="28">
        <v>623.1</v>
      </c>
      <c r="M135" s="28">
        <v>5.84598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80864.95</v>
      </c>
      <c r="D136" s="37">
        <v>80495.316666666666</v>
      </c>
      <c r="E136" s="37">
        <v>80019.633333333331</v>
      </c>
      <c r="F136" s="37">
        <v>79174.316666666666</v>
      </c>
      <c r="G136" s="37">
        <v>78698.633333333331</v>
      </c>
      <c r="H136" s="37">
        <v>81340.633333333331</v>
      </c>
      <c r="I136" s="37">
        <v>81816.316666666651</v>
      </c>
      <c r="J136" s="37">
        <v>82661.633333333331</v>
      </c>
      <c r="K136" s="28">
        <v>80971</v>
      </c>
      <c r="L136" s="28">
        <v>79650</v>
      </c>
      <c r="M136" s="28">
        <v>5.5460000000000002E-2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198.8</v>
      </c>
      <c r="D137" s="37">
        <v>201.41666666666666</v>
      </c>
      <c r="E137" s="37">
        <v>194.13333333333333</v>
      </c>
      <c r="F137" s="37">
        <v>189.46666666666667</v>
      </c>
      <c r="G137" s="37">
        <v>182.18333333333334</v>
      </c>
      <c r="H137" s="37">
        <v>206.08333333333331</v>
      </c>
      <c r="I137" s="37">
        <v>213.36666666666667</v>
      </c>
      <c r="J137" s="37">
        <v>218.0333333333333</v>
      </c>
      <c r="K137" s="28">
        <v>208.7</v>
      </c>
      <c r="L137" s="28">
        <v>196.75</v>
      </c>
      <c r="M137" s="28">
        <v>44.327379999999998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1138.0999999999999</v>
      </c>
      <c r="D138" s="37">
        <v>1138.3999999999999</v>
      </c>
      <c r="E138" s="37">
        <v>1126.4999999999998</v>
      </c>
      <c r="F138" s="37">
        <v>1114.8999999999999</v>
      </c>
      <c r="G138" s="37">
        <v>1102.9999999999998</v>
      </c>
      <c r="H138" s="37">
        <v>1149.9999999999998</v>
      </c>
      <c r="I138" s="37">
        <v>1161.8999999999999</v>
      </c>
      <c r="J138" s="37">
        <v>1173.4999999999998</v>
      </c>
      <c r="K138" s="28">
        <v>1150.3</v>
      </c>
      <c r="L138" s="28">
        <v>1126.8</v>
      </c>
      <c r="M138" s="28">
        <v>16.478760000000001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94</v>
      </c>
      <c r="D139" s="37">
        <v>92.75</v>
      </c>
      <c r="E139" s="37">
        <v>91.3</v>
      </c>
      <c r="F139" s="37">
        <v>88.6</v>
      </c>
      <c r="G139" s="37">
        <v>87.149999999999991</v>
      </c>
      <c r="H139" s="37">
        <v>95.45</v>
      </c>
      <c r="I139" s="37">
        <v>96.899999999999991</v>
      </c>
      <c r="J139" s="37">
        <v>99.600000000000009</v>
      </c>
      <c r="K139" s="28">
        <v>94.2</v>
      </c>
      <c r="L139" s="28">
        <v>90.05</v>
      </c>
      <c r="M139" s="28">
        <v>32.5321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515</v>
      </c>
      <c r="D140" s="37">
        <v>511.73333333333335</v>
      </c>
      <c r="E140" s="37">
        <v>507.51666666666665</v>
      </c>
      <c r="F140" s="37">
        <v>500.0333333333333</v>
      </c>
      <c r="G140" s="37">
        <v>495.81666666666661</v>
      </c>
      <c r="H140" s="37">
        <v>519.2166666666667</v>
      </c>
      <c r="I140" s="37">
        <v>523.43333333333339</v>
      </c>
      <c r="J140" s="37">
        <v>530.91666666666674</v>
      </c>
      <c r="K140" s="28">
        <v>515.95000000000005</v>
      </c>
      <c r="L140" s="28">
        <v>504.25</v>
      </c>
      <c r="M140" s="28">
        <v>8.8032900000000005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8658.1</v>
      </c>
      <c r="D141" s="37">
        <v>8608.5166666666682</v>
      </c>
      <c r="E141" s="37">
        <v>8509.5833333333358</v>
      </c>
      <c r="F141" s="37">
        <v>8361.0666666666675</v>
      </c>
      <c r="G141" s="37">
        <v>8262.133333333335</v>
      </c>
      <c r="H141" s="37">
        <v>8757.0333333333365</v>
      </c>
      <c r="I141" s="37">
        <v>8855.9666666666672</v>
      </c>
      <c r="J141" s="37">
        <v>9004.4833333333372</v>
      </c>
      <c r="K141" s="28">
        <v>8707.4500000000007</v>
      </c>
      <c r="L141" s="28">
        <v>8460</v>
      </c>
      <c r="M141" s="28">
        <v>12.98855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819.35</v>
      </c>
      <c r="D142" s="37">
        <v>818.46666666666658</v>
      </c>
      <c r="E142" s="37">
        <v>807.93333333333317</v>
      </c>
      <c r="F142" s="37">
        <v>796.51666666666654</v>
      </c>
      <c r="G142" s="37">
        <v>785.98333333333312</v>
      </c>
      <c r="H142" s="37">
        <v>829.88333333333321</v>
      </c>
      <c r="I142" s="37">
        <v>840.41666666666674</v>
      </c>
      <c r="J142" s="37">
        <v>851.83333333333326</v>
      </c>
      <c r="K142" s="28">
        <v>829</v>
      </c>
      <c r="L142" s="28">
        <v>807.05</v>
      </c>
      <c r="M142" s="28">
        <v>4.6144600000000002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362.75</v>
      </c>
      <c r="D143" s="37">
        <v>362.63333333333338</v>
      </c>
      <c r="E143" s="37">
        <v>359.36666666666679</v>
      </c>
      <c r="F143" s="37">
        <v>355.98333333333341</v>
      </c>
      <c r="G143" s="37">
        <v>352.71666666666681</v>
      </c>
      <c r="H143" s="37">
        <v>366.01666666666677</v>
      </c>
      <c r="I143" s="37">
        <v>369.2833333333333</v>
      </c>
      <c r="J143" s="37">
        <v>372.66666666666674</v>
      </c>
      <c r="K143" s="28">
        <v>365.9</v>
      </c>
      <c r="L143" s="28">
        <v>359.25</v>
      </c>
      <c r="M143" s="28">
        <v>2.0996999999999999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1515.85</v>
      </c>
      <c r="D144" s="37">
        <v>1501.2833333333335</v>
      </c>
      <c r="E144" s="37">
        <v>1484.5666666666671</v>
      </c>
      <c r="F144" s="37">
        <v>1453.2833333333335</v>
      </c>
      <c r="G144" s="37">
        <v>1436.5666666666671</v>
      </c>
      <c r="H144" s="37">
        <v>1532.5666666666671</v>
      </c>
      <c r="I144" s="37">
        <v>1549.2833333333338</v>
      </c>
      <c r="J144" s="37">
        <v>1580.5666666666671</v>
      </c>
      <c r="K144" s="28">
        <v>1518</v>
      </c>
      <c r="L144" s="28">
        <v>1470</v>
      </c>
      <c r="M144" s="28">
        <v>1.49512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3136.85</v>
      </c>
      <c r="D145" s="37">
        <v>3098.0166666666664</v>
      </c>
      <c r="E145" s="37">
        <v>3051.0333333333328</v>
      </c>
      <c r="F145" s="37">
        <v>2965.2166666666662</v>
      </c>
      <c r="G145" s="37">
        <v>2918.2333333333327</v>
      </c>
      <c r="H145" s="37">
        <v>3183.833333333333</v>
      </c>
      <c r="I145" s="37">
        <v>3230.8166666666666</v>
      </c>
      <c r="J145" s="37">
        <v>3316.6333333333332</v>
      </c>
      <c r="K145" s="28">
        <v>3145</v>
      </c>
      <c r="L145" s="28">
        <v>3012.2</v>
      </c>
      <c r="M145" s="28">
        <v>6.6095100000000002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2217.9499999999998</v>
      </c>
      <c r="D146" s="37">
        <v>2197.5833333333335</v>
      </c>
      <c r="E146" s="37">
        <v>2171.3666666666668</v>
      </c>
      <c r="F146" s="37">
        <v>2124.7833333333333</v>
      </c>
      <c r="G146" s="37">
        <v>2098.5666666666666</v>
      </c>
      <c r="H146" s="37">
        <v>2244.166666666667</v>
      </c>
      <c r="I146" s="37">
        <v>2270.3833333333332</v>
      </c>
      <c r="J146" s="37">
        <v>2316.9666666666672</v>
      </c>
      <c r="K146" s="28">
        <v>2223.8000000000002</v>
      </c>
      <c r="L146" s="28">
        <v>2151</v>
      </c>
      <c r="M146" s="28">
        <v>6.7928499999999996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1020.9</v>
      </c>
      <c r="D147" s="37">
        <v>1021.4833333333332</v>
      </c>
      <c r="E147" s="37">
        <v>1011.5166666666664</v>
      </c>
      <c r="F147" s="37">
        <v>1002.1333333333332</v>
      </c>
      <c r="G147" s="37">
        <v>992.1666666666664</v>
      </c>
      <c r="H147" s="37">
        <v>1030.8666666666663</v>
      </c>
      <c r="I147" s="37">
        <v>1040.8333333333335</v>
      </c>
      <c r="J147" s="37">
        <v>1050.2166666666665</v>
      </c>
      <c r="K147" s="28">
        <v>1031.45</v>
      </c>
      <c r="L147" s="28">
        <v>1012.1</v>
      </c>
      <c r="M147" s="28">
        <v>9.0527200000000008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104.5</v>
      </c>
      <c r="D148" s="37">
        <v>104.08333333333333</v>
      </c>
      <c r="E148" s="37">
        <v>103.31666666666666</v>
      </c>
      <c r="F148" s="37">
        <v>102.13333333333334</v>
      </c>
      <c r="G148" s="37">
        <v>101.36666666666667</v>
      </c>
      <c r="H148" s="37">
        <v>105.26666666666665</v>
      </c>
      <c r="I148" s="37">
        <v>106.03333333333333</v>
      </c>
      <c r="J148" s="37">
        <v>107.21666666666664</v>
      </c>
      <c r="K148" s="28">
        <v>104.85</v>
      </c>
      <c r="L148" s="28">
        <v>102.9</v>
      </c>
      <c r="M148" s="28">
        <v>50.682899999999997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149.69999999999999</v>
      </c>
      <c r="D149" s="37">
        <v>149.76666666666668</v>
      </c>
      <c r="E149" s="37">
        <v>148.98333333333335</v>
      </c>
      <c r="F149" s="37">
        <v>148.26666666666668</v>
      </c>
      <c r="G149" s="37">
        <v>147.48333333333335</v>
      </c>
      <c r="H149" s="37">
        <v>150.48333333333335</v>
      </c>
      <c r="I149" s="37">
        <v>151.26666666666671</v>
      </c>
      <c r="J149" s="37">
        <v>151.98333333333335</v>
      </c>
      <c r="K149" s="28">
        <v>150.55000000000001</v>
      </c>
      <c r="L149" s="28">
        <v>149.05000000000001</v>
      </c>
      <c r="M149" s="28">
        <v>54.031970000000001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75.900000000000006</v>
      </c>
      <c r="D150" s="37">
        <v>75.166666666666671</v>
      </c>
      <c r="E150" s="37">
        <v>74.283333333333346</v>
      </c>
      <c r="F150" s="37">
        <v>72.666666666666671</v>
      </c>
      <c r="G150" s="37">
        <v>71.783333333333346</v>
      </c>
      <c r="H150" s="37">
        <v>76.783333333333346</v>
      </c>
      <c r="I150" s="37">
        <v>77.666666666666671</v>
      </c>
      <c r="J150" s="37">
        <v>79.283333333333346</v>
      </c>
      <c r="K150" s="28">
        <v>76.05</v>
      </c>
      <c r="L150" s="28">
        <v>73.55</v>
      </c>
      <c r="M150" s="28">
        <v>90.520970000000005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4283.75</v>
      </c>
      <c r="D151" s="37">
        <v>4261.25</v>
      </c>
      <c r="E151" s="37">
        <v>4222.5</v>
      </c>
      <c r="F151" s="37">
        <v>4161.25</v>
      </c>
      <c r="G151" s="37">
        <v>4122.5</v>
      </c>
      <c r="H151" s="37">
        <v>4322.5</v>
      </c>
      <c r="I151" s="37">
        <v>4361.25</v>
      </c>
      <c r="J151" s="37">
        <v>4422.5</v>
      </c>
      <c r="K151" s="28">
        <v>4300</v>
      </c>
      <c r="L151" s="28">
        <v>4200</v>
      </c>
      <c r="M151" s="28">
        <v>3.5706500000000001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18541.900000000001</v>
      </c>
      <c r="D152" s="37">
        <v>18520.3</v>
      </c>
      <c r="E152" s="37">
        <v>18371.599999999999</v>
      </c>
      <c r="F152" s="37">
        <v>18201.3</v>
      </c>
      <c r="G152" s="37">
        <v>18052.599999999999</v>
      </c>
      <c r="H152" s="37">
        <v>18690.599999999999</v>
      </c>
      <c r="I152" s="37">
        <v>18839.300000000003</v>
      </c>
      <c r="J152" s="37">
        <v>19009.599999999999</v>
      </c>
      <c r="K152" s="28">
        <v>18669</v>
      </c>
      <c r="L152" s="28">
        <v>18350</v>
      </c>
      <c r="M152" s="28">
        <v>0.44973000000000002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284.7</v>
      </c>
      <c r="D153" s="37">
        <v>281.7</v>
      </c>
      <c r="E153" s="37">
        <v>276.84999999999997</v>
      </c>
      <c r="F153" s="37">
        <v>269</v>
      </c>
      <c r="G153" s="37">
        <v>264.14999999999998</v>
      </c>
      <c r="H153" s="37">
        <v>289.54999999999995</v>
      </c>
      <c r="I153" s="37">
        <v>294.39999999999998</v>
      </c>
      <c r="J153" s="37">
        <v>302.24999999999994</v>
      </c>
      <c r="K153" s="28">
        <v>286.55</v>
      </c>
      <c r="L153" s="28">
        <v>273.85000000000002</v>
      </c>
      <c r="M153" s="28">
        <v>4.1290399999999998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886.9</v>
      </c>
      <c r="D154" s="37">
        <v>888.6</v>
      </c>
      <c r="E154" s="37">
        <v>876.30000000000007</v>
      </c>
      <c r="F154" s="37">
        <v>865.7</v>
      </c>
      <c r="G154" s="37">
        <v>853.40000000000009</v>
      </c>
      <c r="H154" s="37">
        <v>899.2</v>
      </c>
      <c r="I154" s="37">
        <v>911.5</v>
      </c>
      <c r="J154" s="37">
        <v>922.1</v>
      </c>
      <c r="K154" s="28">
        <v>900.9</v>
      </c>
      <c r="L154" s="28">
        <v>878</v>
      </c>
      <c r="M154" s="28">
        <v>5.6893799999999999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128.6</v>
      </c>
      <c r="D155" s="37">
        <v>128.86666666666665</v>
      </c>
      <c r="E155" s="37">
        <v>127.5333333333333</v>
      </c>
      <c r="F155" s="37">
        <v>126.46666666666665</v>
      </c>
      <c r="G155" s="37">
        <v>125.13333333333331</v>
      </c>
      <c r="H155" s="37">
        <v>129.93333333333328</v>
      </c>
      <c r="I155" s="37">
        <v>131.26666666666659</v>
      </c>
      <c r="J155" s="37">
        <v>132.33333333333329</v>
      </c>
      <c r="K155" s="28">
        <v>130.19999999999999</v>
      </c>
      <c r="L155" s="28">
        <v>127.8</v>
      </c>
      <c r="M155" s="28">
        <v>201.87969000000001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186.9</v>
      </c>
      <c r="D156" s="37">
        <v>185.65</v>
      </c>
      <c r="E156" s="37">
        <v>183.3</v>
      </c>
      <c r="F156" s="37">
        <v>179.70000000000002</v>
      </c>
      <c r="G156" s="37">
        <v>177.35000000000002</v>
      </c>
      <c r="H156" s="37">
        <v>189.25</v>
      </c>
      <c r="I156" s="37">
        <v>191.59999999999997</v>
      </c>
      <c r="J156" s="37">
        <v>195.2</v>
      </c>
      <c r="K156" s="28">
        <v>188</v>
      </c>
      <c r="L156" s="28">
        <v>182.05</v>
      </c>
      <c r="M156" s="28">
        <v>13.825620000000001</v>
      </c>
      <c r="N156" s="1"/>
      <c r="O156" s="1"/>
    </row>
    <row r="157" spans="1:15" ht="12.75" customHeight="1">
      <c r="A157" s="53">
        <v>148</v>
      </c>
      <c r="B157" s="28" t="s">
        <v>851</v>
      </c>
      <c r="C157" s="28">
        <v>713.8</v>
      </c>
      <c r="D157" s="37">
        <v>708.2833333333333</v>
      </c>
      <c r="E157" s="37">
        <v>697.51666666666665</v>
      </c>
      <c r="F157" s="37">
        <v>681.23333333333335</v>
      </c>
      <c r="G157" s="37">
        <v>670.4666666666667</v>
      </c>
      <c r="H157" s="37">
        <v>724.56666666666661</v>
      </c>
      <c r="I157" s="37">
        <v>735.33333333333326</v>
      </c>
      <c r="J157" s="37">
        <v>751.61666666666656</v>
      </c>
      <c r="K157" s="28">
        <v>719.05</v>
      </c>
      <c r="L157" s="28">
        <v>692</v>
      </c>
      <c r="M157" s="28">
        <v>23.636310000000002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3050.45</v>
      </c>
      <c r="D158" s="37">
        <v>3061.5499999999997</v>
      </c>
      <c r="E158" s="37">
        <v>3023.0999999999995</v>
      </c>
      <c r="F158" s="37">
        <v>2995.7499999999995</v>
      </c>
      <c r="G158" s="37">
        <v>2957.2999999999993</v>
      </c>
      <c r="H158" s="37">
        <v>3088.8999999999996</v>
      </c>
      <c r="I158" s="37">
        <v>3127.3499999999995</v>
      </c>
      <c r="J158" s="37">
        <v>3154.7</v>
      </c>
      <c r="K158" s="28">
        <v>3100</v>
      </c>
      <c r="L158" s="28">
        <v>3034.2</v>
      </c>
      <c r="M158" s="28">
        <v>1.45075</v>
      </c>
      <c r="N158" s="1"/>
      <c r="O158" s="1"/>
    </row>
    <row r="159" spans="1:15" ht="12.75" customHeight="1">
      <c r="A159" s="53">
        <v>150</v>
      </c>
      <c r="B159" s="28" t="s">
        <v>852</v>
      </c>
      <c r="C159" s="28">
        <v>458.05</v>
      </c>
      <c r="D159" s="37">
        <v>464.66666666666669</v>
      </c>
      <c r="E159" s="37">
        <v>449.63333333333338</v>
      </c>
      <c r="F159" s="37">
        <v>441.2166666666667</v>
      </c>
      <c r="G159" s="37">
        <v>426.18333333333339</v>
      </c>
      <c r="H159" s="37">
        <v>473.08333333333337</v>
      </c>
      <c r="I159" s="37">
        <v>488.11666666666667</v>
      </c>
      <c r="J159" s="37">
        <v>496.53333333333336</v>
      </c>
      <c r="K159" s="28">
        <v>479.7</v>
      </c>
      <c r="L159" s="28">
        <v>456.25</v>
      </c>
      <c r="M159" s="28">
        <v>8.1749899999999993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3066.75</v>
      </c>
      <c r="D160" s="37">
        <v>3062.8333333333335</v>
      </c>
      <c r="E160" s="37">
        <v>3038.8166666666671</v>
      </c>
      <c r="F160" s="37">
        <v>3010.8833333333337</v>
      </c>
      <c r="G160" s="37">
        <v>2986.8666666666672</v>
      </c>
      <c r="H160" s="37">
        <v>3090.7666666666669</v>
      </c>
      <c r="I160" s="37">
        <v>3114.7833333333333</v>
      </c>
      <c r="J160" s="37">
        <v>3142.7166666666667</v>
      </c>
      <c r="K160" s="28">
        <v>3086.85</v>
      </c>
      <c r="L160" s="28">
        <v>3034.9</v>
      </c>
      <c r="M160" s="28">
        <v>1.3166899999999999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47257.35</v>
      </c>
      <c r="D161" s="37">
        <v>46950.450000000004</v>
      </c>
      <c r="E161" s="37">
        <v>46500.900000000009</v>
      </c>
      <c r="F161" s="37">
        <v>45744.450000000004</v>
      </c>
      <c r="G161" s="37">
        <v>45294.900000000009</v>
      </c>
      <c r="H161" s="37">
        <v>47706.900000000009</v>
      </c>
      <c r="I161" s="37">
        <v>48156.450000000012</v>
      </c>
      <c r="J161" s="37">
        <v>48912.900000000009</v>
      </c>
      <c r="K161" s="28">
        <v>47400</v>
      </c>
      <c r="L161" s="28">
        <v>46194</v>
      </c>
      <c r="M161" s="28">
        <v>0.16941000000000001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3383.35</v>
      </c>
      <c r="D162" s="37">
        <v>3359.1833333333329</v>
      </c>
      <c r="E162" s="37">
        <v>3315.4166666666661</v>
      </c>
      <c r="F162" s="37">
        <v>3247.4833333333331</v>
      </c>
      <c r="G162" s="37">
        <v>3203.7166666666662</v>
      </c>
      <c r="H162" s="37">
        <v>3427.1166666666659</v>
      </c>
      <c r="I162" s="37">
        <v>3470.8833333333332</v>
      </c>
      <c r="J162" s="37">
        <v>3538.8166666666657</v>
      </c>
      <c r="K162" s="28">
        <v>3402.95</v>
      </c>
      <c r="L162" s="28">
        <v>3291.25</v>
      </c>
      <c r="M162" s="28">
        <v>5.4148199999999997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223.9</v>
      </c>
      <c r="D163" s="37">
        <v>223.18333333333331</v>
      </c>
      <c r="E163" s="37">
        <v>221.71666666666661</v>
      </c>
      <c r="F163" s="37">
        <v>219.5333333333333</v>
      </c>
      <c r="G163" s="37">
        <v>218.06666666666661</v>
      </c>
      <c r="H163" s="37">
        <v>225.36666666666662</v>
      </c>
      <c r="I163" s="37">
        <v>226.83333333333331</v>
      </c>
      <c r="J163" s="37">
        <v>229.01666666666662</v>
      </c>
      <c r="K163" s="28">
        <v>224.65</v>
      </c>
      <c r="L163" s="28">
        <v>221</v>
      </c>
      <c r="M163" s="28">
        <v>13.19426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2354.4</v>
      </c>
      <c r="D164" s="37">
        <v>2342.8666666666668</v>
      </c>
      <c r="E164" s="37">
        <v>2321.6333333333337</v>
      </c>
      <c r="F164" s="37">
        <v>2288.8666666666668</v>
      </c>
      <c r="G164" s="37">
        <v>2267.6333333333337</v>
      </c>
      <c r="H164" s="37">
        <v>2375.6333333333337</v>
      </c>
      <c r="I164" s="37">
        <v>2396.8666666666672</v>
      </c>
      <c r="J164" s="37">
        <v>2429.6333333333337</v>
      </c>
      <c r="K164" s="28">
        <v>2364.1</v>
      </c>
      <c r="L164" s="28">
        <v>2310.1</v>
      </c>
      <c r="M164" s="28">
        <v>2.6547999999999998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1805.25</v>
      </c>
      <c r="D165" s="37">
        <v>1805.2666666666667</v>
      </c>
      <c r="E165" s="37">
        <v>1777.0333333333333</v>
      </c>
      <c r="F165" s="37">
        <v>1748.8166666666666</v>
      </c>
      <c r="G165" s="37">
        <v>1720.5833333333333</v>
      </c>
      <c r="H165" s="37">
        <v>1833.4833333333333</v>
      </c>
      <c r="I165" s="37">
        <v>1861.7166666666665</v>
      </c>
      <c r="J165" s="37">
        <v>1889.9333333333334</v>
      </c>
      <c r="K165" s="28">
        <v>1833.5</v>
      </c>
      <c r="L165" s="28">
        <v>1777.05</v>
      </c>
      <c r="M165" s="28">
        <v>16.64105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2223.0500000000002</v>
      </c>
      <c r="D166" s="37">
        <v>2219.7166666666667</v>
      </c>
      <c r="E166" s="37">
        <v>2204.4333333333334</v>
      </c>
      <c r="F166" s="37">
        <v>2185.8166666666666</v>
      </c>
      <c r="G166" s="37">
        <v>2170.5333333333333</v>
      </c>
      <c r="H166" s="37">
        <v>2238.3333333333335</v>
      </c>
      <c r="I166" s="37">
        <v>2253.6166666666672</v>
      </c>
      <c r="J166" s="37">
        <v>2272.2333333333336</v>
      </c>
      <c r="K166" s="28">
        <v>2235</v>
      </c>
      <c r="L166" s="28">
        <v>2201.1</v>
      </c>
      <c r="M166" s="28">
        <v>3.79121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113.9</v>
      </c>
      <c r="D167" s="37">
        <v>113.33333333333333</v>
      </c>
      <c r="E167" s="37">
        <v>112.41666666666666</v>
      </c>
      <c r="F167" s="37">
        <v>110.93333333333332</v>
      </c>
      <c r="G167" s="37">
        <v>110.01666666666665</v>
      </c>
      <c r="H167" s="37">
        <v>114.81666666666666</v>
      </c>
      <c r="I167" s="37">
        <v>115.73333333333332</v>
      </c>
      <c r="J167" s="37">
        <v>117.21666666666667</v>
      </c>
      <c r="K167" s="28">
        <v>114.25</v>
      </c>
      <c r="L167" s="28">
        <v>111.85</v>
      </c>
      <c r="M167" s="28">
        <v>27.878080000000001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210.65</v>
      </c>
      <c r="D168" s="37">
        <v>210.35</v>
      </c>
      <c r="E168" s="37">
        <v>209.7</v>
      </c>
      <c r="F168" s="37">
        <v>208.75</v>
      </c>
      <c r="G168" s="37">
        <v>208.1</v>
      </c>
      <c r="H168" s="37">
        <v>211.29999999999998</v>
      </c>
      <c r="I168" s="37">
        <v>211.95000000000002</v>
      </c>
      <c r="J168" s="37">
        <v>212.89999999999998</v>
      </c>
      <c r="K168" s="28">
        <v>211</v>
      </c>
      <c r="L168" s="28">
        <v>209.4</v>
      </c>
      <c r="M168" s="28">
        <v>69.070160000000001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424.55</v>
      </c>
      <c r="D169" s="37">
        <v>426.01666666666665</v>
      </c>
      <c r="E169" s="37">
        <v>418.5333333333333</v>
      </c>
      <c r="F169" s="37">
        <v>412.51666666666665</v>
      </c>
      <c r="G169" s="37">
        <v>405.0333333333333</v>
      </c>
      <c r="H169" s="37">
        <v>432.0333333333333</v>
      </c>
      <c r="I169" s="37">
        <v>439.51666666666665</v>
      </c>
      <c r="J169" s="37">
        <v>445.5333333333333</v>
      </c>
      <c r="K169" s="28">
        <v>433.5</v>
      </c>
      <c r="L169" s="28">
        <v>420</v>
      </c>
      <c r="M169" s="28">
        <v>2.9126799999999999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14151.85</v>
      </c>
      <c r="D170" s="37">
        <v>14146.949999999999</v>
      </c>
      <c r="E170" s="37">
        <v>14054.899999999998</v>
      </c>
      <c r="F170" s="37">
        <v>13957.949999999999</v>
      </c>
      <c r="G170" s="37">
        <v>13865.899999999998</v>
      </c>
      <c r="H170" s="37">
        <v>14243.899999999998</v>
      </c>
      <c r="I170" s="37">
        <v>14335.949999999997</v>
      </c>
      <c r="J170" s="37">
        <v>14432.899999999998</v>
      </c>
      <c r="K170" s="28">
        <v>14239</v>
      </c>
      <c r="L170" s="28">
        <v>14050</v>
      </c>
      <c r="M170" s="28">
        <v>6.2080000000000003E-2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32.049999999999997</v>
      </c>
      <c r="D171" s="37">
        <v>31.883333333333336</v>
      </c>
      <c r="E171" s="37">
        <v>31.666666666666671</v>
      </c>
      <c r="F171" s="37">
        <v>31.283333333333335</v>
      </c>
      <c r="G171" s="37">
        <v>31.06666666666667</v>
      </c>
      <c r="H171" s="37">
        <v>32.266666666666673</v>
      </c>
      <c r="I171" s="37">
        <v>32.483333333333334</v>
      </c>
      <c r="J171" s="37">
        <v>32.866666666666674</v>
      </c>
      <c r="K171" s="28">
        <v>32.1</v>
      </c>
      <c r="L171" s="28">
        <v>31.5</v>
      </c>
      <c r="M171" s="28">
        <v>224.3065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129.30000000000001</v>
      </c>
      <c r="D172" s="37">
        <v>128.46666666666667</v>
      </c>
      <c r="E172" s="37">
        <v>127.48333333333335</v>
      </c>
      <c r="F172" s="37">
        <v>125.66666666666669</v>
      </c>
      <c r="G172" s="37">
        <v>124.68333333333337</v>
      </c>
      <c r="H172" s="37">
        <v>130.28333333333333</v>
      </c>
      <c r="I172" s="37">
        <v>131.26666666666662</v>
      </c>
      <c r="J172" s="37">
        <v>133.08333333333331</v>
      </c>
      <c r="K172" s="28">
        <v>129.44999999999999</v>
      </c>
      <c r="L172" s="28">
        <v>126.65</v>
      </c>
      <c r="M172" s="28">
        <v>35.207799999999999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2419.1999999999998</v>
      </c>
      <c r="D173" s="37">
        <v>2416.0666666666666</v>
      </c>
      <c r="E173" s="37">
        <v>2405.1333333333332</v>
      </c>
      <c r="F173" s="37">
        <v>2391.0666666666666</v>
      </c>
      <c r="G173" s="37">
        <v>2380.1333333333332</v>
      </c>
      <c r="H173" s="37">
        <v>2430.1333333333332</v>
      </c>
      <c r="I173" s="37">
        <v>2441.0666666666666</v>
      </c>
      <c r="J173" s="37">
        <v>2455.1333333333332</v>
      </c>
      <c r="K173" s="28">
        <v>2427</v>
      </c>
      <c r="L173" s="28">
        <v>2402</v>
      </c>
      <c r="M173" s="28">
        <v>39.943210000000001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888.8</v>
      </c>
      <c r="D174" s="37">
        <v>889.76666666666677</v>
      </c>
      <c r="E174" s="37">
        <v>883.03333333333353</v>
      </c>
      <c r="F174" s="37">
        <v>877.26666666666677</v>
      </c>
      <c r="G174" s="37">
        <v>870.53333333333353</v>
      </c>
      <c r="H174" s="37">
        <v>895.53333333333353</v>
      </c>
      <c r="I174" s="37">
        <v>902.26666666666688</v>
      </c>
      <c r="J174" s="37">
        <v>908.03333333333353</v>
      </c>
      <c r="K174" s="28">
        <v>896.5</v>
      </c>
      <c r="L174" s="28">
        <v>884</v>
      </c>
      <c r="M174" s="28">
        <v>8.2796299999999992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1149.3499999999999</v>
      </c>
      <c r="D175" s="37">
        <v>1153.0166666666667</v>
      </c>
      <c r="E175" s="37">
        <v>1128.5333333333333</v>
      </c>
      <c r="F175" s="37">
        <v>1107.7166666666667</v>
      </c>
      <c r="G175" s="37">
        <v>1083.2333333333333</v>
      </c>
      <c r="H175" s="37">
        <v>1173.8333333333333</v>
      </c>
      <c r="I175" s="37">
        <v>1198.3166666666664</v>
      </c>
      <c r="J175" s="37">
        <v>1219.1333333333332</v>
      </c>
      <c r="K175" s="28">
        <v>1177.5</v>
      </c>
      <c r="L175" s="28">
        <v>1132.2</v>
      </c>
      <c r="M175" s="28">
        <v>15.54002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2405.25</v>
      </c>
      <c r="D176" s="37">
        <v>2387.3166666666666</v>
      </c>
      <c r="E176" s="37">
        <v>2360.6333333333332</v>
      </c>
      <c r="F176" s="37">
        <v>2316.0166666666664</v>
      </c>
      <c r="G176" s="37">
        <v>2289.333333333333</v>
      </c>
      <c r="H176" s="37">
        <v>2431.9333333333334</v>
      </c>
      <c r="I176" s="37">
        <v>2458.6166666666668</v>
      </c>
      <c r="J176" s="37">
        <v>2503.2333333333336</v>
      </c>
      <c r="K176" s="28">
        <v>2414</v>
      </c>
      <c r="L176" s="28">
        <v>2342.6999999999998</v>
      </c>
      <c r="M176" s="28">
        <v>7.1743899999999998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21023.5</v>
      </c>
      <c r="D177" s="37">
        <v>20897.75</v>
      </c>
      <c r="E177" s="37">
        <v>20665.5</v>
      </c>
      <c r="F177" s="37">
        <v>20307.5</v>
      </c>
      <c r="G177" s="37">
        <v>20075.25</v>
      </c>
      <c r="H177" s="37">
        <v>21255.75</v>
      </c>
      <c r="I177" s="37">
        <v>21488</v>
      </c>
      <c r="J177" s="37">
        <v>21846</v>
      </c>
      <c r="K177" s="28">
        <v>21130</v>
      </c>
      <c r="L177" s="28">
        <v>20539.75</v>
      </c>
      <c r="M177" s="28">
        <v>0.25231999999999999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1450.8</v>
      </c>
      <c r="D178" s="37">
        <v>1453.2666666666667</v>
      </c>
      <c r="E178" s="37">
        <v>1432.5333333333333</v>
      </c>
      <c r="F178" s="37">
        <v>1414.2666666666667</v>
      </c>
      <c r="G178" s="37">
        <v>1393.5333333333333</v>
      </c>
      <c r="H178" s="37">
        <v>1471.5333333333333</v>
      </c>
      <c r="I178" s="37">
        <v>1492.2666666666664</v>
      </c>
      <c r="J178" s="37">
        <v>1510.5333333333333</v>
      </c>
      <c r="K178" s="28">
        <v>1474</v>
      </c>
      <c r="L178" s="28">
        <v>1435</v>
      </c>
      <c r="M178" s="28">
        <v>13.405390000000001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2690.3</v>
      </c>
      <c r="D179" s="37">
        <v>2691.7333333333336</v>
      </c>
      <c r="E179" s="37">
        <v>2658.5666666666671</v>
      </c>
      <c r="F179" s="37">
        <v>2626.8333333333335</v>
      </c>
      <c r="G179" s="37">
        <v>2593.666666666667</v>
      </c>
      <c r="H179" s="37">
        <v>2723.4666666666672</v>
      </c>
      <c r="I179" s="37">
        <v>2756.6333333333332</v>
      </c>
      <c r="J179" s="37">
        <v>2788.3666666666672</v>
      </c>
      <c r="K179" s="28">
        <v>2724.9</v>
      </c>
      <c r="L179" s="28">
        <v>2660</v>
      </c>
      <c r="M179" s="28">
        <v>4.1827800000000002</v>
      </c>
      <c r="N179" s="1"/>
      <c r="O179" s="1"/>
    </row>
    <row r="180" spans="1:15" ht="12.75" customHeight="1">
      <c r="A180" s="53">
        <v>171</v>
      </c>
      <c r="B180" s="28" t="s">
        <v>828</v>
      </c>
      <c r="C180" s="28">
        <v>550</v>
      </c>
      <c r="D180" s="37">
        <v>550.94999999999993</v>
      </c>
      <c r="E180" s="37">
        <v>544.94999999999982</v>
      </c>
      <c r="F180" s="37">
        <v>539.89999999999986</v>
      </c>
      <c r="G180" s="37">
        <v>533.89999999999975</v>
      </c>
      <c r="H180" s="37">
        <v>555.99999999999989</v>
      </c>
      <c r="I180" s="37">
        <v>562.00000000000011</v>
      </c>
      <c r="J180" s="37">
        <v>567.04999999999995</v>
      </c>
      <c r="K180" s="28">
        <v>556.95000000000005</v>
      </c>
      <c r="L180" s="28">
        <v>545.9</v>
      </c>
      <c r="M180" s="28">
        <v>4.1640100000000002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528.20000000000005</v>
      </c>
      <c r="D181" s="37">
        <v>523.4666666666667</v>
      </c>
      <c r="E181" s="37">
        <v>516.98333333333335</v>
      </c>
      <c r="F181" s="37">
        <v>505.76666666666665</v>
      </c>
      <c r="G181" s="37">
        <v>499.2833333333333</v>
      </c>
      <c r="H181" s="37">
        <v>534.68333333333339</v>
      </c>
      <c r="I181" s="37">
        <v>541.16666666666674</v>
      </c>
      <c r="J181" s="37">
        <v>552.38333333333344</v>
      </c>
      <c r="K181" s="28">
        <v>529.95000000000005</v>
      </c>
      <c r="L181" s="28">
        <v>512.25</v>
      </c>
      <c r="M181" s="28">
        <v>151.01545999999999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75.8</v>
      </c>
      <c r="D182" s="37">
        <v>75.366666666666674</v>
      </c>
      <c r="E182" s="37">
        <v>74.733333333333348</v>
      </c>
      <c r="F182" s="37">
        <v>73.666666666666671</v>
      </c>
      <c r="G182" s="37">
        <v>73.033333333333346</v>
      </c>
      <c r="H182" s="37">
        <v>76.433333333333351</v>
      </c>
      <c r="I182" s="37">
        <v>77.066666666666677</v>
      </c>
      <c r="J182" s="37">
        <v>78.133333333333354</v>
      </c>
      <c r="K182" s="28">
        <v>76</v>
      </c>
      <c r="L182" s="28">
        <v>74.3</v>
      </c>
      <c r="M182" s="28">
        <v>170.8458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894</v>
      </c>
      <c r="D183" s="37">
        <v>885.68333333333339</v>
      </c>
      <c r="E183" s="37">
        <v>874.36666666666679</v>
      </c>
      <c r="F183" s="37">
        <v>854.73333333333335</v>
      </c>
      <c r="G183" s="37">
        <v>843.41666666666674</v>
      </c>
      <c r="H183" s="37">
        <v>905.31666666666683</v>
      </c>
      <c r="I183" s="37">
        <v>916.63333333333344</v>
      </c>
      <c r="J183" s="37">
        <v>936.26666666666688</v>
      </c>
      <c r="K183" s="28">
        <v>897</v>
      </c>
      <c r="L183" s="28">
        <v>866.05</v>
      </c>
      <c r="M183" s="28">
        <v>27.977889999999999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473</v>
      </c>
      <c r="D184" s="37">
        <v>469.91666666666669</v>
      </c>
      <c r="E184" s="37">
        <v>463.93333333333339</v>
      </c>
      <c r="F184" s="37">
        <v>454.86666666666673</v>
      </c>
      <c r="G184" s="37">
        <v>448.88333333333344</v>
      </c>
      <c r="H184" s="37">
        <v>478.98333333333335</v>
      </c>
      <c r="I184" s="37">
        <v>484.96666666666658</v>
      </c>
      <c r="J184" s="37">
        <v>494.0333333333333</v>
      </c>
      <c r="K184" s="28">
        <v>475.9</v>
      </c>
      <c r="L184" s="28">
        <v>460.85</v>
      </c>
      <c r="M184" s="28">
        <v>15.15541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575.25</v>
      </c>
      <c r="D185" s="37">
        <v>572.08333333333337</v>
      </c>
      <c r="E185" s="37">
        <v>566.16666666666674</v>
      </c>
      <c r="F185" s="37">
        <v>557.08333333333337</v>
      </c>
      <c r="G185" s="37">
        <v>551.16666666666674</v>
      </c>
      <c r="H185" s="37">
        <v>581.16666666666674</v>
      </c>
      <c r="I185" s="37">
        <v>587.08333333333348</v>
      </c>
      <c r="J185" s="37">
        <v>596.16666666666674</v>
      </c>
      <c r="K185" s="28">
        <v>578</v>
      </c>
      <c r="L185" s="28">
        <v>563</v>
      </c>
      <c r="M185" s="28">
        <v>1.86198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849.85</v>
      </c>
      <c r="D186" s="37">
        <v>851.61666666666679</v>
      </c>
      <c r="E186" s="37">
        <v>835.28333333333353</v>
      </c>
      <c r="F186" s="37">
        <v>820.7166666666667</v>
      </c>
      <c r="G186" s="37">
        <v>804.38333333333344</v>
      </c>
      <c r="H186" s="37">
        <v>866.18333333333362</v>
      </c>
      <c r="I186" s="37">
        <v>882.51666666666688</v>
      </c>
      <c r="J186" s="37">
        <v>897.08333333333371</v>
      </c>
      <c r="K186" s="28">
        <v>867.95</v>
      </c>
      <c r="L186" s="28">
        <v>837.05</v>
      </c>
      <c r="M186" s="28">
        <v>13.056290000000001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878.6</v>
      </c>
      <c r="D187" s="37">
        <v>874.38333333333333</v>
      </c>
      <c r="E187" s="37">
        <v>867.9666666666667</v>
      </c>
      <c r="F187" s="37">
        <v>857.33333333333337</v>
      </c>
      <c r="G187" s="37">
        <v>850.91666666666674</v>
      </c>
      <c r="H187" s="37">
        <v>885.01666666666665</v>
      </c>
      <c r="I187" s="37">
        <v>891.43333333333339</v>
      </c>
      <c r="J187" s="37">
        <v>902.06666666666661</v>
      </c>
      <c r="K187" s="28">
        <v>880.8</v>
      </c>
      <c r="L187" s="28">
        <v>863.75</v>
      </c>
      <c r="M187" s="28">
        <v>7.4715400000000001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1035.25</v>
      </c>
      <c r="D188" s="37">
        <v>1034.7666666666667</v>
      </c>
      <c r="E188" s="37">
        <v>1022.4833333333333</v>
      </c>
      <c r="F188" s="37">
        <v>1009.7166666666667</v>
      </c>
      <c r="G188" s="37">
        <v>997.43333333333339</v>
      </c>
      <c r="H188" s="37">
        <v>1047.5333333333333</v>
      </c>
      <c r="I188" s="37">
        <v>1059.8166666666666</v>
      </c>
      <c r="J188" s="37">
        <v>1072.5833333333333</v>
      </c>
      <c r="K188" s="28">
        <v>1047.05</v>
      </c>
      <c r="L188" s="28">
        <v>1022</v>
      </c>
      <c r="M188" s="28">
        <v>4.8796299999999997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3188.85</v>
      </c>
      <c r="D189" s="37">
        <v>3164.3166666666671</v>
      </c>
      <c r="E189" s="37">
        <v>3134.5333333333342</v>
      </c>
      <c r="F189" s="37">
        <v>3080.2166666666672</v>
      </c>
      <c r="G189" s="37">
        <v>3050.4333333333343</v>
      </c>
      <c r="H189" s="37">
        <v>3218.6333333333341</v>
      </c>
      <c r="I189" s="37">
        <v>3248.416666666667</v>
      </c>
      <c r="J189" s="37">
        <v>3302.733333333334</v>
      </c>
      <c r="K189" s="28">
        <v>3194.1</v>
      </c>
      <c r="L189" s="28">
        <v>3110</v>
      </c>
      <c r="M189" s="28">
        <v>13.89808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801.6</v>
      </c>
      <c r="D190" s="37">
        <v>797.45000000000016</v>
      </c>
      <c r="E190" s="37">
        <v>791.20000000000027</v>
      </c>
      <c r="F190" s="37">
        <v>780.80000000000007</v>
      </c>
      <c r="G190" s="37">
        <v>774.55000000000018</v>
      </c>
      <c r="H190" s="37">
        <v>807.85000000000036</v>
      </c>
      <c r="I190" s="37">
        <v>814.10000000000014</v>
      </c>
      <c r="J190" s="37">
        <v>824.50000000000045</v>
      </c>
      <c r="K190" s="28">
        <v>803.7</v>
      </c>
      <c r="L190" s="28">
        <v>787.05</v>
      </c>
      <c r="M190" s="28">
        <v>10.569179999999999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8481.4</v>
      </c>
      <c r="D191" s="37">
        <v>8441.4833333333336</v>
      </c>
      <c r="E191" s="37">
        <v>8382.9666666666672</v>
      </c>
      <c r="F191" s="37">
        <v>8284.5333333333328</v>
      </c>
      <c r="G191" s="37">
        <v>8226.0166666666664</v>
      </c>
      <c r="H191" s="37">
        <v>8539.9166666666679</v>
      </c>
      <c r="I191" s="37">
        <v>8598.4333333333343</v>
      </c>
      <c r="J191" s="37">
        <v>8696.8666666666686</v>
      </c>
      <c r="K191" s="28">
        <v>8500</v>
      </c>
      <c r="L191" s="28">
        <v>8343.0499999999993</v>
      </c>
      <c r="M191" s="28">
        <v>1.68885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444.05</v>
      </c>
      <c r="D192" s="37">
        <v>441.7166666666667</v>
      </c>
      <c r="E192" s="37">
        <v>438.43333333333339</v>
      </c>
      <c r="F192" s="37">
        <v>432.81666666666672</v>
      </c>
      <c r="G192" s="37">
        <v>429.53333333333342</v>
      </c>
      <c r="H192" s="37">
        <v>447.33333333333337</v>
      </c>
      <c r="I192" s="37">
        <v>450.61666666666667</v>
      </c>
      <c r="J192" s="37">
        <v>456.23333333333335</v>
      </c>
      <c r="K192" s="28">
        <v>445</v>
      </c>
      <c r="L192" s="28">
        <v>436.1</v>
      </c>
      <c r="M192" s="28">
        <v>100.81023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218</v>
      </c>
      <c r="D193" s="37">
        <v>219.15</v>
      </c>
      <c r="E193" s="37">
        <v>214.35000000000002</v>
      </c>
      <c r="F193" s="37">
        <v>210.70000000000002</v>
      </c>
      <c r="G193" s="37">
        <v>205.90000000000003</v>
      </c>
      <c r="H193" s="37">
        <v>222.8</v>
      </c>
      <c r="I193" s="37">
        <v>227.60000000000002</v>
      </c>
      <c r="J193" s="37">
        <v>231.25</v>
      </c>
      <c r="K193" s="28">
        <v>223.95</v>
      </c>
      <c r="L193" s="28">
        <v>215.5</v>
      </c>
      <c r="M193" s="28">
        <v>336.75844999999998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959.4</v>
      </c>
      <c r="D194" s="37">
        <v>954.84999999999991</v>
      </c>
      <c r="E194" s="37">
        <v>948.14999999999986</v>
      </c>
      <c r="F194" s="37">
        <v>936.9</v>
      </c>
      <c r="G194" s="37">
        <v>930.19999999999993</v>
      </c>
      <c r="H194" s="37">
        <v>966.0999999999998</v>
      </c>
      <c r="I194" s="37">
        <v>972.79999999999984</v>
      </c>
      <c r="J194" s="37">
        <v>984.04999999999973</v>
      </c>
      <c r="K194" s="28">
        <v>961.55</v>
      </c>
      <c r="L194" s="28">
        <v>943.6</v>
      </c>
      <c r="M194" s="28">
        <v>52.559019999999997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1007.65</v>
      </c>
      <c r="D195" s="37">
        <v>1003.1999999999999</v>
      </c>
      <c r="E195" s="37">
        <v>996.44999999999982</v>
      </c>
      <c r="F195" s="37">
        <v>985.24999999999989</v>
      </c>
      <c r="G195" s="37">
        <v>978.49999999999977</v>
      </c>
      <c r="H195" s="37">
        <v>1014.3999999999999</v>
      </c>
      <c r="I195" s="37">
        <v>1021.1500000000001</v>
      </c>
      <c r="J195" s="37">
        <v>1032.3499999999999</v>
      </c>
      <c r="K195" s="28">
        <v>1009.95</v>
      </c>
      <c r="L195" s="28">
        <v>992</v>
      </c>
      <c r="M195" s="28">
        <v>25.460519999999999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723.8</v>
      </c>
      <c r="D196" s="37">
        <v>713.2833333333333</v>
      </c>
      <c r="E196" s="37">
        <v>698.66666666666663</v>
      </c>
      <c r="F196" s="37">
        <v>673.5333333333333</v>
      </c>
      <c r="G196" s="37">
        <v>658.91666666666663</v>
      </c>
      <c r="H196" s="37">
        <v>738.41666666666663</v>
      </c>
      <c r="I196" s="37">
        <v>753.03333333333342</v>
      </c>
      <c r="J196" s="37">
        <v>778.16666666666663</v>
      </c>
      <c r="K196" s="28">
        <v>727.9</v>
      </c>
      <c r="L196" s="28">
        <v>688.15</v>
      </c>
      <c r="M196" s="28">
        <v>12.057919999999999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2303.5500000000002</v>
      </c>
      <c r="D197" s="37">
        <v>2293.7000000000003</v>
      </c>
      <c r="E197" s="37">
        <v>2276.4000000000005</v>
      </c>
      <c r="F197" s="37">
        <v>2249.2500000000005</v>
      </c>
      <c r="G197" s="37">
        <v>2231.9500000000007</v>
      </c>
      <c r="H197" s="37">
        <v>2320.8500000000004</v>
      </c>
      <c r="I197" s="37">
        <v>2338.1500000000005</v>
      </c>
      <c r="J197" s="37">
        <v>2365.3000000000002</v>
      </c>
      <c r="K197" s="28">
        <v>2311</v>
      </c>
      <c r="L197" s="28">
        <v>2266.5500000000002</v>
      </c>
      <c r="M197" s="28">
        <v>14.56382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1494.65</v>
      </c>
      <c r="D198" s="37">
        <v>1481.6000000000001</v>
      </c>
      <c r="E198" s="37">
        <v>1464.2500000000002</v>
      </c>
      <c r="F198" s="37">
        <v>1433.8500000000001</v>
      </c>
      <c r="G198" s="37">
        <v>1416.5000000000002</v>
      </c>
      <c r="H198" s="37">
        <v>1512.0000000000002</v>
      </c>
      <c r="I198" s="37">
        <v>1529.3500000000001</v>
      </c>
      <c r="J198" s="37">
        <v>1559.7500000000002</v>
      </c>
      <c r="K198" s="28">
        <v>1498.95</v>
      </c>
      <c r="L198" s="28">
        <v>1451.2</v>
      </c>
      <c r="M198" s="28">
        <v>2.50922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510.1</v>
      </c>
      <c r="D199" s="37">
        <v>506.41666666666669</v>
      </c>
      <c r="E199" s="37">
        <v>500.88333333333338</v>
      </c>
      <c r="F199" s="37">
        <v>491.66666666666669</v>
      </c>
      <c r="G199" s="37">
        <v>486.13333333333338</v>
      </c>
      <c r="H199" s="37">
        <v>515.63333333333344</v>
      </c>
      <c r="I199" s="37">
        <v>521.16666666666674</v>
      </c>
      <c r="J199" s="37">
        <v>530.38333333333344</v>
      </c>
      <c r="K199" s="28">
        <v>511.95</v>
      </c>
      <c r="L199" s="28">
        <v>497.2</v>
      </c>
      <c r="M199" s="28">
        <v>4.8914200000000001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1254.4000000000001</v>
      </c>
      <c r="D200" s="37">
        <v>1246.05</v>
      </c>
      <c r="E200" s="37">
        <v>1233.55</v>
      </c>
      <c r="F200" s="37">
        <v>1212.7</v>
      </c>
      <c r="G200" s="37">
        <v>1200.2</v>
      </c>
      <c r="H200" s="37">
        <v>1266.8999999999999</v>
      </c>
      <c r="I200" s="37">
        <v>1279.3999999999999</v>
      </c>
      <c r="J200" s="37">
        <v>1300.2499999999998</v>
      </c>
      <c r="K200" s="28">
        <v>1258.55</v>
      </c>
      <c r="L200" s="28">
        <v>1225.2</v>
      </c>
      <c r="M200" s="28">
        <v>5.3294600000000001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38.5</v>
      </c>
      <c r="D201" s="37">
        <v>38.75</v>
      </c>
      <c r="E201" s="37">
        <v>38.049999999999997</v>
      </c>
      <c r="F201" s="37">
        <v>37.599999999999994</v>
      </c>
      <c r="G201" s="37">
        <v>36.899999999999991</v>
      </c>
      <c r="H201" s="37">
        <v>39.200000000000003</v>
      </c>
      <c r="I201" s="37">
        <v>39.900000000000006</v>
      </c>
      <c r="J201" s="37">
        <v>40.350000000000009</v>
      </c>
      <c r="K201" s="28">
        <v>39.450000000000003</v>
      </c>
      <c r="L201" s="28">
        <v>38.299999999999997</v>
      </c>
      <c r="M201" s="28">
        <v>42.623719999999999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721.6</v>
      </c>
      <c r="D202" s="37">
        <v>717.5333333333333</v>
      </c>
      <c r="E202" s="37">
        <v>712.06666666666661</v>
      </c>
      <c r="F202" s="37">
        <v>702.5333333333333</v>
      </c>
      <c r="G202" s="37">
        <v>697.06666666666661</v>
      </c>
      <c r="H202" s="37">
        <v>727.06666666666661</v>
      </c>
      <c r="I202" s="37">
        <v>732.5333333333333</v>
      </c>
      <c r="J202" s="37">
        <v>742.06666666666661</v>
      </c>
      <c r="K202" s="28">
        <v>723</v>
      </c>
      <c r="L202" s="28">
        <v>708</v>
      </c>
      <c r="M202" s="28">
        <v>14.63655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6535.35</v>
      </c>
      <c r="D203" s="37">
        <v>6484.083333333333</v>
      </c>
      <c r="E203" s="37">
        <v>6417.1666666666661</v>
      </c>
      <c r="F203" s="37">
        <v>6298.9833333333327</v>
      </c>
      <c r="G203" s="37">
        <v>6232.0666666666657</v>
      </c>
      <c r="H203" s="37">
        <v>6602.2666666666664</v>
      </c>
      <c r="I203" s="37">
        <v>6669.1833333333325</v>
      </c>
      <c r="J203" s="37">
        <v>6787.3666666666668</v>
      </c>
      <c r="K203" s="28">
        <v>6551</v>
      </c>
      <c r="L203" s="28">
        <v>6365.9</v>
      </c>
      <c r="M203" s="28">
        <v>4.2407000000000004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37.65</v>
      </c>
      <c r="D204" s="37">
        <v>37.5</v>
      </c>
      <c r="E204" s="37">
        <v>37.15</v>
      </c>
      <c r="F204" s="37">
        <v>36.65</v>
      </c>
      <c r="G204" s="37">
        <v>36.299999999999997</v>
      </c>
      <c r="H204" s="37">
        <v>38</v>
      </c>
      <c r="I204" s="37">
        <v>38.349999999999994</v>
      </c>
      <c r="J204" s="37">
        <v>38.85</v>
      </c>
      <c r="K204" s="28">
        <v>37.85</v>
      </c>
      <c r="L204" s="28">
        <v>37</v>
      </c>
      <c r="M204" s="28">
        <v>53.051679999999998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1638.35</v>
      </c>
      <c r="D205" s="37">
        <v>1635.7166666666665</v>
      </c>
      <c r="E205" s="37">
        <v>1599.6833333333329</v>
      </c>
      <c r="F205" s="37">
        <v>1561.0166666666664</v>
      </c>
      <c r="G205" s="37">
        <v>1524.9833333333329</v>
      </c>
      <c r="H205" s="37">
        <v>1674.383333333333</v>
      </c>
      <c r="I205" s="37">
        <v>1710.4166666666663</v>
      </c>
      <c r="J205" s="37">
        <v>1749.083333333333</v>
      </c>
      <c r="K205" s="28">
        <v>1671.75</v>
      </c>
      <c r="L205" s="28">
        <v>1597.05</v>
      </c>
      <c r="M205" s="28">
        <v>7.0960299999999998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792.9</v>
      </c>
      <c r="D206" s="37">
        <v>805.13333333333333</v>
      </c>
      <c r="E206" s="37">
        <v>772.86666666666667</v>
      </c>
      <c r="F206" s="37">
        <v>752.83333333333337</v>
      </c>
      <c r="G206" s="37">
        <v>720.56666666666672</v>
      </c>
      <c r="H206" s="37">
        <v>825.16666666666663</v>
      </c>
      <c r="I206" s="37">
        <v>857.43333333333328</v>
      </c>
      <c r="J206" s="37">
        <v>877.46666666666658</v>
      </c>
      <c r="K206" s="28">
        <v>837.4</v>
      </c>
      <c r="L206" s="28">
        <v>785.1</v>
      </c>
      <c r="M206" s="28">
        <v>66.201830000000001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869.9</v>
      </c>
      <c r="D207" s="37">
        <v>873.54999999999984</v>
      </c>
      <c r="E207" s="37">
        <v>862.39999999999964</v>
      </c>
      <c r="F207" s="37">
        <v>854.89999999999975</v>
      </c>
      <c r="G207" s="37">
        <v>843.74999999999955</v>
      </c>
      <c r="H207" s="37">
        <v>881.04999999999973</v>
      </c>
      <c r="I207" s="37">
        <v>892.2</v>
      </c>
      <c r="J207" s="37">
        <v>899.69999999999982</v>
      </c>
      <c r="K207" s="28">
        <v>884.7</v>
      </c>
      <c r="L207" s="28">
        <v>866.05</v>
      </c>
      <c r="M207" s="28">
        <v>4.6273900000000001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243.4</v>
      </c>
      <c r="D208" s="37">
        <v>241.16666666666666</v>
      </c>
      <c r="E208" s="37">
        <v>238.13333333333333</v>
      </c>
      <c r="F208" s="37">
        <v>232.86666666666667</v>
      </c>
      <c r="G208" s="37">
        <v>229.83333333333334</v>
      </c>
      <c r="H208" s="37">
        <v>246.43333333333331</v>
      </c>
      <c r="I208" s="37">
        <v>249.46666666666667</v>
      </c>
      <c r="J208" s="37">
        <v>254.73333333333329</v>
      </c>
      <c r="K208" s="28">
        <v>244.2</v>
      </c>
      <c r="L208" s="28">
        <v>235.9</v>
      </c>
      <c r="M208" s="28">
        <v>109.92106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8.75</v>
      </c>
      <c r="D209" s="37">
        <v>8.7833333333333332</v>
      </c>
      <c r="E209" s="37">
        <v>8.6666666666666661</v>
      </c>
      <c r="F209" s="37">
        <v>8.5833333333333321</v>
      </c>
      <c r="G209" s="37">
        <v>8.466666666666665</v>
      </c>
      <c r="H209" s="37">
        <v>8.8666666666666671</v>
      </c>
      <c r="I209" s="37">
        <v>8.9833333333333343</v>
      </c>
      <c r="J209" s="37">
        <v>9.0666666666666682</v>
      </c>
      <c r="K209" s="28">
        <v>8.9</v>
      </c>
      <c r="L209" s="28">
        <v>8.6999999999999993</v>
      </c>
      <c r="M209" s="28">
        <v>456.66095999999999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969.05</v>
      </c>
      <c r="D210" s="37">
        <v>958.18333333333339</v>
      </c>
      <c r="E210" s="37">
        <v>943.36666666666679</v>
      </c>
      <c r="F210" s="37">
        <v>917.68333333333339</v>
      </c>
      <c r="G210" s="37">
        <v>902.86666666666679</v>
      </c>
      <c r="H210" s="37">
        <v>983.86666666666679</v>
      </c>
      <c r="I210" s="37">
        <v>998.68333333333339</v>
      </c>
      <c r="J210" s="37">
        <v>1024.3666666666668</v>
      </c>
      <c r="K210" s="28">
        <v>973</v>
      </c>
      <c r="L210" s="28">
        <v>932.5</v>
      </c>
      <c r="M210" s="28">
        <v>24.896049999999999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1765.2</v>
      </c>
      <c r="D211" s="37">
        <v>1753.3999999999999</v>
      </c>
      <c r="E211" s="37">
        <v>1736.7999999999997</v>
      </c>
      <c r="F211" s="37">
        <v>1708.3999999999999</v>
      </c>
      <c r="G211" s="37">
        <v>1691.7999999999997</v>
      </c>
      <c r="H211" s="37">
        <v>1781.7999999999997</v>
      </c>
      <c r="I211" s="37">
        <v>1798.3999999999996</v>
      </c>
      <c r="J211" s="37">
        <v>1826.7999999999997</v>
      </c>
      <c r="K211" s="28">
        <v>1770</v>
      </c>
      <c r="L211" s="28">
        <v>1725</v>
      </c>
      <c r="M211" s="28">
        <v>1.7266999999999999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406.65</v>
      </c>
      <c r="D212" s="37">
        <v>405.33333333333331</v>
      </c>
      <c r="E212" s="37">
        <v>403.26666666666665</v>
      </c>
      <c r="F212" s="37">
        <v>399.88333333333333</v>
      </c>
      <c r="G212" s="37">
        <v>397.81666666666666</v>
      </c>
      <c r="H212" s="37">
        <v>408.71666666666664</v>
      </c>
      <c r="I212" s="37">
        <v>410.78333333333336</v>
      </c>
      <c r="J212" s="37">
        <v>414.16666666666663</v>
      </c>
      <c r="K212" s="28">
        <v>407.4</v>
      </c>
      <c r="L212" s="28">
        <v>401.95</v>
      </c>
      <c r="M212" s="28">
        <v>70.420789999999997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14.7</v>
      </c>
      <c r="D213" s="37">
        <v>14.433333333333332</v>
      </c>
      <c r="E213" s="37">
        <v>13.966666666666663</v>
      </c>
      <c r="F213" s="37">
        <v>13.233333333333331</v>
      </c>
      <c r="G213" s="37">
        <v>12.766666666666662</v>
      </c>
      <c r="H213" s="37">
        <v>15.166666666666664</v>
      </c>
      <c r="I213" s="37">
        <v>15.633333333333333</v>
      </c>
      <c r="J213" s="37">
        <v>16.366666666666667</v>
      </c>
      <c r="K213" s="28">
        <v>14.9</v>
      </c>
      <c r="L213" s="28">
        <v>13.7</v>
      </c>
      <c r="M213" s="28">
        <v>2153.2028799999998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239.9</v>
      </c>
      <c r="D214" s="37">
        <v>238.65</v>
      </c>
      <c r="E214" s="37">
        <v>236.8</v>
      </c>
      <c r="F214" s="37">
        <v>233.70000000000002</v>
      </c>
      <c r="G214" s="37">
        <v>231.85000000000002</v>
      </c>
      <c r="H214" s="37">
        <v>241.75</v>
      </c>
      <c r="I214" s="37">
        <v>243.59999999999997</v>
      </c>
      <c r="J214" s="37">
        <v>246.7</v>
      </c>
      <c r="K214" s="37">
        <v>240.5</v>
      </c>
      <c r="L214" s="37">
        <v>235.55</v>
      </c>
      <c r="M214" s="37">
        <v>56.226149999999997</v>
      </c>
      <c r="N214" s="1"/>
      <c r="O214" s="1"/>
    </row>
    <row r="215" spans="1:15" ht="12.75" customHeight="1">
      <c r="A215" s="53">
        <v>206</v>
      </c>
      <c r="B215" s="28" t="s">
        <v>853</v>
      </c>
      <c r="C215" s="37">
        <v>43.95</v>
      </c>
      <c r="D215" s="37">
        <v>42.983333333333327</v>
      </c>
      <c r="E215" s="37">
        <v>41.566666666666656</v>
      </c>
      <c r="F215" s="37">
        <v>39.18333333333333</v>
      </c>
      <c r="G215" s="37">
        <v>37.766666666666659</v>
      </c>
      <c r="H215" s="37">
        <v>45.366666666666653</v>
      </c>
      <c r="I215" s="37">
        <v>46.783333333333324</v>
      </c>
      <c r="J215" s="37">
        <v>49.16666666666665</v>
      </c>
      <c r="K215" s="37">
        <v>44.4</v>
      </c>
      <c r="L215" s="37">
        <v>40.6</v>
      </c>
      <c r="M215" s="37">
        <v>4112.0517200000004</v>
      </c>
      <c r="N215" s="1"/>
      <c r="O215" s="1"/>
    </row>
    <row r="216" spans="1:15" ht="12.75" customHeight="1">
      <c r="A216" s="53">
        <v>207</v>
      </c>
      <c r="B216" s="28" t="s">
        <v>829</v>
      </c>
      <c r="C216" s="37">
        <v>351.45</v>
      </c>
      <c r="D216" s="37">
        <v>348.31666666666661</v>
      </c>
      <c r="E216" s="37">
        <v>343.53333333333319</v>
      </c>
      <c r="F216" s="37">
        <v>335.61666666666656</v>
      </c>
      <c r="G216" s="37">
        <v>330.83333333333314</v>
      </c>
      <c r="H216" s="37">
        <v>356.23333333333323</v>
      </c>
      <c r="I216" s="37">
        <v>361.01666666666665</v>
      </c>
      <c r="J216" s="37">
        <v>368.93333333333328</v>
      </c>
      <c r="K216" s="37">
        <v>353.1</v>
      </c>
      <c r="L216" s="37">
        <v>340.4</v>
      </c>
      <c r="M216" s="37">
        <v>27.797350000000002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9"/>
      <c r="B1" s="470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94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44770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2" t="s">
        <v>16</v>
      </c>
      <c r="B9" s="464" t="s">
        <v>18</v>
      </c>
      <c r="C9" s="468" t="s">
        <v>20</v>
      </c>
      <c r="D9" s="468" t="s">
        <v>21</v>
      </c>
      <c r="E9" s="459" t="s">
        <v>22</v>
      </c>
      <c r="F9" s="460"/>
      <c r="G9" s="461"/>
      <c r="H9" s="459" t="s">
        <v>23</v>
      </c>
      <c r="I9" s="460"/>
      <c r="J9" s="461"/>
      <c r="K9" s="23"/>
      <c r="L9" s="24"/>
      <c r="M9" s="50"/>
      <c r="N9" s="1"/>
      <c r="O9" s="1"/>
    </row>
    <row r="10" spans="1:15" ht="42.75" customHeight="1">
      <c r="A10" s="466"/>
      <c r="B10" s="467"/>
      <c r="C10" s="467"/>
      <c r="D10" s="46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9" t="s">
        <v>287</v>
      </c>
      <c r="C11" s="280">
        <v>23218.799999999999</v>
      </c>
      <c r="D11" s="281">
        <v>22956.45</v>
      </c>
      <c r="E11" s="281">
        <v>22312.9</v>
      </c>
      <c r="F11" s="281">
        <v>21407</v>
      </c>
      <c r="G11" s="281">
        <v>20763.45</v>
      </c>
      <c r="H11" s="281">
        <v>23862.350000000002</v>
      </c>
      <c r="I11" s="281">
        <v>24505.899999999998</v>
      </c>
      <c r="J11" s="281">
        <v>25411.800000000003</v>
      </c>
      <c r="K11" s="280">
        <v>23600</v>
      </c>
      <c r="L11" s="280">
        <v>22050.55</v>
      </c>
      <c r="M11" s="280">
        <v>4.1119999999999997E-2</v>
      </c>
      <c r="N11" s="1"/>
      <c r="O11" s="1"/>
    </row>
    <row r="12" spans="1:15" ht="12" customHeight="1">
      <c r="A12" s="30">
        <v>2</v>
      </c>
      <c r="B12" s="290" t="s">
        <v>288</v>
      </c>
      <c r="C12" s="280">
        <v>2728.15</v>
      </c>
      <c r="D12" s="281">
        <v>2722.85</v>
      </c>
      <c r="E12" s="281">
        <v>2695.7</v>
      </c>
      <c r="F12" s="281">
        <v>2663.25</v>
      </c>
      <c r="G12" s="281">
        <v>2636.1</v>
      </c>
      <c r="H12" s="281">
        <v>2755.2999999999997</v>
      </c>
      <c r="I12" s="281">
        <v>2782.4500000000003</v>
      </c>
      <c r="J12" s="281">
        <v>2814.8999999999996</v>
      </c>
      <c r="K12" s="280">
        <v>2750</v>
      </c>
      <c r="L12" s="280">
        <v>2690.4</v>
      </c>
      <c r="M12" s="280">
        <v>2.5005700000000002</v>
      </c>
      <c r="N12" s="1"/>
      <c r="O12" s="1"/>
    </row>
    <row r="13" spans="1:15" ht="12" customHeight="1">
      <c r="A13" s="30">
        <v>3</v>
      </c>
      <c r="B13" s="290" t="s">
        <v>43</v>
      </c>
      <c r="C13" s="280">
        <v>2190.25</v>
      </c>
      <c r="D13" s="281">
        <v>2183.2999999999997</v>
      </c>
      <c r="E13" s="281">
        <v>2168.9499999999994</v>
      </c>
      <c r="F13" s="281">
        <v>2147.6499999999996</v>
      </c>
      <c r="G13" s="281">
        <v>2133.2999999999993</v>
      </c>
      <c r="H13" s="281">
        <v>2204.5999999999995</v>
      </c>
      <c r="I13" s="281">
        <v>2218.9499999999998</v>
      </c>
      <c r="J13" s="281">
        <v>2240.2499999999995</v>
      </c>
      <c r="K13" s="280">
        <v>2197.65</v>
      </c>
      <c r="L13" s="280">
        <v>2162</v>
      </c>
      <c r="M13" s="280">
        <v>3.4875500000000001</v>
      </c>
      <c r="N13" s="1"/>
      <c r="O13" s="1"/>
    </row>
    <row r="14" spans="1:15" ht="12" customHeight="1">
      <c r="A14" s="30">
        <v>4</v>
      </c>
      <c r="B14" s="290" t="s">
        <v>290</v>
      </c>
      <c r="C14" s="280">
        <v>2374.35</v>
      </c>
      <c r="D14" s="281">
        <v>2359.7833333333333</v>
      </c>
      <c r="E14" s="281">
        <v>2339.5666666666666</v>
      </c>
      <c r="F14" s="281">
        <v>2304.7833333333333</v>
      </c>
      <c r="G14" s="281">
        <v>2284.5666666666666</v>
      </c>
      <c r="H14" s="281">
        <v>2394.5666666666666</v>
      </c>
      <c r="I14" s="281">
        <v>2414.7833333333328</v>
      </c>
      <c r="J14" s="281">
        <v>2449.5666666666666</v>
      </c>
      <c r="K14" s="280">
        <v>2380</v>
      </c>
      <c r="L14" s="280">
        <v>2325</v>
      </c>
      <c r="M14" s="280">
        <v>0.47949000000000003</v>
      </c>
      <c r="N14" s="1"/>
      <c r="O14" s="1"/>
    </row>
    <row r="15" spans="1:15" ht="12" customHeight="1">
      <c r="A15" s="30">
        <v>5</v>
      </c>
      <c r="B15" s="290" t="s">
        <v>291</v>
      </c>
      <c r="C15" s="280">
        <v>911.85</v>
      </c>
      <c r="D15" s="281">
        <v>907.91666666666663</v>
      </c>
      <c r="E15" s="281">
        <v>884.93333333333328</v>
      </c>
      <c r="F15" s="281">
        <v>858.01666666666665</v>
      </c>
      <c r="G15" s="281">
        <v>835.0333333333333</v>
      </c>
      <c r="H15" s="281">
        <v>934.83333333333326</v>
      </c>
      <c r="I15" s="281">
        <v>957.81666666666661</v>
      </c>
      <c r="J15" s="281">
        <v>984.73333333333323</v>
      </c>
      <c r="K15" s="280">
        <v>930.9</v>
      </c>
      <c r="L15" s="280">
        <v>881</v>
      </c>
      <c r="M15" s="280">
        <v>6.1962400000000004</v>
      </c>
      <c r="N15" s="1"/>
      <c r="O15" s="1"/>
    </row>
    <row r="16" spans="1:15" ht="12" customHeight="1">
      <c r="A16" s="30">
        <v>6</v>
      </c>
      <c r="B16" s="290" t="s">
        <v>59</v>
      </c>
      <c r="C16" s="280">
        <v>581.85</v>
      </c>
      <c r="D16" s="281">
        <v>583.5</v>
      </c>
      <c r="E16" s="281">
        <v>577</v>
      </c>
      <c r="F16" s="281">
        <v>572.15</v>
      </c>
      <c r="G16" s="281">
        <v>565.65</v>
      </c>
      <c r="H16" s="281">
        <v>588.35</v>
      </c>
      <c r="I16" s="281">
        <v>594.85</v>
      </c>
      <c r="J16" s="281">
        <v>599.70000000000005</v>
      </c>
      <c r="K16" s="280">
        <v>590</v>
      </c>
      <c r="L16" s="280">
        <v>578.65</v>
      </c>
      <c r="M16" s="280">
        <v>9.5122599999999995</v>
      </c>
      <c r="N16" s="1"/>
      <c r="O16" s="1"/>
    </row>
    <row r="17" spans="1:15" ht="12" customHeight="1">
      <c r="A17" s="30">
        <v>7</v>
      </c>
      <c r="B17" s="290" t="s">
        <v>292</v>
      </c>
      <c r="C17" s="280">
        <v>419.3</v>
      </c>
      <c r="D17" s="281">
        <v>419.2</v>
      </c>
      <c r="E17" s="281">
        <v>416.2</v>
      </c>
      <c r="F17" s="281">
        <v>413.1</v>
      </c>
      <c r="G17" s="281">
        <v>410.1</v>
      </c>
      <c r="H17" s="281">
        <v>422.29999999999995</v>
      </c>
      <c r="I17" s="281">
        <v>425.29999999999995</v>
      </c>
      <c r="J17" s="281">
        <v>428.39999999999992</v>
      </c>
      <c r="K17" s="280">
        <v>422.2</v>
      </c>
      <c r="L17" s="280">
        <v>416.1</v>
      </c>
      <c r="M17" s="280">
        <v>0.64244000000000001</v>
      </c>
      <c r="N17" s="1"/>
      <c r="O17" s="1"/>
    </row>
    <row r="18" spans="1:15" ht="12" customHeight="1">
      <c r="A18" s="30">
        <v>8</v>
      </c>
      <c r="B18" s="290" t="s">
        <v>293</v>
      </c>
      <c r="C18" s="280">
        <v>2284.1999999999998</v>
      </c>
      <c r="D18" s="281">
        <v>2279.35</v>
      </c>
      <c r="E18" s="281">
        <v>2225.9499999999998</v>
      </c>
      <c r="F18" s="281">
        <v>2167.6999999999998</v>
      </c>
      <c r="G18" s="281">
        <v>2114.2999999999997</v>
      </c>
      <c r="H18" s="281">
        <v>2337.6</v>
      </c>
      <c r="I18" s="281">
        <v>2391.0000000000005</v>
      </c>
      <c r="J18" s="281">
        <v>2449.25</v>
      </c>
      <c r="K18" s="280">
        <v>2332.75</v>
      </c>
      <c r="L18" s="280">
        <v>2221.1</v>
      </c>
      <c r="M18" s="280">
        <v>0.69115000000000004</v>
      </c>
      <c r="N18" s="1"/>
      <c r="O18" s="1"/>
    </row>
    <row r="19" spans="1:15" ht="12" customHeight="1">
      <c r="A19" s="30">
        <v>9</v>
      </c>
      <c r="B19" s="290" t="s">
        <v>237</v>
      </c>
      <c r="C19" s="280">
        <v>19861</v>
      </c>
      <c r="D19" s="281">
        <v>19705.333333333332</v>
      </c>
      <c r="E19" s="281">
        <v>19455.666666666664</v>
      </c>
      <c r="F19" s="281">
        <v>19050.333333333332</v>
      </c>
      <c r="G19" s="281">
        <v>18800.666666666664</v>
      </c>
      <c r="H19" s="281">
        <v>20110.666666666664</v>
      </c>
      <c r="I19" s="281">
        <v>20360.333333333328</v>
      </c>
      <c r="J19" s="281">
        <v>20765.666666666664</v>
      </c>
      <c r="K19" s="280">
        <v>19955</v>
      </c>
      <c r="L19" s="280">
        <v>19300</v>
      </c>
      <c r="M19" s="280">
        <v>0.13938999999999999</v>
      </c>
      <c r="N19" s="1"/>
      <c r="O19" s="1"/>
    </row>
    <row r="20" spans="1:15" ht="12" customHeight="1">
      <c r="A20" s="30">
        <v>10</v>
      </c>
      <c r="B20" s="290" t="s">
        <v>45</v>
      </c>
      <c r="C20" s="280">
        <v>2548.6999999999998</v>
      </c>
      <c r="D20" s="281">
        <v>2549.7333333333331</v>
      </c>
      <c r="E20" s="281">
        <v>2526.9666666666662</v>
      </c>
      <c r="F20" s="281">
        <v>2505.2333333333331</v>
      </c>
      <c r="G20" s="281">
        <v>2482.4666666666662</v>
      </c>
      <c r="H20" s="281">
        <v>2571.4666666666662</v>
      </c>
      <c r="I20" s="281">
        <v>2594.2333333333336</v>
      </c>
      <c r="J20" s="281">
        <v>2615.9666666666662</v>
      </c>
      <c r="K20" s="280">
        <v>2572.5</v>
      </c>
      <c r="L20" s="280">
        <v>2528</v>
      </c>
      <c r="M20" s="280">
        <v>9.5358800000000006</v>
      </c>
      <c r="N20" s="1"/>
      <c r="O20" s="1"/>
    </row>
    <row r="21" spans="1:15" ht="12" customHeight="1">
      <c r="A21" s="30">
        <v>11</v>
      </c>
      <c r="B21" s="290" t="s">
        <v>238</v>
      </c>
      <c r="C21" s="280">
        <v>2099.1999999999998</v>
      </c>
      <c r="D21" s="281">
        <v>2101.1333333333332</v>
      </c>
      <c r="E21" s="281">
        <v>2088.0666666666666</v>
      </c>
      <c r="F21" s="281">
        <v>2076.9333333333334</v>
      </c>
      <c r="G21" s="281">
        <v>2063.8666666666668</v>
      </c>
      <c r="H21" s="281">
        <v>2112.2666666666664</v>
      </c>
      <c r="I21" s="281">
        <v>2125.333333333333</v>
      </c>
      <c r="J21" s="281">
        <v>2136.4666666666662</v>
      </c>
      <c r="K21" s="280">
        <v>2114.1999999999998</v>
      </c>
      <c r="L21" s="280">
        <v>2090</v>
      </c>
      <c r="M21" s="280">
        <v>8.5429700000000004</v>
      </c>
      <c r="N21" s="1"/>
      <c r="O21" s="1"/>
    </row>
    <row r="22" spans="1:15" ht="12" customHeight="1">
      <c r="A22" s="30">
        <v>12</v>
      </c>
      <c r="B22" s="290" t="s">
        <v>46</v>
      </c>
      <c r="C22" s="280">
        <v>760.65</v>
      </c>
      <c r="D22" s="281">
        <v>756.63333333333321</v>
      </c>
      <c r="E22" s="281">
        <v>751.06666666666638</v>
      </c>
      <c r="F22" s="281">
        <v>741.48333333333312</v>
      </c>
      <c r="G22" s="281">
        <v>735.91666666666629</v>
      </c>
      <c r="H22" s="281">
        <v>766.21666666666647</v>
      </c>
      <c r="I22" s="281">
        <v>771.7833333333333</v>
      </c>
      <c r="J22" s="281">
        <v>781.36666666666656</v>
      </c>
      <c r="K22" s="280">
        <v>762.2</v>
      </c>
      <c r="L22" s="280">
        <v>747.05</v>
      </c>
      <c r="M22" s="280">
        <v>25.395869999999999</v>
      </c>
      <c r="N22" s="1"/>
      <c r="O22" s="1"/>
    </row>
    <row r="23" spans="1:15" ht="12.75" customHeight="1">
      <c r="A23" s="30">
        <v>13</v>
      </c>
      <c r="B23" s="290" t="s">
        <v>239</v>
      </c>
      <c r="C23" s="280">
        <v>2960.1</v>
      </c>
      <c r="D23" s="281">
        <v>2941.0166666666664</v>
      </c>
      <c r="E23" s="281">
        <v>2904.083333333333</v>
      </c>
      <c r="F23" s="281">
        <v>2848.0666666666666</v>
      </c>
      <c r="G23" s="281">
        <v>2811.1333333333332</v>
      </c>
      <c r="H23" s="281">
        <v>2997.0333333333328</v>
      </c>
      <c r="I23" s="281">
        <v>3033.9666666666662</v>
      </c>
      <c r="J23" s="281">
        <v>3089.9833333333327</v>
      </c>
      <c r="K23" s="280">
        <v>2977.95</v>
      </c>
      <c r="L23" s="280">
        <v>2885</v>
      </c>
      <c r="M23" s="280">
        <v>3.1000899999999998</v>
      </c>
      <c r="N23" s="1"/>
      <c r="O23" s="1"/>
    </row>
    <row r="24" spans="1:15" ht="12.75" customHeight="1">
      <c r="A24" s="30">
        <v>14</v>
      </c>
      <c r="B24" s="290" t="s">
        <v>240</v>
      </c>
      <c r="C24" s="280">
        <v>2996.1</v>
      </c>
      <c r="D24" s="281">
        <v>2991.6</v>
      </c>
      <c r="E24" s="281">
        <v>2963.2</v>
      </c>
      <c r="F24" s="281">
        <v>2930.2999999999997</v>
      </c>
      <c r="G24" s="281">
        <v>2901.8999999999996</v>
      </c>
      <c r="H24" s="281">
        <v>3024.5</v>
      </c>
      <c r="I24" s="281">
        <v>3052.9000000000005</v>
      </c>
      <c r="J24" s="281">
        <v>3085.8</v>
      </c>
      <c r="K24" s="280">
        <v>3020</v>
      </c>
      <c r="L24" s="280">
        <v>2958.7</v>
      </c>
      <c r="M24" s="280">
        <v>3.21156</v>
      </c>
      <c r="N24" s="1"/>
      <c r="O24" s="1"/>
    </row>
    <row r="25" spans="1:15" ht="12.75" customHeight="1">
      <c r="A25" s="30">
        <v>15</v>
      </c>
      <c r="B25" s="290" t="s">
        <v>241</v>
      </c>
      <c r="C25" s="280">
        <v>103.1</v>
      </c>
      <c r="D25" s="281">
        <v>102.75</v>
      </c>
      <c r="E25" s="281">
        <v>102</v>
      </c>
      <c r="F25" s="281">
        <v>100.9</v>
      </c>
      <c r="G25" s="281">
        <v>100.15</v>
      </c>
      <c r="H25" s="281">
        <v>103.85</v>
      </c>
      <c r="I25" s="281">
        <v>104.6</v>
      </c>
      <c r="J25" s="281">
        <v>105.69999999999999</v>
      </c>
      <c r="K25" s="280">
        <v>103.5</v>
      </c>
      <c r="L25" s="280">
        <v>101.65</v>
      </c>
      <c r="M25" s="280">
        <v>24.93533</v>
      </c>
      <c r="N25" s="1"/>
      <c r="O25" s="1"/>
    </row>
    <row r="26" spans="1:15" ht="12.75" customHeight="1">
      <c r="A26" s="30">
        <v>16</v>
      </c>
      <c r="B26" s="290" t="s">
        <v>41</v>
      </c>
      <c r="C26" s="280">
        <v>267.64999999999998</v>
      </c>
      <c r="D26" s="281">
        <v>266.86666666666662</v>
      </c>
      <c r="E26" s="281">
        <v>265.53333333333325</v>
      </c>
      <c r="F26" s="281">
        <v>263.41666666666663</v>
      </c>
      <c r="G26" s="281">
        <v>262.08333333333326</v>
      </c>
      <c r="H26" s="281">
        <v>268.98333333333323</v>
      </c>
      <c r="I26" s="281">
        <v>270.31666666666661</v>
      </c>
      <c r="J26" s="281">
        <v>272.43333333333322</v>
      </c>
      <c r="K26" s="280">
        <v>268.2</v>
      </c>
      <c r="L26" s="280">
        <v>264.75</v>
      </c>
      <c r="M26" s="280">
        <v>15.35768</v>
      </c>
      <c r="N26" s="1"/>
      <c r="O26" s="1"/>
    </row>
    <row r="27" spans="1:15" ht="12.75" customHeight="1">
      <c r="A27" s="30">
        <v>17</v>
      </c>
      <c r="B27" s="290" t="s">
        <v>854</v>
      </c>
      <c r="C27" s="280">
        <v>425.7</v>
      </c>
      <c r="D27" s="281">
        <v>421.2833333333333</v>
      </c>
      <c r="E27" s="281">
        <v>412.36666666666662</v>
      </c>
      <c r="F27" s="281">
        <v>399.0333333333333</v>
      </c>
      <c r="G27" s="281">
        <v>390.11666666666662</v>
      </c>
      <c r="H27" s="281">
        <v>434.61666666666662</v>
      </c>
      <c r="I27" s="281">
        <v>443.53333333333336</v>
      </c>
      <c r="J27" s="281">
        <v>456.86666666666662</v>
      </c>
      <c r="K27" s="280">
        <v>430.2</v>
      </c>
      <c r="L27" s="280">
        <v>407.95</v>
      </c>
      <c r="M27" s="280">
        <v>0.82489999999999997</v>
      </c>
      <c r="N27" s="1"/>
      <c r="O27" s="1"/>
    </row>
    <row r="28" spans="1:15" ht="12.75" customHeight="1">
      <c r="A28" s="30">
        <v>18</v>
      </c>
      <c r="B28" s="290" t="s">
        <v>294</v>
      </c>
      <c r="C28" s="280">
        <v>281.89999999999998</v>
      </c>
      <c r="D28" s="281">
        <v>283.38333333333327</v>
      </c>
      <c r="E28" s="281">
        <v>278.31666666666655</v>
      </c>
      <c r="F28" s="281">
        <v>274.73333333333329</v>
      </c>
      <c r="G28" s="281">
        <v>269.66666666666657</v>
      </c>
      <c r="H28" s="281">
        <v>286.96666666666653</v>
      </c>
      <c r="I28" s="281">
        <v>292.03333333333325</v>
      </c>
      <c r="J28" s="281">
        <v>295.6166666666665</v>
      </c>
      <c r="K28" s="280">
        <v>288.45</v>
      </c>
      <c r="L28" s="280">
        <v>279.8</v>
      </c>
      <c r="M28" s="280">
        <v>0.38763999999999998</v>
      </c>
      <c r="N28" s="1"/>
      <c r="O28" s="1"/>
    </row>
    <row r="29" spans="1:15" ht="12.75" customHeight="1">
      <c r="A29" s="30">
        <v>19</v>
      </c>
      <c r="B29" s="290" t="s">
        <v>295</v>
      </c>
      <c r="C29" s="280">
        <v>261.85000000000002</v>
      </c>
      <c r="D29" s="281">
        <v>261.81666666666666</v>
      </c>
      <c r="E29" s="281">
        <v>258.0333333333333</v>
      </c>
      <c r="F29" s="281">
        <v>254.21666666666664</v>
      </c>
      <c r="G29" s="281">
        <v>250.43333333333328</v>
      </c>
      <c r="H29" s="281">
        <v>265.63333333333333</v>
      </c>
      <c r="I29" s="281">
        <v>269.41666666666674</v>
      </c>
      <c r="J29" s="281">
        <v>273.23333333333335</v>
      </c>
      <c r="K29" s="280">
        <v>265.60000000000002</v>
      </c>
      <c r="L29" s="280">
        <v>258</v>
      </c>
      <c r="M29" s="280">
        <v>8.7348499999999998</v>
      </c>
      <c r="N29" s="1"/>
      <c r="O29" s="1"/>
    </row>
    <row r="30" spans="1:15" ht="12.75" customHeight="1">
      <c r="A30" s="30">
        <v>20</v>
      </c>
      <c r="B30" s="290" t="s">
        <v>296</v>
      </c>
      <c r="C30" s="280">
        <v>1039.8499999999999</v>
      </c>
      <c r="D30" s="281">
        <v>1037.6166666666666</v>
      </c>
      <c r="E30" s="281">
        <v>1028.2333333333331</v>
      </c>
      <c r="F30" s="281">
        <v>1016.6166666666666</v>
      </c>
      <c r="G30" s="281">
        <v>1007.2333333333331</v>
      </c>
      <c r="H30" s="281">
        <v>1049.2333333333331</v>
      </c>
      <c r="I30" s="281">
        <v>1058.6166666666668</v>
      </c>
      <c r="J30" s="281">
        <v>1070.2333333333331</v>
      </c>
      <c r="K30" s="280">
        <v>1047</v>
      </c>
      <c r="L30" s="280">
        <v>1026</v>
      </c>
      <c r="M30" s="280">
        <v>1.6418900000000001</v>
      </c>
      <c r="N30" s="1"/>
      <c r="O30" s="1"/>
    </row>
    <row r="31" spans="1:15" ht="12.75" customHeight="1">
      <c r="A31" s="30">
        <v>21</v>
      </c>
      <c r="B31" s="290" t="s">
        <v>242</v>
      </c>
      <c r="C31" s="280">
        <v>1274.2</v>
      </c>
      <c r="D31" s="281">
        <v>1281.6000000000001</v>
      </c>
      <c r="E31" s="281">
        <v>1262.6000000000004</v>
      </c>
      <c r="F31" s="281">
        <v>1251.0000000000002</v>
      </c>
      <c r="G31" s="281">
        <v>1232.0000000000005</v>
      </c>
      <c r="H31" s="281">
        <v>1293.2000000000003</v>
      </c>
      <c r="I31" s="281">
        <v>1312.1999999999998</v>
      </c>
      <c r="J31" s="281">
        <v>1323.8000000000002</v>
      </c>
      <c r="K31" s="280">
        <v>1300.5999999999999</v>
      </c>
      <c r="L31" s="280">
        <v>1270</v>
      </c>
      <c r="M31" s="280">
        <v>0.42851</v>
      </c>
      <c r="N31" s="1"/>
      <c r="O31" s="1"/>
    </row>
    <row r="32" spans="1:15" ht="12.75" customHeight="1">
      <c r="A32" s="30">
        <v>22</v>
      </c>
      <c r="B32" s="290" t="s">
        <v>52</v>
      </c>
      <c r="C32" s="280">
        <v>700.05</v>
      </c>
      <c r="D32" s="281">
        <v>696.75</v>
      </c>
      <c r="E32" s="281">
        <v>688.3</v>
      </c>
      <c r="F32" s="281">
        <v>676.55</v>
      </c>
      <c r="G32" s="281">
        <v>668.09999999999991</v>
      </c>
      <c r="H32" s="281">
        <v>708.5</v>
      </c>
      <c r="I32" s="281">
        <v>716.95</v>
      </c>
      <c r="J32" s="281">
        <v>728.7</v>
      </c>
      <c r="K32" s="280">
        <v>705.2</v>
      </c>
      <c r="L32" s="280">
        <v>685</v>
      </c>
      <c r="M32" s="280">
        <v>1.2038500000000001</v>
      </c>
      <c r="N32" s="1"/>
      <c r="O32" s="1"/>
    </row>
    <row r="33" spans="1:15" ht="12.75" customHeight="1">
      <c r="A33" s="30">
        <v>23</v>
      </c>
      <c r="B33" s="290" t="s">
        <v>48</v>
      </c>
      <c r="C33" s="280">
        <v>3135.75</v>
      </c>
      <c r="D33" s="281">
        <v>3114.7166666666667</v>
      </c>
      <c r="E33" s="281">
        <v>3068.4333333333334</v>
      </c>
      <c r="F33" s="281">
        <v>3001.1166666666668</v>
      </c>
      <c r="G33" s="281">
        <v>2954.8333333333335</v>
      </c>
      <c r="H33" s="281">
        <v>3182.0333333333333</v>
      </c>
      <c r="I33" s="281">
        <v>3228.3166666666671</v>
      </c>
      <c r="J33" s="281">
        <v>3295.6333333333332</v>
      </c>
      <c r="K33" s="280">
        <v>3161</v>
      </c>
      <c r="L33" s="280">
        <v>3047.4</v>
      </c>
      <c r="M33" s="280">
        <v>0.61650000000000005</v>
      </c>
      <c r="N33" s="1"/>
      <c r="O33" s="1"/>
    </row>
    <row r="34" spans="1:15" ht="12.75" customHeight="1">
      <c r="A34" s="30">
        <v>24</v>
      </c>
      <c r="B34" s="290" t="s">
        <v>297</v>
      </c>
      <c r="C34" s="280">
        <v>2798.95</v>
      </c>
      <c r="D34" s="281">
        <v>2783.4666666666667</v>
      </c>
      <c r="E34" s="281">
        <v>2750.8333333333335</v>
      </c>
      <c r="F34" s="281">
        <v>2702.7166666666667</v>
      </c>
      <c r="G34" s="281">
        <v>2670.0833333333335</v>
      </c>
      <c r="H34" s="281">
        <v>2831.5833333333335</v>
      </c>
      <c r="I34" s="281">
        <v>2864.2166666666667</v>
      </c>
      <c r="J34" s="281">
        <v>2912.3333333333335</v>
      </c>
      <c r="K34" s="280">
        <v>2816.1</v>
      </c>
      <c r="L34" s="280">
        <v>2735.35</v>
      </c>
      <c r="M34" s="280">
        <v>0.32205</v>
      </c>
      <c r="N34" s="1"/>
      <c r="O34" s="1"/>
    </row>
    <row r="35" spans="1:15" ht="12.75" customHeight="1">
      <c r="A35" s="30">
        <v>25</v>
      </c>
      <c r="B35" s="290" t="s">
        <v>749</v>
      </c>
      <c r="C35" s="280">
        <v>289.85000000000002</v>
      </c>
      <c r="D35" s="281">
        <v>289.38333333333338</v>
      </c>
      <c r="E35" s="281">
        <v>283.76666666666677</v>
      </c>
      <c r="F35" s="281">
        <v>277.68333333333339</v>
      </c>
      <c r="G35" s="281">
        <v>272.06666666666678</v>
      </c>
      <c r="H35" s="281">
        <v>295.46666666666675</v>
      </c>
      <c r="I35" s="281">
        <v>301.08333333333343</v>
      </c>
      <c r="J35" s="281">
        <v>307.16666666666674</v>
      </c>
      <c r="K35" s="280">
        <v>295</v>
      </c>
      <c r="L35" s="280">
        <v>283.3</v>
      </c>
      <c r="M35" s="280">
        <v>2.9528799999999999</v>
      </c>
      <c r="N35" s="1"/>
      <c r="O35" s="1"/>
    </row>
    <row r="36" spans="1:15" ht="12.75" customHeight="1">
      <c r="A36" s="30">
        <v>26</v>
      </c>
      <c r="B36" s="290" t="s">
        <v>298</v>
      </c>
      <c r="C36" s="280">
        <v>19.05</v>
      </c>
      <c r="D36" s="281">
        <v>19.133333333333333</v>
      </c>
      <c r="E36" s="281">
        <v>18.816666666666666</v>
      </c>
      <c r="F36" s="281">
        <v>18.583333333333332</v>
      </c>
      <c r="G36" s="281">
        <v>18.266666666666666</v>
      </c>
      <c r="H36" s="281">
        <v>19.366666666666667</v>
      </c>
      <c r="I36" s="281">
        <v>19.68333333333333</v>
      </c>
      <c r="J36" s="281">
        <v>19.916666666666668</v>
      </c>
      <c r="K36" s="280">
        <v>19.45</v>
      </c>
      <c r="L36" s="280">
        <v>18.899999999999999</v>
      </c>
      <c r="M36" s="280">
        <v>15.442259999999999</v>
      </c>
      <c r="N36" s="1"/>
      <c r="O36" s="1"/>
    </row>
    <row r="37" spans="1:15" ht="12.75" customHeight="1">
      <c r="A37" s="30">
        <v>27</v>
      </c>
      <c r="B37" s="290" t="s">
        <v>50</v>
      </c>
      <c r="C37" s="280">
        <v>477.5</v>
      </c>
      <c r="D37" s="281">
        <v>472.8</v>
      </c>
      <c r="E37" s="281">
        <v>466.20000000000005</v>
      </c>
      <c r="F37" s="281">
        <v>454.90000000000003</v>
      </c>
      <c r="G37" s="281">
        <v>448.30000000000007</v>
      </c>
      <c r="H37" s="281">
        <v>484.1</v>
      </c>
      <c r="I37" s="281">
        <v>490.70000000000005</v>
      </c>
      <c r="J37" s="281">
        <v>502</v>
      </c>
      <c r="K37" s="280">
        <v>479.4</v>
      </c>
      <c r="L37" s="280">
        <v>461.5</v>
      </c>
      <c r="M37" s="280">
        <v>4.7948500000000003</v>
      </c>
      <c r="N37" s="1"/>
      <c r="O37" s="1"/>
    </row>
    <row r="38" spans="1:15" ht="12.75" customHeight="1">
      <c r="A38" s="30">
        <v>28</v>
      </c>
      <c r="B38" s="290" t="s">
        <v>299</v>
      </c>
      <c r="C38" s="280">
        <v>2369.9</v>
      </c>
      <c r="D38" s="281">
        <v>2370.1666666666665</v>
      </c>
      <c r="E38" s="281">
        <v>2326.333333333333</v>
      </c>
      <c r="F38" s="281">
        <v>2282.7666666666664</v>
      </c>
      <c r="G38" s="281">
        <v>2238.9333333333329</v>
      </c>
      <c r="H38" s="281">
        <v>2413.7333333333331</v>
      </c>
      <c r="I38" s="281">
        <v>2457.5666666666662</v>
      </c>
      <c r="J38" s="281">
        <v>2501.1333333333332</v>
      </c>
      <c r="K38" s="280">
        <v>2414</v>
      </c>
      <c r="L38" s="280">
        <v>2326.6</v>
      </c>
      <c r="M38" s="280">
        <v>0.51217999999999997</v>
      </c>
      <c r="N38" s="1"/>
      <c r="O38" s="1"/>
    </row>
    <row r="39" spans="1:15" ht="12.75" customHeight="1">
      <c r="A39" s="30">
        <v>29</v>
      </c>
      <c r="B39" s="290" t="s">
        <v>51</v>
      </c>
      <c r="C39" s="280">
        <v>370.85</v>
      </c>
      <c r="D39" s="281">
        <v>370.58333333333331</v>
      </c>
      <c r="E39" s="281">
        <v>368.96666666666664</v>
      </c>
      <c r="F39" s="281">
        <v>367.08333333333331</v>
      </c>
      <c r="G39" s="281">
        <v>365.46666666666664</v>
      </c>
      <c r="H39" s="281">
        <v>372.46666666666664</v>
      </c>
      <c r="I39" s="281">
        <v>374.08333333333331</v>
      </c>
      <c r="J39" s="281">
        <v>375.96666666666664</v>
      </c>
      <c r="K39" s="280">
        <v>372.2</v>
      </c>
      <c r="L39" s="280">
        <v>368.7</v>
      </c>
      <c r="M39" s="280">
        <v>20.933789999999998</v>
      </c>
      <c r="N39" s="1"/>
      <c r="O39" s="1"/>
    </row>
    <row r="40" spans="1:15" ht="12.75" customHeight="1">
      <c r="A40" s="30">
        <v>30</v>
      </c>
      <c r="B40" s="290" t="s">
        <v>817</v>
      </c>
      <c r="C40" s="280">
        <v>1344.75</v>
      </c>
      <c r="D40" s="281">
        <v>1341.6166666666666</v>
      </c>
      <c r="E40" s="281">
        <v>1325.6333333333332</v>
      </c>
      <c r="F40" s="281">
        <v>1306.5166666666667</v>
      </c>
      <c r="G40" s="281">
        <v>1290.5333333333333</v>
      </c>
      <c r="H40" s="281">
        <v>1360.7333333333331</v>
      </c>
      <c r="I40" s="281">
        <v>1376.7166666666662</v>
      </c>
      <c r="J40" s="281">
        <v>1395.833333333333</v>
      </c>
      <c r="K40" s="280">
        <v>1357.6</v>
      </c>
      <c r="L40" s="280">
        <v>1322.5</v>
      </c>
      <c r="M40" s="280">
        <v>3.62079</v>
      </c>
      <c r="N40" s="1"/>
      <c r="O40" s="1"/>
    </row>
    <row r="41" spans="1:15" ht="12.75" customHeight="1">
      <c r="A41" s="30">
        <v>31</v>
      </c>
      <c r="B41" s="290" t="s">
        <v>779</v>
      </c>
      <c r="C41" s="280">
        <v>748.35</v>
      </c>
      <c r="D41" s="281">
        <v>750.93333333333339</v>
      </c>
      <c r="E41" s="281">
        <v>738.91666666666674</v>
      </c>
      <c r="F41" s="281">
        <v>729.48333333333335</v>
      </c>
      <c r="G41" s="281">
        <v>717.4666666666667</v>
      </c>
      <c r="H41" s="281">
        <v>760.36666666666679</v>
      </c>
      <c r="I41" s="281">
        <v>772.38333333333344</v>
      </c>
      <c r="J41" s="281">
        <v>781.81666666666683</v>
      </c>
      <c r="K41" s="280">
        <v>762.95</v>
      </c>
      <c r="L41" s="280">
        <v>741.5</v>
      </c>
      <c r="M41" s="280">
        <v>0.43431999999999998</v>
      </c>
      <c r="N41" s="1"/>
      <c r="O41" s="1"/>
    </row>
    <row r="42" spans="1:15" ht="12.75" customHeight="1">
      <c r="A42" s="30">
        <v>32</v>
      </c>
      <c r="B42" s="290" t="s">
        <v>53</v>
      </c>
      <c r="C42" s="280">
        <v>4125.6000000000004</v>
      </c>
      <c r="D42" s="281">
        <v>4094.85</v>
      </c>
      <c r="E42" s="281">
        <v>4052.75</v>
      </c>
      <c r="F42" s="281">
        <v>3979.9</v>
      </c>
      <c r="G42" s="281">
        <v>3937.8</v>
      </c>
      <c r="H42" s="281">
        <v>4167.7</v>
      </c>
      <c r="I42" s="281">
        <v>4209.7999999999993</v>
      </c>
      <c r="J42" s="281">
        <v>4282.6499999999996</v>
      </c>
      <c r="K42" s="280">
        <v>4136.95</v>
      </c>
      <c r="L42" s="280">
        <v>4022</v>
      </c>
      <c r="M42" s="280">
        <v>4.40198</v>
      </c>
      <c r="N42" s="1"/>
      <c r="O42" s="1"/>
    </row>
    <row r="43" spans="1:15" ht="12.75" customHeight="1">
      <c r="A43" s="30">
        <v>33</v>
      </c>
      <c r="B43" s="290" t="s">
        <v>54</v>
      </c>
      <c r="C43" s="280">
        <v>212.3</v>
      </c>
      <c r="D43" s="281">
        <v>210.43333333333331</v>
      </c>
      <c r="E43" s="281">
        <v>208.11666666666662</v>
      </c>
      <c r="F43" s="281">
        <v>203.93333333333331</v>
      </c>
      <c r="G43" s="281">
        <v>201.61666666666662</v>
      </c>
      <c r="H43" s="281">
        <v>214.61666666666662</v>
      </c>
      <c r="I43" s="281">
        <v>216.93333333333328</v>
      </c>
      <c r="J43" s="281">
        <v>221.11666666666662</v>
      </c>
      <c r="K43" s="280">
        <v>212.75</v>
      </c>
      <c r="L43" s="280">
        <v>206.25</v>
      </c>
      <c r="M43" s="280">
        <v>12.861079999999999</v>
      </c>
      <c r="N43" s="1"/>
      <c r="O43" s="1"/>
    </row>
    <row r="44" spans="1:15" ht="12.75" customHeight="1">
      <c r="A44" s="30">
        <v>34</v>
      </c>
      <c r="B44" s="290" t="s">
        <v>855</v>
      </c>
      <c r="C44" s="280">
        <v>271.8</v>
      </c>
      <c r="D44" s="281">
        <v>271.91666666666669</v>
      </c>
      <c r="E44" s="281">
        <v>268.93333333333339</v>
      </c>
      <c r="F44" s="281">
        <v>266.06666666666672</v>
      </c>
      <c r="G44" s="281">
        <v>263.08333333333343</v>
      </c>
      <c r="H44" s="281">
        <v>274.78333333333336</v>
      </c>
      <c r="I44" s="281">
        <v>277.76666666666659</v>
      </c>
      <c r="J44" s="281">
        <v>280.63333333333333</v>
      </c>
      <c r="K44" s="280">
        <v>274.89999999999998</v>
      </c>
      <c r="L44" s="280">
        <v>269.05</v>
      </c>
      <c r="M44" s="280">
        <v>0.75466</v>
      </c>
      <c r="N44" s="1"/>
      <c r="O44" s="1"/>
    </row>
    <row r="45" spans="1:15" ht="12.75" customHeight="1">
      <c r="A45" s="30">
        <v>35</v>
      </c>
      <c r="B45" s="290" t="s">
        <v>300</v>
      </c>
      <c r="C45" s="280">
        <v>573.25</v>
      </c>
      <c r="D45" s="281">
        <v>573.93333333333339</v>
      </c>
      <c r="E45" s="281">
        <v>561.91666666666674</v>
      </c>
      <c r="F45" s="281">
        <v>550.58333333333337</v>
      </c>
      <c r="G45" s="281">
        <v>538.56666666666672</v>
      </c>
      <c r="H45" s="281">
        <v>585.26666666666677</v>
      </c>
      <c r="I45" s="281">
        <v>597.28333333333342</v>
      </c>
      <c r="J45" s="281">
        <v>608.61666666666679</v>
      </c>
      <c r="K45" s="280">
        <v>585.95000000000005</v>
      </c>
      <c r="L45" s="280">
        <v>562.6</v>
      </c>
      <c r="M45" s="280">
        <v>1.95461</v>
      </c>
      <c r="N45" s="1"/>
      <c r="O45" s="1"/>
    </row>
    <row r="46" spans="1:15" ht="12.75" customHeight="1">
      <c r="A46" s="30">
        <v>36</v>
      </c>
      <c r="B46" s="290" t="s">
        <v>55</v>
      </c>
      <c r="C46" s="280">
        <v>147.80000000000001</v>
      </c>
      <c r="D46" s="281">
        <v>146.83333333333334</v>
      </c>
      <c r="E46" s="281">
        <v>145.41666666666669</v>
      </c>
      <c r="F46" s="281">
        <v>143.03333333333333</v>
      </c>
      <c r="G46" s="281">
        <v>141.61666666666667</v>
      </c>
      <c r="H46" s="281">
        <v>149.2166666666667</v>
      </c>
      <c r="I46" s="281">
        <v>150.63333333333338</v>
      </c>
      <c r="J46" s="281">
        <v>153.01666666666671</v>
      </c>
      <c r="K46" s="280">
        <v>148.25</v>
      </c>
      <c r="L46" s="280">
        <v>144.44999999999999</v>
      </c>
      <c r="M46" s="280">
        <v>69.700670000000002</v>
      </c>
      <c r="N46" s="1"/>
      <c r="O46" s="1"/>
    </row>
    <row r="47" spans="1:15" ht="12.75" customHeight="1">
      <c r="A47" s="30">
        <v>37</v>
      </c>
      <c r="B47" s="290" t="s">
        <v>57</v>
      </c>
      <c r="C47" s="280">
        <v>3186.05</v>
      </c>
      <c r="D47" s="281">
        <v>3158.35</v>
      </c>
      <c r="E47" s="281">
        <v>3123.7</v>
      </c>
      <c r="F47" s="281">
        <v>3061.35</v>
      </c>
      <c r="G47" s="281">
        <v>3026.7</v>
      </c>
      <c r="H47" s="281">
        <v>3220.7</v>
      </c>
      <c r="I47" s="281">
        <v>3255.3500000000004</v>
      </c>
      <c r="J47" s="281">
        <v>3317.7</v>
      </c>
      <c r="K47" s="280">
        <v>3193</v>
      </c>
      <c r="L47" s="280">
        <v>3096</v>
      </c>
      <c r="M47" s="280">
        <v>19.76407</v>
      </c>
      <c r="N47" s="1"/>
      <c r="O47" s="1"/>
    </row>
    <row r="48" spans="1:15" ht="12.75" customHeight="1">
      <c r="A48" s="30">
        <v>38</v>
      </c>
      <c r="B48" s="290" t="s">
        <v>301</v>
      </c>
      <c r="C48" s="280">
        <v>226.85</v>
      </c>
      <c r="D48" s="281">
        <v>227.79999999999998</v>
      </c>
      <c r="E48" s="281">
        <v>225.04999999999995</v>
      </c>
      <c r="F48" s="281">
        <v>223.24999999999997</v>
      </c>
      <c r="G48" s="281">
        <v>220.49999999999994</v>
      </c>
      <c r="H48" s="281">
        <v>229.59999999999997</v>
      </c>
      <c r="I48" s="281">
        <v>232.35000000000002</v>
      </c>
      <c r="J48" s="281">
        <v>234.14999999999998</v>
      </c>
      <c r="K48" s="280">
        <v>230.55</v>
      </c>
      <c r="L48" s="280">
        <v>226</v>
      </c>
      <c r="M48" s="280">
        <v>4.5322100000000001</v>
      </c>
      <c r="N48" s="1"/>
      <c r="O48" s="1"/>
    </row>
    <row r="49" spans="1:15" ht="12.75" customHeight="1">
      <c r="A49" s="30">
        <v>39</v>
      </c>
      <c r="B49" s="290" t="s">
        <v>302</v>
      </c>
      <c r="C49" s="280">
        <v>3040.65</v>
      </c>
      <c r="D49" s="281">
        <v>3040.7833333333333</v>
      </c>
      <c r="E49" s="281">
        <v>3020.8666666666668</v>
      </c>
      <c r="F49" s="281">
        <v>3001.0833333333335</v>
      </c>
      <c r="G49" s="281">
        <v>2981.166666666667</v>
      </c>
      <c r="H49" s="281">
        <v>3060.5666666666666</v>
      </c>
      <c r="I49" s="281">
        <v>3080.4833333333336</v>
      </c>
      <c r="J49" s="281">
        <v>3100.2666666666664</v>
      </c>
      <c r="K49" s="280">
        <v>3060.7</v>
      </c>
      <c r="L49" s="280">
        <v>3021</v>
      </c>
      <c r="M49" s="280">
        <v>0.10816000000000001</v>
      </c>
      <c r="N49" s="1"/>
      <c r="O49" s="1"/>
    </row>
    <row r="50" spans="1:15" ht="12.75" customHeight="1">
      <c r="A50" s="30">
        <v>40</v>
      </c>
      <c r="B50" s="290" t="s">
        <v>303</v>
      </c>
      <c r="C50" s="280">
        <v>1793.8</v>
      </c>
      <c r="D50" s="281">
        <v>1773.5833333333333</v>
      </c>
      <c r="E50" s="281">
        <v>1748.2166666666665</v>
      </c>
      <c r="F50" s="281">
        <v>1702.6333333333332</v>
      </c>
      <c r="G50" s="281">
        <v>1677.2666666666664</v>
      </c>
      <c r="H50" s="281">
        <v>1819.1666666666665</v>
      </c>
      <c r="I50" s="281">
        <v>1844.5333333333333</v>
      </c>
      <c r="J50" s="281">
        <v>1890.1166666666666</v>
      </c>
      <c r="K50" s="280">
        <v>1798.95</v>
      </c>
      <c r="L50" s="280">
        <v>1728</v>
      </c>
      <c r="M50" s="280">
        <v>2.35473</v>
      </c>
      <c r="N50" s="1"/>
      <c r="O50" s="1"/>
    </row>
    <row r="51" spans="1:15" ht="12.75" customHeight="1">
      <c r="A51" s="30">
        <v>41</v>
      </c>
      <c r="B51" s="290" t="s">
        <v>304</v>
      </c>
      <c r="C51" s="280">
        <v>8727.5</v>
      </c>
      <c r="D51" s="281">
        <v>8660.6666666666661</v>
      </c>
      <c r="E51" s="281">
        <v>8551.8333333333321</v>
      </c>
      <c r="F51" s="281">
        <v>8376.1666666666661</v>
      </c>
      <c r="G51" s="281">
        <v>8267.3333333333321</v>
      </c>
      <c r="H51" s="281">
        <v>8836.3333333333321</v>
      </c>
      <c r="I51" s="281">
        <v>8945.1666666666642</v>
      </c>
      <c r="J51" s="281">
        <v>9120.8333333333321</v>
      </c>
      <c r="K51" s="280">
        <v>8769.5</v>
      </c>
      <c r="L51" s="280">
        <v>8485</v>
      </c>
      <c r="M51" s="280">
        <v>0.37674000000000002</v>
      </c>
      <c r="N51" s="1"/>
      <c r="O51" s="1"/>
    </row>
    <row r="52" spans="1:15" ht="12.75" customHeight="1">
      <c r="A52" s="30">
        <v>42</v>
      </c>
      <c r="B52" s="290" t="s">
        <v>60</v>
      </c>
      <c r="C52" s="280">
        <v>542.1</v>
      </c>
      <c r="D52" s="281">
        <v>536.85</v>
      </c>
      <c r="E52" s="281">
        <v>530.20000000000005</v>
      </c>
      <c r="F52" s="281">
        <v>518.30000000000007</v>
      </c>
      <c r="G52" s="281">
        <v>511.65000000000009</v>
      </c>
      <c r="H52" s="281">
        <v>548.75</v>
      </c>
      <c r="I52" s="281">
        <v>555.39999999999986</v>
      </c>
      <c r="J52" s="281">
        <v>567.29999999999995</v>
      </c>
      <c r="K52" s="280">
        <v>543.5</v>
      </c>
      <c r="L52" s="280">
        <v>524.95000000000005</v>
      </c>
      <c r="M52" s="280">
        <v>11.01141</v>
      </c>
      <c r="N52" s="1"/>
      <c r="O52" s="1"/>
    </row>
    <row r="53" spans="1:15" ht="12.75" customHeight="1">
      <c r="A53" s="30">
        <v>43</v>
      </c>
      <c r="B53" s="290" t="s">
        <v>305</v>
      </c>
      <c r="C53" s="280">
        <v>435.05</v>
      </c>
      <c r="D53" s="281">
        <v>434.7</v>
      </c>
      <c r="E53" s="281">
        <v>429.4</v>
      </c>
      <c r="F53" s="281">
        <v>423.75</v>
      </c>
      <c r="G53" s="281">
        <v>418.45</v>
      </c>
      <c r="H53" s="281">
        <v>440.34999999999997</v>
      </c>
      <c r="I53" s="281">
        <v>445.65000000000003</v>
      </c>
      <c r="J53" s="281">
        <v>451.29999999999995</v>
      </c>
      <c r="K53" s="280">
        <v>440</v>
      </c>
      <c r="L53" s="280">
        <v>429.05</v>
      </c>
      <c r="M53" s="280">
        <v>1.5365599999999999</v>
      </c>
      <c r="N53" s="1"/>
      <c r="O53" s="1"/>
    </row>
    <row r="54" spans="1:15" ht="12.75" customHeight="1">
      <c r="A54" s="30">
        <v>44</v>
      </c>
      <c r="B54" s="290" t="s">
        <v>243</v>
      </c>
      <c r="C54" s="280">
        <v>4000.95</v>
      </c>
      <c r="D54" s="281">
        <v>3976.9833333333336</v>
      </c>
      <c r="E54" s="281">
        <v>3943.9666666666672</v>
      </c>
      <c r="F54" s="281">
        <v>3886.9833333333336</v>
      </c>
      <c r="G54" s="281">
        <v>3853.9666666666672</v>
      </c>
      <c r="H54" s="281">
        <v>4033.9666666666672</v>
      </c>
      <c r="I54" s="281">
        <v>4066.9833333333336</v>
      </c>
      <c r="J54" s="281">
        <v>4123.9666666666672</v>
      </c>
      <c r="K54" s="280">
        <v>4010</v>
      </c>
      <c r="L54" s="280">
        <v>3920</v>
      </c>
      <c r="M54" s="280">
        <v>2.4597000000000002</v>
      </c>
      <c r="N54" s="1"/>
      <c r="O54" s="1"/>
    </row>
    <row r="55" spans="1:15" ht="12.75" customHeight="1">
      <c r="A55" s="30">
        <v>45</v>
      </c>
      <c r="B55" s="290" t="s">
        <v>61</v>
      </c>
      <c r="C55" s="280">
        <v>718.95</v>
      </c>
      <c r="D55" s="281">
        <v>714.36666666666667</v>
      </c>
      <c r="E55" s="281">
        <v>708.18333333333339</v>
      </c>
      <c r="F55" s="281">
        <v>697.41666666666674</v>
      </c>
      <c r="G55" s="281">
        <v>691.23333333333346</v>
      </c>
      <c r="H55" s="281">
        <v>725.13333333333333</v>
      </c>
      <c r="I55" s="281">
        <v>731.31666666666649</v>
      </c>
      <c r="J55" s="281">
        <v>742.08333333333326</v>
      </c>
      <c r="K55" s="280">
        <v>720.55</v>
      </c>
      <c r="L55" s="280">
        <v>703.6</v>
      </c>
      <c r="M55" s="280">
        <v>61.068800000000003</v>
      </c>
      <c r="N55" s="1"/>
      <c r="O55" s="1"/>
    </row>
    <row r="56" spans="1:15" ht="12.75" customHeight="1">
      <c r="A56" s="30">
        <v>46</v>
      </c>
      <c r="B56" s="290" t="s">
        <v>306</v>
      </c>
      <c r="C56" s="280">
        <v>2675.45</v>
      </c>
      <c r="D56" s="281">
        <v>2684.4166666666665</v>
      </c>
      <c r="E56" s="281">
        <v>2655.3833333333332</v>
      </c>
      <c r="F56" s="281">
        <v>2635.3166666666666</v>
      </c>
      <c r="G56" s="281">
        <v>2606.2833333333333</v>
      </c>
      <c r="H56" s="281">
        <v>2704.4833333333331</v>
      </c>
      <c r="I56" s="281">
        <v>2733.5166666666669</v>
      </c>
      <c r="J56" s="281">
        <v>2753.583333333333</v>
      </c>
      <c r="K56" s="280">
        <v>2713.45</v>
      </c>
      <c r="L56" s="280">
        <v>2664.35</v>
      </c>
      <c r="M56" s="280">
        <v>0.15986</v>
      </c>
      <c r="N56" s="1"/>
      <c r="O56" s="1"/>
    </row>
    <row r="57" spans="1:15" ht="12.75" customHeight="1">
      <c r="A57" s="30">
        <v>47</v>
      </c>
      <c r="B57" s="290" t="s">
        <v>307</v>
      </c>
      <c r="C57" s="280">
        <v>655.04999999999995</v>
      </c>
      <c r="D57" s="281">
        <v>655.7833333333333</v>
      </c>
      <c r="E57" s="281">
        <v>649.66666666666663</v>
      </c>
      <c r="F57" s="281">
        <v>644.2833333333333</v>
      </c>
      <c r="G57" s="281">
        <v>638.16666666666663</v>
      </c>
      <c r="H57" s="281">
        <v>661.16666666666663</v>
      </c>
      <c r="I57" s="281">
        <v>667.28333333333342</v>
      </c>
      <c r="J57" s="281">
        <v>672.66666666666663</v>
      </c>
      <c r="K57" s="280">
        <v>661.9</v>
      </c>
      <c r="L57" s="280">
        <v>650.4</v>
      </c>
      <c r="M57" s="280">
        <v>3.4954499999999999</v>
      </c>
      <c r="N57" s="1"/>
      <c r="O57" s="1"/>
    </row>
    <row r="58" spans="1:15" ht="12.75" customHeight="1">
      <c r="A58" s="30">
        <v>48</v>
      </c>
      <c r="B58" s="290" t="s">
        <v>62</v>
      </c>
      <c r="C58" s="280">
        <v>3883.85</v>
      </c>
      <c r="D58" s="281">
        <v>3896.3333333333335</v>
      </c>
      <c r="E58" s="281">
        <v>3832.666666666667</v>
      </c>
      <c r="F58" s="281">
        <v>3781.4833333333336</v>
      </c>
      <c r="G58" s="281">
        <v>3717.8166666666671</v>
      </c>
      <c r="H58" s="281">
        <v>3947.5166666666669</v>
      </c>
      <c r="I58" s="281">
        <v>4011.1833333333338</v>
      </c>
      <c r="J58" s="281">
        <v>4062.3666666666668</v>
      </c>
      <c r="K58" s="280">
        <v>3960</v>
      </c>
      <c r="L58" s="280">
        <v>3845.15</v>
      </c>
      <c r="M58" s="280">
        <v>5.1499699999999997</v>
      </c>
      <c r="N58" s="1"/>
      <c r="O58" s="1"/>
    </row>
    <row r="59" spans="1:15" ht="12" customHeight="1">
      <c r="A59" s="30">
        <v>49</v>
      </c>
      <c r="B59" s="290" t="s">
        <v>308</v>
      </c>
      <c r="C59" s="280">
        <v>1129.3499999999999</v>
      </c>
      <c r="D59" s="281">
        <v>1133.3999999999999</v>
      </c>
      <c r="E59" s="281">
        <v>1122.1499999999996</v>
      </c>
      <c r="F59" s="281">
        <v>1114.9499999999998</v>
      </c>
      <c r="G59" s="281">
        <v>1103.6999999999996</v>
      </c>
      <c r="H59" s="281">
        <v>1140.5999999999997</v>
      </c>
      <c r="I59" s="281">
        <v>1151.8500000000001</v>
      </c>
      <c r="J59" s="281">
        <v>1159.0499999999997</v>
      </c>
      <c r="K59" s="280">
        <v>1144.6500000000001</v>
      </c>
      <c r="L59" s="280">
        <v>1126.2</v>
      </c>
      <c r="M59" s="280">
        <v>0.24933</v>
      </c>
      <c r="N59" s="1"/>
      <c r="O59" s="1"/>
    </row>
    <row r="60" spans="1:15" ht="12.75" customHeight="1">
      <c r="A60" s="30">
        <v>50</v>
      </c>
      <c r="B60" s="290" t="s">
        <v>65</v>
      </c>
      <c r="C60" s="280">
        <v>6396.35</v>
      </c>
      <c r="D60" s="281">
        <v>6340.25</v>
      </c>
      <c r="E60" s="281">
        <v>6251.1</v>
      </c>
      <c r="F60" s="281">
        <v>6105.85</v>
      </c>
      <c r="G60" s="281">
        <v>6016.7000000000007</v>
      </c>
      <c r="H60" s="281">
        <v>6485.5</v>
      </c>
      <c r="I60" s="281">
        <v>6574.65</v>
      </c>
      <c r="J60" s="281">
        <v>6719.9</v>
      </c>
      <c r="K60" s="280">
        <v>6429.4</v>
      </c>
      <c r="L60" s="280">
        <v>6195</v>
      </c>
      <c r="M60" s="280">
        <v>14.44989</v>
      </c>
      <c r="N60" s="1"/>
      <c r="O60" s="1"/>
    </row>
    <row r="61" spans="1:15" ht="12.75" customHeight="1">
      <c r="A61" s="30">
        <v>51</v>
      </c>
      <c r="B61" s="290" t="s">
        <v>64</v>
      </c>
      <c r="C61" s="280">
        <v>13307.05</v>
      </c>
      <c r="D61" s="281">
        <v>13235.183333333334</v>
      </c>
      <c r="E61" s="281">
        <v>13081.416666666668</v>
      </c>
      <c r="F61" s="281">
        <v>12855.783333333333</v>
      </c>
      <c r="G61" s="281">
        <v>12702.016666666666</v>
      </c>
      <c r="H61" s="281">
        <v>13460.816666666669</v>
      </c>
      <c r="I61" s="281">
        <v>13614.583333333336</v>
      </c>
      <c r="J61" s="281">
        <v>13840.216666666671</v>
      </c>
      <c r="K61" s="280">
        <v>13388.95</v>
      </c>
      <c r="L61" s="280">
        <v>13009.55</v>
      </c>
      <c r="M61" s="280">
        <v>5.3396600000000003</v>
      </c>
      <c r="N61" s="1"/>
      <c r="O61" s="1"/>
    </row>
    <row r="62" spans="1:15" ht="12.75" customHeight="1">
      <c r="A62" s="30">
        <v>52</v>
      </c>
      <c r="B62" s="290" t="s">
        <v>244</v>
      </c>
      <c r="C62" s="280">
        <v>4892.1499999999996</v>
      </c>
      <c r="D62" s="281">
        <v>4879.7666666666664</v>
      </c>
      <c r="E62" s="281">
        <v>4837.5333333333328</v>
      </c>
      <c r="F62" s="281">
        <v>4782.9166666666661</v>
      </c>
      <c r="G62" s="281">
        <v>4740.6833333333325</v>
      </c>
      <c r="H62" s="281">
        <v>4934.3833333333332</v>
      </c>
      <c r="I62" s="281">
        <v>4976.6166666666668</v>
      </c>
      <c r="J62" s="281">
        <v>5031.2333333333336</v>
      </c>
      <c r="K62" s="280">
        <v>4922</v>
      </c>
      <c r="L62" s="280">
        <v>4825.1499999999996</v>
      </c>
      <c r="M62" s="280">
        <v>0.15073</v>
      </c>
      <c r="N62" s="1"/>
      <c r="O62" s="1"/>
    </row>
    <row r="63" spans="1:15" ht="12.75" customHeight="1">
      <c r="A63" s="30">
        <v>53</v>
      </c>
      <c r="B63" s="290" t="s">
        <v>309</v>
      </c>
      <c r="C63" s="280">
        <v>3325.55</v>
      </c>
      <c r="D63" s="281">
        <v>3298.5333333333333</v>
      </c>
      <c r="E63" s="281">
        <v>3232.0666666666666</v>
      </c>
      <c r="F63" s="281">
        <v>3138.5833333333335</v>
      </c>
      <c r="G63" s="281">
        <v>3072.1166666666668</v>
      </c>
      <c r="H63" s="281">
        <v>3392.0166666666664</v>
      </c>
      <c r="I63" s="281">
        <v>3458.4833333333327</v>
      </c>
      <c r="J63" s="281">
        <v>3551.9666666666662</v>
      </c>
      <c r="K63" s="280">
        <v>3365</v>
      </c>
      <c r="L63" s="280">
        <v>3205.05</v>
      </c>
      <c r="M63" s="280">
        <v>1.1375299999999999</v>
      </c>
      <c r="N63" s="1"/>
      <c r="O63" s="1"/>
    </row>
    <row r="64" spans="1:15" ht="12.75" customHeight="1">
      <c r="A64" s="30">
        <v>54</v>
      </c>
      <c r="B64" s="290" t="s">
        <v>66</v>
      </c>
      <c r="C64" s="280">
        <v>2266.9499999999998</v>
      </c>
      <c r="D64" s="281">
        <v>2250.3333333333335</v>
      </c>
      <c r="E64" s="281">
        <v>2225.666666666667</v>
      </c>
      <c r="F64" s="281">
        <v>2184.3833333333337</v>
      </c>
      <c r="G64" s="281">
        <v>2159.7166666666672</v>
      </c>
      <c r="H64" s="281">
        <v>2291.6166666666668</v>
      </c>
      <c r="I64" s="281">
        <v>2316.2833333333338</v>
      </c>
      <c r="J64" s="281">
        <v>2357.5666666666666</v>
      </c>
      <c r="K64" s="280">
        <v>2275</v>
      </c>
      <c r="L64" s="280">
        <v>2209.0500000000002</v>
      </c>
      <c r="M64" s="280">
        <v>1.79322</v>
      </c>
      <c r="N64" s="1"/>
      <c r="O64" s="1"/>
    </row>
    <row r="65" spans="1:15" ht="12.75" customHeight="1">
      <c r="A65" s="30">
        <v>55</v>
      </c>
      <c r="B65" s="290" t="s">
        <v>310</v>
      </c>
      <c r="C65" s="280">
        <v>375.5</v>
      </c>
      <c r="D65" s="281">
        <v>373.10000000000008</v>
      </c>
      <c r="E65" s="281">
        <v>370.00000000000017</v>
      </c>
      <c r="F65" s="281">
        <v>364.50000000000011</v>
      </c>
      <c r="G65" s="281">
        <v>361.4000000000002</v>
      </c>
      <c r="H65" s="281">
        <v>378.60000000000014</v>
      </c>
      <c r="I65" s="281">
        <v>381.70000000000005</v>
      </c>
      <c r="J65" s="281">
        <v>387.2000000000001</v>
      </c>
      <c r="K65" s="280">
        <v>376.2</v>
      </c>
      <c r="L65" s="280">
        <v>367.6</v>
      </c>
      <c r="M65" s="280">
        <v>7.93574</v>
      </c>
      <c r="N65" s="1"/>
      <c r="O65" s="1"/>
    </row>
    <row r="66" spans="1:15" ht="12.75" customHeight="1">
      <c r="A66" s="30">
        <v>56</v>
      </c>
      <c r="B66" s="290" t="s">
        <v>67</v>
      </c>
      <c r="C66" s="280">
        <v>277.25</v>
      </c>
      <c r="D66" s="281">
        <v>273.8</v>
      </c>
      <c r="E66" s="281">
        <v>269.60000000000002</v>
      </c>
      <c r="F66" s="281">
        <v>261.95</v>
      </c>
      <c r="G66" s="281">
        <v>257.75</v>
      </c>
      <c r="H66" s="281">
        <v>281.45000000000005</v>
      </c>
      <c r="I66" s="281">
        <v>285.64999999999998</v>
      </c>
      <c r="J66" s="281">
        <v>293.30000000000007</v>
      </c>
      <c r="K66" s="280">
        <v>278</v>
      </c>
      <c r="L66" s="280">
        <v>266.14999999999998</v>
      </c>
      <c r="M66" s="280">
        <v>74.698449999999994</v>
      </c>
      <c r="N66" s="1"/>
      <c r="O66" s="1"/>
    </row>
    <row r="67" spans="1:15" ht="12.75" customHeight="1">
      <c r="A67" s="30">
        <v>57</v>
      </c>
      <c r="B67" s="290" t="s">
        <v>68</v>
      </c>
      <c r="C67" s="280">
        <v>118.25</v>
      </c>
      <c r="D67" s="281">
        <v>117.66666666666667</v>
      </c>
      <c r="E67" s="281">
        <v>116.58333333333334</v>
      </c>
      <c r="F67" s="281">
        <v>114.91666666666667</v>
      </c>
      <c r="G67" s="281">
        <v>113.83333333333334</v>
      </c>
      <c r="H67" s="281">
        <v>119.33333333333334</v>
      </c>
      <c r="I67" s="281">
        <v>120.41666666666669</v>
      </c>
      <c r="J67" s="281">
        <v>122.08333333333334</v>
      </c>
      <c r="K67" s="280">
        <v>118.75</v>
      </c>
      <c r="L67" s="280">
        <v>116</v>
      </c>
      <c r="M67" s="280">
        <v>185.06988000000001</v>
      </c>
      <c r="N67" s="1"/>
      <c r="O67" s="1"/>
    </row>
    <row r="68" spans="1:15" ht="12.75" customHeight="1">
      <c r="A68" s="30">
        <v>58</v>
      </c>
      <c r="B68" s="290" t="s">
        <v>245</v>
      </c>
      <c r="C68" s="280">
        <v>48.05</v>
      </c>
      <c r="D68" s="281">
        <v>47.616666666666667</v>
      </c>
      <c r="E68" s="281">
        <v>46.733333333333334</v>
      </c>
      <c r="F68" s="281">
        <v>45.416666666666664</v>
      </c>
      <c r="G68" s="281">
        <v>44.533333333333331</v>
      </c>
      <c r="H68" s="281">
        <v>48.933333333333337</v>
      </c>
      <c r="I68" s="281">
        <v>49.816666666666677</v>
      </c>
      <c r="J68" s="281">
        <v>51.13333333333334</v>
      </c>
      <c r="K68" s="280">
        <v>48.5</v>
      </c>
      <c r="L68" s="280">
        <v>46.3</v>
      </c>
      <c r="M68" s="280">
        <v>28.488510000000002</v>
      </c>
      <c r="N68" s="1"/>
      <c r="O68" s="1"/>
    </row>
    <row r="69" spans="1:15" ht="12.75" customHeight="1">
      <c r="A69" s="30">
        <v>59</v>
      </c>
      <c r="B69" s="290" t="s">
        <v>311</v>
      </c>
      <c r="C69" s="280">
        <v>16.7</v>
      </c>
      <c r="D69" s="281">
        <v>16.650000000000002</v>
      </c>
      <c r="E69" s="281">
        <v>16.550000000000004</v>
      </c>
      <c r="F69" s="281">
        <v>16.400000000000002</v>
      </c>
      <c r="G69" s="281">
        <v>16.300000000000004</v>
      </c>
      <c r="H69" s="281">
        <v>16.800000000000004</v>
      </c>
      <c r="I69" s="281">
        <v>16.900000000000006</v>
      </c>
      <c r="J69" s="281">
        <v>17.050000000000004</v>
      </c>
      <c r="K69" s="280">
        <v>16.75</v>
      </c>
      <c r="L69" s="280">
        <v>16.5</v>
      </c>
      <c r="M69" s="280">
        <v>8.1128300000000007</v>
      </c>
      <c r="N69" s="1"/>
      <c r="O69" s="1"/>
    </row>
    <row r="70" spans="1:15" ht="12.75" customHeight="1">
      <c r="A70" s="30">
        <v>60</v>
      </c>
      <c r="B70" s="290" t="s">
        <v>69</v>
      </c>
      <c r="C70" s="280">
        <v>1828.9</v>
      </c>
      <c r="D70" s="281">
        <v>1811.3</v>
      </c>
      <c r="E70" s="281">
        <v>1790.6</v>
      </c>
      <c r="F70" s="281">
        <v>1752.3</v>
      </c>
      <c r="G70" s="281">
        <v>1731.6</v>
      </c>
      <c r="H70" s="281">
        <v>1849.6</v>
      </c>
      <c r="I70" s="281">
        <v>1870.3000000000002</v>
      </c>
      <c r="J70" s="281">
        <v>1908.6</v>
      </c>
      <c r="K70" s="280">
        <v>1832</v>
      </c>
      <c r="L70" s="280">
        <v>1773</v>
      </c>
      <c r="M70" s="280">
        <v>3.4895499999999999</v>
      </c>
      <c r="N70" s="1"/>
      <c r="O70" s="1"/>
    </row>
    <row r="71" spans="1:15" ht="12.75" customHeight="1">
      <c r="A71" s="30">
        <v>61</v>
      </c>
      <c r="B71" s="290" t="s">
        <v>312</v>
      </c>
      <c r="C71" s="280">
        <v>5264.55</v>
      </c>
      <c r="D71" s="281">
        <v>5274.0666666666666</v>
      </c>
      <c r="E71" s="281">
        <v>5210.9333333333334</v>
      </c>
      <c r="F71" s="281">
        <v>5157.3166666666666</v>
      </c>
      <c r="G71" s="281">
        <v>5094.1833333333334</v>
      </c>
      <c r="H71" s="281">
        <v>5327.6833333333334</v>
      </c>
      <c r="I71" s="281">
        <v>5390.8166666666666</v>
      </c>
      <c r="J71" s="281">
        <v>5444.4333333333334</v>
      </c>
      <c r="K71" s="280">
        <v>5337.2</v>
      </c>
      <c r="L71" s="280">
        <v>5220.45</v>
      </c>
      <c r="M71" s="280">
        <v>3.3689999999999998E-2</v>
      </c>
      <c r="N71" s="1"/>
      <c r="O71" s="1"/>
    </row>
    <row r="72" spans="1:15" ht="12.75" customHeight="1">
      <c r="A72" s="30">
        <v>62</v>
      </c>
      <c r="B72" s="290" t="s">
        <v>72</v>
      </c>
      <c r="C72" s="280">
        <v>596.85</v>
      </c>
      <c r="D72" s="281">
        <v>592.56666666666661</v>
      </c>
      <c r="E72" s="281">
        <v>585.88333333333321</v>
      </c>
      <c r="F72" s="281">
        <v>574.91666666666663</v>
      </c>
      <c r="G72" s="281">
        <v>568.23333333333323</v>
      </c>
      <c r="H72" s="281">
        <v>603.53333333333319</v>
      </c>
      <c r="I72" s="281">
        <v>610.21666666666658</v>
      </c>
      <c r="J72" s="281">
        <v>621.18333333333317</v>
      </c>
      <c r="K72" s="280">
        <v>599.25</v>
      </c>
      <c r="L72" s="280">
        <v>581.6</v>
      </c>
      <c r="M72" s="280">
        <v>9.5119199999999999</v>
      </c>
      <c r="N72" s="1"/>
      <c r="O72" s="1"/>
    </row>
    <row r="73" spans="1:15" ht="12.75" customHeight="1">
      <c r="A73" s="30">
        <v>63</v>
      </c>
      <c r="B73" s="290" t="s">
        <v>313</v>
      </c>
      <c r="C73" s="280">
        <v>730.9</v>
      </c>
      <c r="D73" s="281">
        <v>725.63333333333333</v>
      </c>
      <c r="E73" s="281">
        <v>715.26666666666665</v>
      </c>
      <c r="F73" s="281">
        <v>699.63333333333333</v>
      </c>
      <c r="G73" s="281">
        <v>689.26666666666665</v>
      </c>
      <c r="H73" s="281">
        <v>741.26666666666665</v>
      </c>
      <c r="I73" s="281">
        <v>751.63333333333321</v>
      </c>
      <c r="J73" s="281">
        <v>767.26666666666665</v>
      </c>
      <c r="K73" s="280">
        <v>736</v>
      </c>
      <c r="L73" s="280">
        <v>710</v>
      </c>
      <c r="M73" s="280">
        <v>13.061500000000001</v>
      </c>
      <c r="N73" s="1"/>
      <c r="O73" s="1"/>
    </row>
    <row r="74" spans="1:15" ht="12.75" customHeight="1">
      <c r="A74" s="30">
        <v>64</v>
      </c>
      <c r="B74" s="290" t="s">
        <v>71</v>
      </c>
      <c r="C74" s="280">
        <v>273.14999999999998</v>
      </c>
      <c r="D74" s="281">
        <v>271.59999999999997</v>
      </c>
      <c r="E74" s="281">
        <v>269.34999999999991</v>
      </c>
      <c r="F74" s="281">
        <v>265.54999999999995</v>
      </c>
      <c r="G74" s="281">
        <v>263.2999999999999</v>
      </c>
      <c r="H74" s="281">
        <v>275.39999999999992</v>
      </c>
      <c r="I74" s="281">
        <v>277.65000000000003</v>
      </c>
      <c r="J74" s="281">
        <v>281.44999999999993</v>
      </c>
      <c r="K74" s="280">
        <v>273.85000000000002</v>
      </c>
      <c r="L74" s="280">
        <v>267.8</v>
      </c>
      <c r="M74" s="280">
        <v>88.114710000000002</v>
      </c>
      <c r="N74" s="1"/>
      <c r="O74" s="1"/>
    </row>
    <row r="75" spans="1:15" ht="12.75" customHeight="1">
      <c r="A75" s="30">
        <v>65</v>
      </c>
      <c r="B75" s="290" t="s">
        <v>73</v>
      </c>
      <c r="C75" s="280">
        <v>713.95</v>
      </c>
      <c r="D75" s="281">
        <v>709.95000000000016</v>
      </c>
      <c r="E75" s="281">
        <v>705.0500000000003</v>
      </c>
      <c r="F75" s="281">
        <v>696.15000000000009</v>
      </c>
      <c r="G75" s="281">
        <v>691.25000000000023</v>
      </c>
      <c r="H75" s="281">
        <v>718.85000000000036</v>
      </c>
      <c r="I75" s="281">
        <v>723.75000000000023</v>
      </c>
      <c r="J75" s="281">
        <v>732.65000000000043</v>
      </c>
      <c r="K75" s="280">
        <v>714.85</v>
      </c>
      <c r="L75" s="280">
        <v>701.05</v>
      </c>
      <c r="M75" s="280">
        <v>14.41206</v>
      </c>
      <c r="N75" s="1"/>
      <c r="O75" s="1"/>
    </row>
    <row r="76" spans="1:15" ht="12.75" customHeight="1">
      <c r="A76" s="30">
        <v>66</v>
      </c>
      <c r="B76" s="290" t="s">
        <v>76</v>
      </c>
      <c r="C76" s="280">
        <v>52.7</v>
      </c>
      <c r="D76" s="281">
        <v>52.616666666666667</v>
      </c>
      <c r="E76" s="281">
        <v>52.083333333333336</v>
      </c>
      <c r="F76" s="281">
        <v>51.466666666666669</v>
      </c>
      <c r="G76" s="281">
        <v>50.933333333333337</v>
      </c>
      <c r="H76" s="281">
        <v>53.233333333333334</v>
      </c>
      <c r="I76" s="281">
        <v>53.766666666666666</v>
      </c>
      <c r="J76" s="281">
        <v>54.383333333333333</v>
      </c>
      <c r="K76" s="280">
        <v>53.15</v>
      </c>
      <c r="L76" s="280">
        <v>52</v>
      </c>
      <c r="M76" s="280">
        <v>145.65908999999999</v>
      </c>
      <c r="N76" s="1"/>
      <c r="O76" s="1"/>
    </row>
    <row r="77" spans="1:15" ht="12.75" customHeight="1">
      <c r="A77" s="30">
        <v>67</v>
      </c>
      <c r="B77" s="290" t="s">
        <v>80</v>
      </c>
      <c r="C77" s="280">
        <v>324.60000000000002</v>
      </c>
      <c r="D77" s="281">
        <v>322.40000000000003</v>
      </c>
      <c r="E77" s="281">
        <v>319.75000000000006</v>
      </c>
      <c r="F77" s="281">
        <v>314.90000000000003</v>
      </c>
      <c r="G77" s="281">
        <v>312.25000000000006</v>
      </c>
      <c r="H77" s="281">
        <v>327.25000000000006</v>
      </c>
      <c r="I77" s="281">
        <v>329.90000000000003</v>
      </c>
      <c r="J77" s="281">
        <v>334.75000000000006</v>
      </c>
      <c r="K77" s="280">
        <v>325.05</v>
      </c>
      <c r="L77" s="280">
        <v>317.55</v>
      </c>
      <c r="M77" s="280">
        <v>32.57432</v>
      </c>
      <c r="N77" s="1"/>
      <c r="O77" s="1"/>
    </row>
    <row r="78" spans="1:15" ht="12.75" customHeight="1">
      <c r="A78" s="30">
        <v>68</v>
      </c>
      <c r="B78" s="290" t="s">
        <v>75</v>
      </c>
      <c r="C78" s="280">
        <v>674.9</v>
      </c>
      <c r="D78" s="281">
        <v>676.18333333333328</v>
      </c>
      <c r="E78" s="281">
        <v>668.41666666666652</v>
      </c>
      <c r="F78" s="281">
        <v>661.93333333333328</v>
      </c>
      <c r="G78" s="281">
        <v>654.16666666666652</v>
      </c>
      <c r="H78" s="281">
        <v>682.66666666666652</v>
      </c>
      <c r="I78" s="281">
        <v>690.43333333333317</v>
      </c>
      <c r="J78" s="281">
        <v>696.91666666666652</v>
      </c>
      <c r="K78" s="280">
        <v>683.95</v>
      </c>
      <c r="L78" s="280">
        <v>669.7</v>
      </c>
      <c r="M78" s="280">
        <v>62.375230000000002</v>
      </c>
      <c r="N78" s="1"/>
      <c r="O78" s="1"/>
    </row>
    <row r="79" spans="1:15" ht="12.75" customHeight="1">
      <c r="A79" s="30">
        <v>69</v>
      </c>
      <c r="B79" s="290" t="s">
        <v>77</v>
      </c>
      <c r="C79" s="280">
        <v>323.3</v>
      </c>
      <c r="D79" s="281">
        <v>321.40000000000003</v>
      </c>
      <c r="E79" s="281">
        <v>318.50000000000006</v>
      </c>
      <c r="F79" s="281">
        <v>313.70000000000005</v>
      </c>
      <c r="G79" s="281">
        <v>310.80000000000007</v>
      </c>
      <c r="H79" s="281">
        <v>326.20000000000005</v>
      </c>
      <c r="I79" s="281">
        <v>329.1</v>
      </c>
      <c r="J79" s="281">
        <v>333.90000000000003</v>
      </c>
      <c r="K79" s="280">
        <v>324.3</v>
      </c>
      <c r="L79" s="280">
        <v>316.60000000000002</v>
      </c>
      <c r="M79" s="280">
        <v>10.04738</v>
      </c>
      <c r="N79" s="1"/>
      <c r="O79" s="1"/>
    </row>
    <row r="80" spans="1:15" ht="12.75" customHeight="1">
      <c r="A80" s="30">
        <v>70</v>
      </c>
      <c r="B80" s="290" t="s">
        <v>314</v>
      </c>
      <c r="C80" s="280">
        <v>986.85</v>
      </c>
      <c r="D80" s="281">
        <v>989.2833333333333</v>
      </c>
      <c r="E80" s="281">
        <v>979.56666666666661</v>
      </c>
      <c r="F80" s="281">
        <v>972.2833333333333</v>
      </c>
      <c r="G80" s="281">
        <v>962.56666666666661</v>
      </c>
      <c r="H80" s="281">
        <v>996.56666666666661</v>
      </c>
      <c r="I80" s="281">
        <v>1006.2833333333333</v>
      </c>
      <c r="J80" s="281">
        <v>1013.5666666666666</v>
      </c>
      <c r="K80" s="280">
        <v>999</v>
      </c>
      <c r="L80" s="280">
        <v>982</v>
      </c>
      <c r="M80" s="280">
        <v>0.96514</v>
      </c>
      <c r="N80" s="1"/>
      <c r="O80" s="1"/>
    </row>
    <row r="81" spans="1:15" ht="12.75" customHeight="1">
      <c r="A81" s="30">
        <v>71</v>
      </c>
      <c r="B81" s="290" t="s">
        <v>315</v>
      </c>
      <c r="C81" s="280">
        <v>326</v>
      </c>
      <c r="D81" s="281">
        <v>323.25</v>
      </c>
      <c r="E81" s="281">
        <v>318.75</v>
      </c>
      <c r="F81" s="281">
        <v>311.5</v>
      </c>
      <c r="G81" s="281">
        <v>307</v>
      </c>
      <c r="H81" s="281">
        <v>330.5</v>
      </c>
      <c r="I81" s="281">
        <v>335</v>
      </c>
      <c r="J81" s="281">
        <v>342.25</v>
      </c>
      <c r="K81" s="280">
        <v>327.75</v>
      </c>
      <c r="L81" s="280">
        <v>316</v>
      </c>
      <c r="M81" s="280">
        <v>23.700410000000002</v>
      </c>
      <c r="N81" s="1"/>
      <c r="O81" s="1"/>
    </row>
    <row r="82" spans="1:15" ht="12.75" customHeight="1">
      <c r="A82" s="30">
        <v>72</v>
      </c>
      <c r="B82" s="290" t="s">
        <v>316</v>
      </c>
      <c r="C82" s="280">
        <v>8298.2000000000007</v>
      </c>
      <c r="D82" s="281">
        <v>8299.2333333333354</v>
      </c>
      <c r="E82" s="281">
        <v>8226.6166666666704</v>
      </c>
      <c r="F82" s="281">
        <v>8155.0333333333347</v>
      </c>
      <c r="G82" s="281">
        <v>8082.4166666666697</v>
      </c>
      <c r="H82" s="281">
        <v>8370.8166666666712</v>
      </c>
      <c r="I82" s="281">
        <v>8443.4333333333361</v>
      </c>
      <c r="J82" s="281">
        <v>8515.0166666666719</v>
      </c>
      <c r="K82" s="280">
        <v>8371.85</v>
      </c>
      <c r="L82" s="280">
        <v>8227.65</v>
      </c>
      <c r="M82" s="280">
        <v>0.13783999999999999</v>
      </c>
      <c r="N82" s="1"/>
      <c r="O82" s="1"/>
    </row>
    <row r="83" spans="1:15" ht="12.75" customHeight="1">
      <c r="A83" s="30">
        <v>73</v>
      </c>
      <c r="B83" s="290" t="s">
        <v>317</v>
      </c>
      <c r="C83" s="280">
        <v>988.75</v>
      </c>
      <c r="D83" s="281">
        <v>995.76666666666677</v>
      </c>
      <c r="E83" s="281">
        <v>972.53333333333353</v>
      </c>
      <c r="F83" s="281">
        <v>956.31666666666672</v>
      </c>
      <c r="G83" s="281">
        <v>933.08333333333348</v>
      </c>
      <c r="H83" s="281">
        <v>1011.9833333333336</v>
      </c>
      <c r="I83" s="281">
        <v>1035.2166666666669</v>
      </c>
      <c r="J83" s="281">
        <v>1051.4333333333336</v>
      </c>
      <c r="K83" s="280">
        <v>1019</v>
      </c>
      <c r="L83" s="280">
        <v>979.55</v>
      </c>
      <c r="M83" s="280">
        <v>0.38245000000000001</v>
      </c>
      <c r="N83" s="1"/>
      <c r="O83" s="1"/>
    </row>
    <row r="84" spans="1:15" ht="12.75" customHeight="1">
      <c r="A84" s="30">
        <v>74</v>
      </c>
      <c r="B84" s="290" t="s">
        <v>246</v>
      </c>
      <c r="C84" s="280">
        <v>935.15</v>
      </c>
      <c r="D84" s="281">
        <v>936.01666666666677</v>
      </c>
      <c r="E84" s="281">
        <v>927.03333333333353</v>
      </c>
      <c r="F84" s="281">
        <v>918.91666666666674</v>
      </c>
      <c r="G84" s="281">
        <v>909.93333333333351</v>
      </c>
      <c r="H84" s="281">
        <v>944.13333333333355</v>
      </c>
      <c r="I84" s="281">
        <v>953.1166666666669</v>
      </c>
      <c r="J84" s="281">
        <v>961.23333333333358</v>
      </c>
      <c r="K84" s="280">
        <v>945</v>
      </c>
      <c r="L84" s="280">
        <v>927.9</v>
      </c>
      <c r="M84" s="280">
        <v>0.17774999999999999</v>
      </c>
      <c r="N84" s="1"/>
      <c r="O84" s="1"/>
    </row>
    <row r="85" spans="1:15" ht="12.75" customHeight="1">
      <c r="A85" s="30">
        <v>75</v>
      </c>
      <c r="B85" s="290" t="s">
        <v>856</v>
      </c>
      <c r="C85" s="280">
        <v>631.1</v>
      </c>
      <c r="D85" s="281">
        <v>629.36666666666667</v>
      </c>
      <c r="E85" s="281">
        <v>620.73333333333335</v>
      </c>
      <c r="F85" s="281">
        <v>610.36666666666667</v>
      </c>
      <c r="G85" s="281">
        <v>601.73333333333335</v>
      </c>
      <c r="H85" s="281">
        <v>639.73333333333335</v>
      </c>
      <c r="I85" s="281">
        <v>648.36666666666679</v>
      </c>
      <c r="J85" s="281">
        <v>658.73333333333335</v>
      </c>
      <c r="K85" s="280">
        <v>638</v>
      </c>
      <c r="L85" s="280">
        <v>619</v>
      </c>
      <c r="M85" s="280">
        <v>1.47045</v>
      </c>
      <c r="N85" s="1"/>
      <c r="O85" s="1"/>
    </row>
    <row r="86" spans="1:15" ht="12.75" customHeight="1">
      <c r="A86" s="30">
        <v>76</v>
      </c>
      <c r="B86" s="290" t="s">
        <v>78</v>
      </c>
      <c r="C86" s="280">
        <v>16429.7</v>
      </c>
      <c r="D86" s="281">
        <v>16414.899999999998</v>
      </c>
      <c r="E86" s="281">
        <v>16234.799999999996</v>
      </c>
      <c r="F86" s="281">
        <v>16039.899999999998</v>
      </c>
      <c r="G86" s="281">
        <v>15859.799999999996</v>
      </c>
      <c r="H86" s="281">
        <v>16609.799999999996</v>
      </c>
      <c r="I86" s="281">
        <v>16789.899999999994</v>
      </c>
      <c r="J86" s="281">
        <v>16984.799999999996</v>
      </c>
      <c r="K86" s="280">
        <v>16595</v>
      </c>
      <c r="L86" s="280">
        <v>16220</v>
      </c>
      <c r="M86" s="280">
        <v>0.38518999999999998</v>
      </c>
      <c r="N86" s="1"/>
      <c r="O86" s="1"/>
    </row>
    <row r="87" spans="1:15" ht="12.75" customHeight="1">
      <c r="A87" s="30">
        <v>77</v>
      </c>
      <c r="B87" s="290" t="s">
        <v>318</v>
      </c>
      <c r="C87" s="280">
        <v>473.25</v>
      </c>
      <c r="D87" s="281">
        <v>474.88333333333338</v>
      </c>
      <c r="E87" s="281">
        <v>465.71666666666675</v>
      </c>
      <c r="F87" s="281">
        <v>458.18333333333339</v>
      </c>
      <c r="G87" s="281">
        <v>449.01666666666677</v>
      </c>
      <c r="H87" s="281">
        <v>482.41666666666674</v>
      </c>
      <c r="I87" s="281">
        <v>491.58333333333337</v>
      </c>
      <c r="J87" s="281">
        <v>499.11666666666673</v>
      </c>
      <c r="K87" s="280">
        <v>484.05</v>
      </c>
      <c r="L87" s="280">
        <v>467.35</v>
      </c>
      <c r="M87" s="280">
        <v>1.08514</v>
      </c>
      <c r="N87" s="1"/>
      <c r="O87" s="1"/>
    </row>
    <row r="88" spans="1:15" ht="12.75" customHeight="1">
      <c r="A88" s="30">
        <v>78</v>
      </c>
      <c r="B88" s="290" t="s">
        <v>857</v>
      </c>
      <c r="C88" s="280">
        <v>49.55</v>
      </c>
      <c r="D88" s="281">
        <v>50.033333333333331</v>
      </c>
      <c r="E88" s="281">
        <v>49.066666666666663</v>
      </c>
      <c r="F88" s="281">
        <v>48.583333333333329</v>
      </c>
      <c r="G88" s="281">
        <v>47.61666666666666</v>
      </c>
      <c r="H88" s="281">
        <v>50.516666666666666</v>
      </c>
      <c r="I88" s="281">
        <v>51.483333333333334</v>
      </c>
      <c r="J88" s="281">
        <v>51.966666666666669</v>
      </c>
      <c r="K88" s="280">
        <v>51</v>
      </c>
      <c r="L88" s="280">
        <v>49.55</v>
      </c>
      <c r="M88" s="280">
        <v>96.081370000000007</v>
      </c>
      <c r="N88" s="1"/>
      <c r="O88" s="1"/>
    </row>
    <row r="89" spans="1:15" ht="12.75" customHeight="1">
      <c r="A89" s="30">
        <v>79</v>
      </c>
      <c r="B89" s="290" t="s">
        <v>81</v>
      </c>
      <c r="C89" s="280">
        <v>3854.55</v>
      </c>
      <c r="D89" s="281">
        <v>3833.2000000000003</v>
      </c>
      <c r="E89" s="281">
        <v>3802.5000000000005</v>
      </c>
      <c r="F89" s="281">
        <v>3750.4500000000003</v>
      </c>
      <c r="G89" s="281">
        <v>3719.7500000000005</v>
      </c>
      <c r="H89" s="281">
        <v>3885.2500000000005</v>
      </c>
      <c r="I89" s="281">
        <v>3915.9500000000003</v>
      </c>
      <c r="J89" s="281">
        <v>3968.0000000000005</v>
      </c>
      <c r="K89" s="280">
        <v>3863.9</v>
      </c>
      <c r="L89" s="280">
        <v>3781.15</v>
      </c>
      <c r="M89" s="280">
        <v>2.00264</v>
      </c>
      <c r="N89" s="1"/>
      <c r="O89" s="1"/>
    </row>
    <row r="90" spans="1:15" ht="12.75" customHeight="1">
      <c r="A90" s="30">
        <v>80</v>
      </c>
      <c r="B90" s="290" t="s">
        <v>858</v>
      </c>
      <c r="C90" s="280">
        <v>1370.8</v>
      </c>
      <c r="D90" s="281">
        <v>1376.05</v>
      </c>
      <c r="E90" s="281">
        <v>1339.75</v>
      </c>
      <c r="F90" s="281">
        <v>1308.7</v>
      </c>
      <c r="G90" s="281">
        <v>1272.4000000000001</v>
      </c>
      <c r="H90" s="281">
        <v>1407.1</v>
      </c>
      <c r="I90" s="281">
        <v>1443.3999999999996</v>
      </c>
      <c r="J90" s="281">
        <v>1474.4499999999998</v>
      </c>
      <c r="K90" s="280">
        <v>1412.35</v>
      </c>
      <c r="L90" s="280">
        <v>1345</v>
      </c>
      <c r="M90" s="280">
        <v>1.30952</v>
      </c>
      <c r="N90" s="1"/>
      <c r="O90" s="1"/>
    </row>
    <row r="91" spans="1:15" ht="12.75" customHeight="1">
      <c r="A91" s="30">
        <v>81</v>
      </c>
      <c r="B91" s="290" t="s">
        <v>319</v>
      </c>
      <c r="C91" s="280">
        <v>417.9</v>
      </c>
      <c r="D91" s="281">
        <v>416.08333333333331</v>
      </c>
      <c r="E91" s="281">
        <v>413.16666666666663</v>
      </c>
      <c r="F91" s="281">
        <v>408.43333333333334</v>
      </c>
      <c r="G91" s="281">
        <v>405.51666666666665</v>
      </c>
      <c r="H91" s="281">
        <v>420.81666666666661</v>
      </c>
      <c r="I91" s="281">
        <v>423.73333333333323</v>
      </c>
      <c r="J91" s="281">
        <v>428.46666666666658</v>
      </c>
      <c r="K91" s="280">
        <v>419</v>
      </c>
      <c r="L91" s="280">
        <v>411.35</v>
      </c>
      <c r="M91" s="280">
        <v>1.3270299999999999</v>
      </c>
      <c r="N91" s="1"/>
      <c r="O91" s="1"/>
    </row>
    <row r="92" spans="1:15" ht="12.75" customHeight="1">
      <c r="A92" s="30">
        <v>82</v>
      </c>
      <c r="B92" s="290" t="s">
        <v>247</v>
      </c>
      <c r="C92" s="280">
        <v>75.3</v>
      </c>
      <c r="D92" s="281">
        <v>75.166666666666671</v>
      </c>
      <c r="E92" s="281">
        <v>74.833333333333343</v>
      </c>
      <c r="F92" s="281">
        <v>74.366666666666674</v>
      </c>
      <c r="G92" s="281">
        <v>74.033333333333346</v>
      </c>
      <c r="H92" s="281">
        <v>75.63333333333334</v>
      </c>
      <c r="I92" s="281">
        <v>75.966666666666683</v>
      </c>
      <c r="J92" s="281">
        <v>76.433333333333337</v>
      </c>
      <c r="K92" s="280">
        <v>75.5</v>
      </c>
      <c r="L92" s="280">
        <v>74.7</v>
      </c>
      <c r="M92" s="280">
        <v>5.4468899999999998</v>
      </c>
      <c r="N92" s="1"/>
      <c r="O92" s="1"/>
    </row>
    <row r="93" spans="1:15" ht="12.75" customHeight="1">
      <c r="A93" s="30">
        <v>83</v>
      </c>
      <c r="B93" s="290" t="s">
        <v>796</v>
      </c>
      <c r="C93" s="280">
        <v>220</v>
      </c>
      <c r="D93" s="281">
        <v>221.76666666666665</v>
      </c>
      <c r="E93" s="281">
        <v>216.0333333333333</v>
      </c>
      <c r="F93" s="281">
        <v>212.06666666666666</v>
      </c>
      <c r="G93" s="281">
        <v>206.33333333333331</v>
      </c>
      <c r="H93" s="281">
        <v>225.73333333333329</v>
      </c>
      <c r="I93" s="281">
        <v>231.46666666666664</v>
      </c>
      <c r="J93" s="281">
        <v>235.43333333333328</v>
      </c>
      <c r="K93" s="280">
        <v>227.5</v>
      </c>
      <c r="L93" s="280">
        <v>217.8</v>
      </c>
      <c r="M93" s="280">
        <v>31.38841</v>
      </c>
      <c r="N93" s="1"/>
      <c r="O93" s="1"/>
    </row>
    <row r="94" spans="1:15" ht="12.75" customHeight="1">
      <c r="A94" s="30">
        <v>84</v>
      </c>
      <c r="B94" s="290" t="s">
        <v>320</v>
      </c>
      <c r="C94" s="280">
        <v>3150</v>
      </c>
      <c r="D94" s="281">
        <v>3162</v>
      </c>
      <c r="E94" s="281">
        <v>3130</v>
      </c>
      <c r="F94" s="281">
        <v>3110</v>
      </c>
      <c r="G94" s="281">
        <v>3078</v>
      </c>
      <c r="H94" s="281">
        <v>3182</v>
      </c>
      <c r="I94" s="281">
        <v>3214</v>
      </c>
      <c r="J94" s="281">
        <v>3234</v>
      </c>
      <c r="K94" s="280">
        <v>3194</v>
      </c>
      <c r="L94" s="280">
        <v>3142</v>
      </c>
      <c r="M94" s="280">
        <v>0.31622</v>
      </c>
      <c r="N94" s="1"/>
      <c r="O94" s="1"/>
    </row>
    <row r="95" spans="1:15" ht="12.75" customHeight="1">
      <c r="A95" s="30">
        <v>85</v>
      </c>
      <c r="B95" s="290" t="s">
        <v>321</v>
      </c>
      <c r="C95" s="280">
        <v>198.7</v>
      </c>
      <c r="D95" s="281">
        <v>198.15</v>
      </c>
      <c r="E95" s="281">
        <v>195.8</v>
      </c>
      <c r="F95" s="281">
        <v>192.9</v>
      </c>
      <c r="G95" s="281">
        <v>190.55</v>
      </c>
      <c r="H95" s="281">
        <v>201.05</v>
      </c>
      <c r="I95" s="281">
        <v>203.39999999999998</v>
      </c>
      <c r="J95" s="281">
        <v>206.3</v>
      </c>
      <c r="K95" s="280">
        <v>200.5</v>
      </c>
      <c r="L95" s="280">
        <v>195.25</v>
      </c>
      <c r="M95" s="280">
        <v>1.0891299999999999</v>
      </c>
      <c r="N95" s="1"/>
      <c r="O95" s="1"/>
    </row>
    <row r="96" spans="1:15" ht="12.75" customHeight="1">
      <c r="A96" s="30">
        <v>86</v>
      </c>
      <c r="B96" s="290" t="s">
        <v>322</v>
      </c>
      <c r="C96" s="280">
        <v>567.1</v>
      </c>
      <c r="D96" s="281">
        <v>560.56666666666661</v>
      </c>
      <c r="E96" s="281">
        <v>551.63333333333321</v>
      </c>
      <c r="F96" s="281">
        <v>536.16666666666663</v>
      </c>
      <c r="G96" s="281">
        <v>527.23333333333323</v>
      </c>
      <c r="H96" s="281">
        <v>576.03333333333319</v>
      </c>
      <c r="I96" s="281">
        <v>584.96666666666658</v>
      </c>
      <c r="J96" s="281">
        <v>600.43333333333317</v>
      </c>
      <c r="K96" s="280">
        <v>569.5</v>
      </c>
      <c r="L96" s="280">
        <v>545.1</v>
      </c>
      <c r="M96" s="280">
        <v>15.896039999999999</v>
      </c>
      <c r="N96" s="1"/>
      <c r="O96" s="1"/>
    </row>
    <row r="97" spans="1:15" ht="12.75" customHeight="1">
      <c r="A97" s="30">
        <v>87</v>
      </c>
      <c r="B97" s="290" t="s">
        <v>82</v>
      </c>
      <c r="C97" s="280">
        <v>227.05</v>
      </c>
      <c r="D97" s="281">
        <v>225.25</v>
      </c>
      <c r="E97" s="281">
        <v>222.55</v>
      </c>
      <c r="F97" s="281">
        <v>218.05</v>
      </c>
      <c r="G97" s="281">
        <v>215.35000000000002</v>
      </c>
      <c r="H97" s="281">
        <v>229.75</v>
      </c>
      <c r="I97" s="281">
        <v>232.45</v>
      </c>
      <c r="J97" s="281">
        <v>236.95</v>
      </c>
      <c r="K97" s="280">
        <v>227.95</v>
      </c>
      <c r="L97" s="280">
        <v>220.75</v>
      </c>
      <c r="M97" s="280">
        <v>85.365070000000003</v>
      </c>
      <c r="N97" s="1"/>
      <c r="O97" s="1"/>
    </row>
    <row r="98" spans="1:15" ht="12.75" customHeight="1">
      <c r="A98" s="30">
        <v>88</v>
      </c>
      <c r="B98" s="290" t="s">
        <v>323</v>
      </c>
      <c r="C98" s="280">
        <v>758.1</v>
      </c>
      <c r="D98" s="281">
        <v>765.4</v>
      </c>
      <c r="E98" s="281">
        <v>747.19999999999993</v>
      </c>
      <c r="F98" s="281">
        <v>736.3</v>
      </c>
      <c r="G98" s="281">
        <v>718.09999999999991</v>
      </c>
      <c r="H98" s="281">
        <v>776.3</v>
      </c>
      <c r="I98" s="281">
        <v>794.5</v>
      </c>
      <c r="J98" s="281">
        <v>805.4</v>
      </c>
      <c r="K98" s="280">
        <v>783.6</v>
      </c>
      <c r="L98" s="280">
        <v>754.5</v>
      </c>
      <c r="M98" s="280">
        <v>0.43884000000000001</v>
      </c>
      <c r="N98" s="1"/>
      <c r="O98" s="1"/>
    </row>
    <row r="99" spans="1:15" ht="12.75" customHeight="1">
      <c r="A99" s="30">
        <v>89</v>
      </c>
      <c r="B99" s="290" t="s">
        <v>324</v>
      </c>
      <c r="C99" s="280">
        <v>713.75</v>
      </c>
      <c r="D99" s="281">
        <v>714.63333333333333</v>
      </c>
      <c r="E99" s="281">
        <v>706.36666666666667</v>
      </c>
      <c r="F99" s="281">
        <v>698.98333333333335</v>
      </c>
      <c r="G99" s="281">
        <v>690.7166666666667</v>
      </c>
      <c r="H99" s="281">
        <v>722.01666666666665</v>
      </c>
      <c r="I99" s="281">
        <v>730.2833333333333</v>
      </c>
      <c r="J99" s="281">
        <v>737.66666666666663</v>
      </c>
      <c r="K99" s="280">
        <v>722.9</v>
      </c>
      <c r="L99" s="280">
        <v>707.25</v>
      </c>
      <c r="M99" s="280">
        <v>0.31941999999999998</v>
      </c>
      <c r="N99" s="1"/>
      <c r="O99" s="1"/>
    </row>
    <row r="100" spans="1:15" ht="12.75" customHeight="1">
      <c r="A100" s="30">
        <v>90</v>
      </c>
      <c r="B100" s="290" t="s">
        <v>325</v>
      </c>
      <c r="C100" s="280">
        <v>783.45</v>
      </c>
      <c r="D100" s="281">
        <v>790.81666666666661</v>
      </c>
      <c r="E100" s="281">
        <v>773.63333333333321</v>
      </c>
      <c r="F100" s="281">
        <v>763.81666666666661</v>
      </c>
      <c r="G100" s="281">
        <v>746.63333333333321</v>
      </c>
      <c r="H100" s="281">
        <v>800.63333333333321</v>
      </c>
      <c r="I100" s="281">
        <v>817.81666666666661</v>
      </c>
      <c r="J100" s="281">
        <v>827.63333333333321</v>
      </c>
      <c r="K100" s="280">
        <v>808</v>
      </c>
      <c r="L100" s="280">
        <v>781</v>
      </c>
      <c r="M100" s="280">
        <v>1.12706</v>
      </c>
      <c r="N100" s="1"/>
      <c r="O100" s="1"/>
    </row>
    <row r="101" spans="1:15" ht="12.75" customHeight="1">
      <c r="A101" s="30">
        <v>91</v>
      </c>
      <c r="B101" s="290" t="s">
        <v>248</v>
      </c>
      <c r="C101" s="280">
        <v>114.1</v>
      </c>
      <c r="D101" s="281">
        <v>114.43333333333334</v>
      </c>
      <c r="E101" s="281">
        <v>113.21666666666667</v>
      </c>
      <c r="F101" s="281">
        <v>112.33333333333333</v>
      </c>
      <c r="G101" s="281">
        <v>111.11666666666666</v>
      </c>
      <c r="H101" s="281">
        <v>115.31666666666668</v>
      </c>
      <c r="I101" s="281">
        <v>116.53333333333335</v>
      </c>
      <c r="J101" s="281">
        <v>117.41666666666669</v>
      </c>
      <c r="K101" s="280">
        <v>115.65</v>
      </c>
      <c r="L101" s="280">
        <v>113.55</v>
      </c>
      <c r="M101" s="280">
        <v>11.464119999999999</v>
      </c>
      <c r="N101" s="1"/>
      <c r="O101" s="1"/>
    </row>
    <row r="102" spans="1:15" ht="12.75" customHeight="1">
      <c r="A102" s="30">
        <v>92</v>
      </c>
      <c r="B102" s="290" t="s">
        <v>326</v>
      </c>
      <c r="C102" s="280">
        <v>1212.3499999999999</v>
      </c>
      <c r="D102" s="281">
        <v>1215.7333333333333</v>
      </c>
      <c r="E102" s="281">
        <v>1201.8666666666668</v>
      </c>
      <c r="F102" s="281">
        <v>1191.3833333333334</v>
      </c>
      <c r="G102" s="281">
        <v>1177.5166666666669</v>
      </c>
      <c r="H102" s="281">
        <v>1226.2166666666667</v>
      </c>
      <c r="I102" s="281">
        <v>1240.083333333333</v>
      </c>
      <c r="J102" s="281">
        <v>1250.5666666666666</v>
      </c>
      <c r="K102" s="280">
        <v>1229.5999999999999</v>
      </c>
      <c r="L102" s="280">
        <v>1205.25</v>
      </c>
      <c r="M102" s="280">
        <v>0.78391999999999995</v>
      </c>
      <c r="N102" s="1"/>
      <c r="O102" s="1"/>
    </row>
    <row r="103" spans="1:15" ht="12.75" customHeight="1">
      <c r="A103" s="30">
        <v>93</v>
      </c>
      <c r="B103" s="290" t="s">
        <v>327</v>
      </c>
      <c r="C103" s="280">
        <v>17.8</v>
      </c>
      <c r="D103" s="281">
        <v>17.8</v>
      </c>
      <c r="E103" s="281">
        <v>17.700000000000003</v>
      </c>
      <c r="F103" s="281">
        <v>17.600000000000001</v>
      </c>
      <c r="G103" s="281">
        <v>17.500000000000004</v>
      </c>
      <c r="H103" s="281">
        <v>17.900000000000002</v>
      </c>
      <c r="I103" s="281">
        <v>18.000000000000004</v>
      </c>
      <c r="J103" s="281">
        <v>18.100000000000001</v>
      </c>
      <c r="K103" s="280">
        <v>17.899999999999999</v>
      </c>
      <c r="L103" s="280">
        <v>17.7</v>
      </c>
      <c r="M103" s="280">
        <v>7.7631800000000002</v>
      </c>
      <c r="N103" s="1"/>
      <c r="O103" s="1"/>
    </row>
    <row r="104" spans="1:15" ht="12.75" customHeight="1">
      <c r="A104" s="30">
        <v>94</v>
      </c>
      <c r="B104" s="290" t="s">
        <v>328</v>
      </c>
      <c r="C104" s="280">
        <v>1121.75</v>
      </c>
      <c r="D104" s="281">
        <v>1124.7666666666667</v>
      </c>
      <c r="E104" s="281">
        <v>1114.9833333333333</v>
      </c>
      <c r="F104" s="281">
        <v>1108.2166666666667</v>
      </c>
      <c r="G104" s="281">
        <v>1098.4333333333334</v>
      </c>
      <c r="H104" s="281">
        <v>1131.5333333333333</v>
      </c>
      <c r="I104" s="281">
        <v>1141.3166666666666</v>
      </c>
      <c r="J104" s="281">
        <v>1148.0833333333333</v>
      </c>
      <c r="K104" s="280">
        <v>1134.55</v>
      </c>
      <c r="L104" s="280">
        <v>1118</v>
      </c>
      <c r="M104" s="280">
        <v>2.3204099999999999</v>
      </c>
      <c r="N104" s="1"/>
      <c r="O104" s="1"/>
    </row>
    <row r="105" spans="1:15" ht="12.75" customHeight="1">
      <c r="A105" s="30">
        <v>95</v>
      </c>
      <c r="B105" s="290" t="s">
        <v>329</v>
      </c>
      <c r="C105" s="280">
        <v>588.85</v>
      </c>
      <c r="D105" s="281">
        <v>590.86666666666667</v>
      </c>
      <c r="E105" s="281">
        <v>579.73333333333335</v>
      </c>
      <c r="F105" s="281">
        <v>570.61666666666667</v>
      </c>
      <c r="G105" s="281">
        <v>559.48333333333335</v>
      </c>
      <c r="H105" s="281">
        <v>599.98333333333335</v>
      </c>
      <c r="I105" s="281">
        <v>611.11666666666679</v>
      </c>
      <c r="J105" s="281">
        <v>620.23333333333335</v>
      </c>
      <c r="K105" s="280">
        <v>602</v>
      </c>
      <c r="L105" s="280">
        <v>581.75</v>
      </c>
      <c r="M105" s="280">
        <v>1.6355</v>
      </c>
      <c r="N105" s="1"/>
      <c r="O105" s="1"/>
    </row>
    <row r="106" spans="1:15" ht="12.75" customHeight="1">
      <c r="A106" s="30">
        <v>96</v>
      </c>
      <c r="B106" s="290" t="s">
        <v>330</v>
      </c>
      <c r="C106" s="280">
        <v>802.5</v>
      </c>
      <c r="D106" s="281">
        <v>803.16666666666663</v>
      </c>
      <c r="E106" s="281">
        <v>793.88333333333321</v>
      </c>
      <c r="F106" s="281">
        <v>785.26666666666654</v>
      </c>
      <c r="G106" s="281">
        <v>775.98333333333312</v>
      </c>
      <c r="H106" s="281">
        <v>811.7833333333333</v>
      </c>
      <c r="I106" s="281">
        <v>821.06666666666683</v>
      </c>
      <c r="J106" s="281">
        <v>829.68333333333339</v>
      </c>
      <c r="K106" s="280">
        <v>812.45</v>
      </c>
      <c r="L106" s="280">
        <v>794.55</v>
      </c>
      <c r="M106" s="280">
        <v>1.02278</v>
      </c>
      <c r="N106" s="1"/>
      <c r="O106" s="1"/>
    </row>
    <row r="107" spans="1:15" ht="12.75" customHeight="1">
      <c r="A107" s="30">
        <v>97</v>
      </c>
      <c r="B107" s="290" t="s">
        <v>331</v>
      </c>
      <c r="C107" s="280">
        <v>4507.55</v>
      </c>
      <c r="D107" s="281">
        <v>4469.4666666666662</v>
      </c>
      <c r="E107" s="281">
        <v>4413.9333333333325</v>
      </c>
      <c r="F107" s="281">
        <v>4320.3166666666666</v>
      </c>
      <c r="G107" s="281">
        <v>4264.7833333333328</v>
      </c>
      <c r="H107" s="281">
        <v>4563.0833333333321</v>
      </c>
      <c r="I107" s="281">
        <v>4618.6166666666668</v>
      </c>
      <c r="J107" s="281">
        <v>4712.2333333333318</v>
      </c>
      <c r="K107" s="280">
        <v>4525</v>
      </c>
      <c r="L107" s="280">
        <v>4375.8500000000004</v>
      </c>
      <c r="M107" s="280">
        <v>8.0769999999999995E-2</v>
      </c>
      <c r="N107" s="1"/>
      <c r="O107" s="1"/>
    </row>
    <row r="108" spans="1:15" ht="12.75" customHeight="1">
      <c r="A108" s="30">
        <v>98</v>
      </c>
      <c r="B108" s="290" t="s">
        <v>332</v>
      </c>
      <c r="C108" s="280">
        <v>318.45</v>
      </c>
      <c r="D108" s="281">
        <v>317.36666666666662</v>
      </c>
      <c r="E108" s="281">
        <v>314.33333333333326</v>
      </c>
      <c r="F108" s="281">
        <v>310.21666666666664</v>
      </c>
      <c r="G108" s="281">
        <v>307.18333333333328</v>
      </c>
      <c r="H108" s="281">
        <v>321.48333333333323</v>
      </c>
      <c r="I108" s="281">
        <v>324.51666666666665</v>
      </c>
      <c r="J108" s="281">
        <v>328.63333333333321</v>
      </c>
      <c r="K108" s="280">
        <v>320.39999999999998</v>
      </c>
      <c r="L108" s="280">
        <v>313.25</v>
      </c>
      <c r="M108" s="280">
        <v>1.12391</v>
      </c>
      <c r="N108" s="1"/>
      <c r="O108" s="1"/>
    </row>
    <row r="109" spans="1:15" ht="12.75" customHeight="1">
      <c r="A109" s="30">
        <v>99</v>
      </c>
      <c r="B109" s="290" t="s">
        <v>333</v>
      </c>
      <c r="C109" s="280">
        <v>320.75</v>
      </c>
      <c r="D109" s="281">
        <v>317.08333333333331</v>
      </c>
      <c r="E109" s="281">
        <v>310.81666666666661</v>
      </c>
      <c r="F109" s="281">
        <v>300.88333333333327</v>
      </c>
      <c r="G109" s="281">
        <v>294.61666666666656</v>
      </c>
      <c r="H109" s="281">
        <v>327.01666666666665</v>
      </c>
      <c r="I109" s="281">
        <v>333.28333333333342</v>
      </c>
      <c r="J109" s="281">
        <v>343.2166666666667</v>
      </c>
      <c r="K109" s="280">
        <v>323.35000000000002</v>
      </c>
      <c r="L109" s="280">
        <v>307.14999999999998</v>
      </c>
      <c r="M109" s="280">
        <v>22.68817</v>
      </c>
      <c r="N109" s="1"/>
      <c r="O109" s="1"/>
    </row>
    <row r="110" spans="1:15" ht="12.75" customHeight="1">
      <c r="A110" s="30">
        <v>100</v>
      </c>
      <c r="B110" s="290" t="s">
        <v>859</v>
      </c>
      <c r="C110" s="280">
        <v>472.15</v>
      </c>
      <c r="D110" s="281">
        <v>473.0333333333333</v>
      </c>
      <c r="E110" s="281">
        <v>467.16666666666663</v>
      </c>
      <c r="F110" s="281">
        <v>462.18333333333334</v>
      </c>
      <c r="G110" s="281">
        <v>456.31666666666666</v>
      </c>
      <c r="H110" s="281">
        <v>478.01666666666659</v>
      </c>
      <c r="I110" s="281">
        <v>483.88333333333327</v>
      </c>
      <c r="J110" s="281">
        <v>488.86666666666656</v>
      </c>
      <c r="K110" s="280">
        <v>478.9</v>
      </c>
      <c r="L110" s="280">
        <v>468.05</v>
      </c>
      <c r="M110" s="280">
        <v>1.4134500000000001</v>
      </c>
      <c r="N110" s="1"/>
      <c r="O110" s="1"/>
    </row>
    <row r="111" spans="1:15" ht="12.75" customHeight="1">
      <c r="A111" s="30">
        <v>101</v>
      </c>
      <c r="B111" s="290" t="s">
        <v>334</v>
      </c>
      <c r="C111" s="280">
        <v>625.65</v>
      </c>
      <c r="D111" s="281">
        <v>629.7166666666667</v>
      </c>
      <c r="E111" s="281">
        <v>620.93333333333339</v>
      </c>
      <c r="F111" s="281">
        <v>616.2166666666667</v>
      </c>
      <c r="G111" s="281">
        <v>607.43333333333339</v>
      </c>
      <c r="H111" s="281">
        <v>634.43333333333339</v>
      </c>
      <c r="I111" s="281">
        <v>643.2166666666667</v>
      </c>
      <c r="J111" s="281">
        <v>647.93333333333339</v>
      </c>
      <c r="K111" s="280">
        <v>638.5</v>
      </c>
      <c r="L111" s="280">
        <v>625</v>
      </c>
      <c r="M111" s="280">
        <v>0.11039</v>
      </c>
      <c r="N111" s="1"/>
      <c r="O111" s="1"/>
    </row>
    <row r="112" spans="1:15" ht="12.75" customHeight="1">
      <c r="A112" s="30">
        <v>102</v>
      </c>
      <c r="B112" s="290" t="s">
        <v>83</v>
      </c>
      <c r="C112" s="280">
        <v>676.8</v>
      </c>
      <c r="D112" s="281">
        <v>676.31666666666661</v>
      </c>
      <c r="E112" s="281">
        <v>667.63333333333321</v>
      </c>
      <c r="F112" s="281">
        <v>658.46666666666658</v>
      </c>
      <c r="G112" s="281">
        <v>649.78333333333319</v>
      </c>
      <c r="H112" s="281">
        <v>685.48333333333323</v>
      </c>
      <c r="I112" s="281">
        <v>694.16666666666663</v>
      </c>
      <c r="J112" s="281">
        <v>703.33333333333326</v>
      </c>
      <c r="K112" s="280">
        <v>685</v>
      </c>
      <c r="L112" s="280">
        <v>667.15</v>
      </c>
      <c r="M112" s="280">
        <v>9.4056200000000008</v>
      </c>
      <c r="N112" s="1"/>
      <c r="O112" s="1"/>
    </row>
    <row r="113" spans="1:15" ht="12.75" customHeight="1">
      <c r="A113" s="30">
        <v>103</v>
      </c>
      <c r="B113" s="290" t="s">
        <v>84</v>
      </c>
      <c r="C113" s="280">
        <v>974.05</v>
      </c>
      <c r="D113" s="281">
        <v>967.36666666666667</v>
      </c>
      <c r="E113" s="281">
        <v>958.48333333333335</v>
      </c>
      <c r="F113" s="281">
        <v>942.91666666666663</v>
      </c>
      <c r="G113" s="281">
        <v>934.0333333333333</v>
      </c>
      <c r="H113" s="281">
        <v>982.93333333333339</v>
      </c>
      <c r="I113" s="281">
        <v>991.81666666666683</v>
      </c>
      <c r="J113" s="281">
        <v>1007.3833333333334</v>
      </c>
      <c r="K113" s="280">
        <v>976.25</v>
      </c>
      <c r="L113" s="280">
        <v>951.8</v>
      </c>
      <c r="M113" s="280">
        <v>9.0473300000000005</v>
      </c>
      <c r="N113" s="1"/>
      <c r="O113" s="1"/>
    </row>
    <row r="114" spans="1:15" ht="12.75" customHeight="1">
      <c r="A114" s="30">
        <v>104</v>
      </c>
      <c r="B114" s="290" t="s">
        <v>91</v>
      </c>
      <c r="C114" s="280">
        <v>161.9</v>
      </c>
      <c r="D114" s="281">
        <v>161.93333333333334</v>
      </c>
      <c r="E114" s="281">
        <v>160.26666666666668</v>
      </c>
      <c r="F114" s="281">
        <v>158.63333333333335</v>
      </c>
      <c r="G114" s="281">
        <v>156.9666666666667</v>
      </c>
      <c r="H114" s="281">
        <v>163.56666666666666</v>
      </c>
      <c r="I114" s="281">
        <v>165.23333333333329</v>
      </c>
      <c r="J114" s="281">
        <v>166.86666666666665</v>
      </c>
      <c r="K114" s="280">
        <v>163.6</v>
      </c>
      <c r="L114" s="280">
        <v>160.30000000000001</v>
      </c>
      <c r="M114" s="280">
        <v>25.897839999999999</v>
      </c>
      <c r="N114" s="1"/>
      <c r="O114" s="1"/>
    </row>
    <row r="115" spans="1:15" ht="12.75" customHeight="1">
      <c r="A115" s="30">
        <v>105</v>
      </c>
      <c r="B115" s="290" t="s">
        <v>849</v>
      </c>
      <c r="C115" s="280">
        <v>1752.55</v>
      </c>
      <c r="D115" s="281">
        <v>1743.1833333333334</v>
      </c>
      <c r="E115" s="281">
        <v>1649.3666666666668</v>
      </c>
      <c r="F115" s="281">
        <v>1546.1833333333334</v>
      </c>
      <c r="G115" s="281">
        <v>1452.3666666666668</v>
      </c>
      <c r="H115" s="281">
        <v>1846.3666666666668</v>
      </c>
      <c r="I115" s="281">
        <v>1940.1833333333334</v>
      </c>
      <c r="J115" s="281">
        <v>2043.3666666666668</v>
      </c>
      <c r="K115" s="280">
        <v>1837</v>
      </c>
      <c r="L115" s="280">
        <v>1640</v>
      </c>
      <c r="M115" s="280">
        <v>6.4134599999999997</v>
      </c>
      <c r="N115" s="1"/>
      <c r="O115" s="1"/>
    </row>
    <row r="116" spans="1:15" ht="12.75" customHeight="1">
      <c r="A116" s="30">
        <v>106</v>
      </c>
      <c r="B116" s="290" t="s">
        <v>85</v>
      </c>
      <c r="C116" s="280">
        <v>203.45</v>
      </c>
      <c r="D116" s="281">
        <v>203.31666666666669</v>
      </c>
      <c r="E116" s="281">
        <v>201.93333333333339</v>
      </c>
      <c r="F116" s="281">
        <v>200.41666666666671</v>
      </c>
      <c r="G116" s="281">
        <v>199.03333333333342</v>
      </c>
      <c r="H116" s="281">
        <v>204.83333333333337</v>
      </c>
      <c r="I116" s="281">
        <v>206.21666666666664</v>
      </c>
      <c r="J116" s="281">
        <v>207.73333333333335</v>
      </c>
      <c r="K116" s="280">
        <v>204.7</v>
      </c>
      <c r="L116" s="280">
        <v>201.8</v>
      </c>
      <c r="M116" s="280">
        <v>73.431799999999996</v>
      </c>
      <c r="N116" s="1"/>
      <c r="O116" s="1"/>
    </row>
    <row r="117" spans="1:15" ht="12.75" customHeight="1">
      <c r="A117" s="30">
        <v>107</v>
      </c>
      <c r="B117" s="290" t="s">
        <v>335</v>
      </c>
      <c r="C117" s="280">
        <v>326.64999999999998</v>
      </c>
      <c r="D117" s="281">
        <v>327.73333333333335</v>
      </c>
      <c r="E117" s="281">
        <v>324.4666666666667</v>
      </c>
      <c r="F117" s="281">
        <v>322.28333333333336</v>
      </c>
      <c r="G117" s="281">
        <v>319.01666666666671</v>
      </c>
      <c r="H117" s="281">
        <v>329.91666666666669</v>
      </c>
      <c r="I117" s="281">
        <v>333.18333333333334</v>
      </c>
      <c r="J117" s="281">
        <v>335.36666666666667</v>
      </c>
      <c r="K117" s="280">
        <v>331</v>
      </c>
      <c r="L117" s="280">
        <v>325.55</v>
      </c>
      <c r="M117" s="280">
        <v>1.1074999999999999</v>
      </c>
      <c r="N117" s="1"/>
      <c r="O117" s="1"/>
    </row>
    <row r="118" spans="1:15" ht="12.75" customHeight="1">
      <c r="A118" s="30">
        <v>108</v>
      </c>
      <c r="B118" s="290" t="s">
        <v>87</v>
      </c>
      <c r="C118" s="280">
        <v>3787.45</v>
      </c>
      <c r="D118" s="281">
        <v>3754.6666666666665</v>
      </c>
      <c r="E118" s="281">
        <v>3710.333333333333</v>
      </c>
      <c r="F118" s="281">
        <v>3633.2166666666667</v>
      </c>
      <c r="G118" s="281">
        <v>3588.8833333333332</v>
      </c>
      <c r="H118" s="281">
        <v>3831.7833333333328</v>
      </c>
      <c r="I118" s="281">
        <v>3876.1166666666659</v>
      </c>
      <c r="J118" s="281">
        <v>3953.2333333333327</v>
      </c>
      <c r="K118" s="280">
        <v>3799</v>
      </c>
      <c r="L118" s="280">
        <v>3677.55</v>
      </c>
      <c r="M118" s="280">
        <v>3.78714</v>
      </c>
      <c r="N118" s="1"/>
      <c r="O118" s="1"/>
    </row>
    <row r="119" spans="1:15" ht="12.75" customHeight="1">
      <c r="A119" s="30">
        <v>109</v>
      </c>
      <c r="B119" s="290" t="s">
        <v>88</v>
      </c>
      <c r="C119" s="280">
        <v>1563.9</v>
      </c>
      <c r="D119" s="281">
        <v>1550.4333333333334</v>
      </c>
      <c r="E119" s="281">
        <v>1529.8666666666668</v>
      </c>
      <c r="F119" s="281">
        <v>1495.8333333333335</v>
      </c>
      <c r="G119" s="281">
        <v>1475.2666666666669</v>
      </c>
      <c r="H119" s="281">
        <v>1584.4666666666667</v>
      </c>
      <c r="I119" s="281">
        <v>1605.0333333333333</v>
      </c>
      <c r="J119" s="281">
        <v>1639.0666666666666</v>
      </c>
      <c r="K119" s="280">
        <v>1571</v>
      </c>
      <c r="L119" s="280">
        <v>1516.4</v>
      </c>
      <c r="M119" s="280">
        <v>7.9050099999999999</v>
      </c>
      <c r="N119" s="1"/>
      <c r="O119" s="1"/>
    </row>
    <row r="120" spans="1:15" ht="12.75" customHeight="1">
      <c r="A120" s="30">
        <v>110</v>
      </c>
      <c r="B120" s="290" t="s">
        <v>336</v>
      </c>
      <c r="C120" s="280">
        <v>2410.75</v>
      </c>
      <c r="D120" s="281">
        <v>2400.9166666666665</v>
      </c>
      <c r="E120" s="281">
        <v>2380.4333333333329</v>
      </c>
      <c r="F120" s="281">
        <v>2350.1166666666663</v>
      </c>
      <c r="G120" s="281">
        <v>2329.6333333333328</v>
      </c>
      <c r="H120" s="281">
        <v>2431.2333333333331</v>
      </c>
      <c r="I120" s="281">
        <v>2451.7166666666667</v>
      </c>
      <c r="J120" s="281">
        <v>2482.0333333333333</v>
      </c>
      <c r="K120" s="280">
        <v>2421.4</v>
      </c>
      <c r="L120" s="280">
        <v>2370.6</v>
      </c>
      <c r="M120" s="280">
        <v>0.50634999999999997</v>
      </c>
      <c r="N120" s="1"/>
      <c r="O120" s="1"/>
    </row>
    <row r="121" spans="1:15" ht="12.75" customHeight="1">
      <c r="A121" s="30">
        <v>111</v>
      </c>
      <c r="B121" s="290" t="s">
        <v>89</v>
      </c>
      <c r="C121" s="280">
        <v>681.15</v>
      </c>
      <c r="D121" s="281">
        <v>675.88333333333333</v>
      </c>
      <c r="E121" s="281">
        <v>668.31666666666661</v>
      </c>
      <c r="F121" s="281">
        <v>655.48333333333323</v>
      </c>
      <c r="G121" s="281">
        <v>647.91666666666652</v>
      </c>
      <c r="H121" s="281">
        <v>688.7166666666667</v>
      </c>
      <c r="I121" s="281">
        <v>696.28333333333353</v>
      </c>
      <c r="J121" s="281">
        <v>709.11666666666679</v>
      </c>
      <c r="K121" s="280">
        <v>683.45</v>
      </c>
      <c r="L121" s="280">
        <v>663.05</v>
      </c>
      <c r="M121" s="280">
        <v>6.4399699999999998</v>
      </c>
      <c r="N121" s="1"/>
      <c r="O121" s="1"/>
    </row>
    <row r="122" spans="1:15" ht="12.75" customHeight="1">
      <c r="A122" s="30">
        <v>112</v>
      </c>
      <c r="B122" s="290" t="s">
        <v>90</v>
      </c>
      <c r="C122" s="280">
        <v>1064.5</v>
      </c>
      <c r="D122" s="281">
        <v>1044.4333333333334</v>
      </c>
      <c r="E122" s="281">
        <v>1017.8666666666668</v>
      </c>
      <c r="F122" s="281">
        <v>971.23333333333335</v>
      </c>
      <c r="G122" s="281">
        <v>944.66666666666674</v>
      </c>
      <c r="H122" s="281">
        <v>1091.0666666666668</v>
      </c>
      <c r="I122" s="281">
        <v>1117.6333333333334</v>
      </c>
      <c r="J122" s="281">
        <v>1164.2666666666669</v>
      </c>
      <c r="K122" s="280">
        <v>1071</v>
      </c>
      <c r="L122" s="280">
        <v>997.8</v>
      </c>
      <c r="M122" s="280">
        <v>21.371559999999999</v>
      </c>
      <c r="N122" s="1"/>
      <c r="O122" s="1"/>
    </row>
    <row r="123" spans="1:15" ht="12.75" customHeight="1">
      <c r="A123" s="30">
        <v>113</v>
      </c>
      <c r="B123" s="290" t="s">
        <v>337</v>
      </c>
      <c r="C123" s="280">
        <v>967.3</v>
      </c>
      <c r="D123" s="281">
        <v>969.18333333333339</v>
      </c>
      <c r="E123" s="281">
        <v>955.41666666666674</v>
      </c>
      <c r="F123" s="281">
        <v>943.5333333333333</v>
      </c>
      <c r="G123" s="281">
        <v>929.76666666666665</v>
      </c>
      <c r="H123" s="281">
        <v>981.06666666666683</v>
      </c>
      <c r="I123" s="281">
        <v>994.83333333333348</v>
      </c>
      <c r="J123" s="281">
        <v>1006.7166666666669</v>
      </c>
      <c r="K123" s="280">
        <v>982.95</v>
      </c>
      <c r="L123" s="280">
        <v>957.3</v>
      </c>
      <c r="M123" s="280">
        <v>0.84694999999999998</v>
      </c>
      <c r="N123" s="1"/>
      <c r="O123" s="1"/>
    </row>
    <row r="124" spans="1:15" ht="12.75" customHeight="1">
      <c r="A124" s="30">
        <v>114</v>
      </c>
      <c r="B124" s="290" t="s">
        <v>249</v>
      </c>
      <c r="C124" s="280">
        <v>380.85</v>
      </c>
      <c r="D124" s="281">
        <v>378.68333333333334</v>
      </c>
      <c r="E124" s="281">
        <v>374.36666666666667</v>
      </c>
      <c r="F124" s="281">
        <v>367.88333333333333</v>
      </c>
      <c r="G124" s="281">
        <v>363.56666666666666</v>
      </c>
      <c r="H124" s="281">
        <v>385.16666666666669</v>
      </c>
      <c r="I124" s="281">
        <v>389.48333333333341</v>
      </c>
      <c r="J124" s="281">
        <v>395.9666666666667</v>
      </c>
      <c r="K124" s="280">
        <v>383</v>
      </c>
      <c r="L124" s="280">
        <v>372.2</v>
      </c>
      <c r="M124" s="280">
        <v>20.029430000000001</v>
      </c>
      <c r="N124" s="1"/>
      <c r="O124" s="1"/>
    </row>
    <row r="125" spans="1:15" ht="12.75" customHeight="1">
      <c r="A125" s="30">
        <v>115</v>
      </c>
      <c r="B125" s="290" t="s">
        <v>92</v>
      </c>
      <c r="C125" s="280">
        <v>1185.5</v>
      </c>
      <c r="D125" s="281">
        <v>1189.2666666666667</v>
      </c>
      <c r="E125" s="281">
        <v>1174.1333333333332</v>
      </c>
      <c r="F125" s="281">
        <v>1162.7666666666667</v>
      </c>
      <c r="G125" s="281">
        <v>1147.6333333333332</v>
      </c>
      <c r="H125" s="281">
        <v>1200.6333333333332</v>
      </c>
      <c r="I125" s="281">
        <v>1215.7666666666669</v>
      </c>
      <c r="J125" s="281">
        <v>1227.1333333333332</v>
      </c>
      <c r="K125" s="280">
        <v>1204.4000000000001</v>
      </c>
      <c r="L125" s="280">
        <v>1177.9000000000001</v>
      </c>
      <c r="M125" s="280">
        <v>7.8803200000000002</v>
      </c>
      <c r="N125" s="1"/>
      <c r="O125" s="1"/>
    </row>
    <row r="126" spans="1:15" ht="12.75" customHeight="1">
      <c r="A126" s="30">
        <v>116</v>
      </c>
      <c r="B126" s="290" t="s">
        <v>338</v>
      </c>
      <c r="C126" s="280">
        <v>788.55</v>
      </c>
      <c r="D126" s="281">
        <v>788.0333333333333</v>
      </c>
      <c r="E126" s="281">
        <v>781.56666666666661</v>
      </c>
      <c r="F126" s="281">
        <v>774.58333333333326</v>
      </c>
      <c r="G126" s="281">
        <v>768.11666666666656</v>
      </c>
      <c r="H126" s="281">
        <v>795.01666666666665</v>
      </c>
      <c r="I126" s="281">
        <v>801.48333333333335</v>
      </c>
      <c r="J126" s="281">
        <v>808.4666666666667</v>
      </c>
      <c r="K126" s="280">
        <v>794.5</v>
      </c>
      <c r="L126" s="280">
        <v>781.05</v>
      </c>
      <c r="M126" s="280">
        <v>0.62851000000000001</v>
      </c>
      <c r="N126" s="1"/>
      <c r="O126" s="1"/>
    </row>
    <row r="127" spans="1:15" ht="12.75" customHeight="1">
      <c r="A127" s="30">
        <v>117</v>
      </c>
      <c r="B127" s="290" t="s">
        <v>340</v>
      </c>
      <c r="C127" s="280">
        <v>956.7</v>
      </c>
      <c r="D127" s="281">
        <v>957.15</v>
      </c>
      <c r="E127" s="281">
        <v>949.55</v>
      </c>
      <c r="F127" s="281">
        <v>942.4</v>
      </c>
      <c r="G127" s="281">
        <v>934.8</v>
      </c>
      <c r="H127" s="281">
        <v>964.3</v>
      </c>
      <c r="I127" s="281">
        <v>971.90000000000009</v>
      </c>
      <c r="J127" s="281">
        <v>979.05</v>
      </c>
      <c r="K127" s="280">
        <v>964.75</v>
      </c>
      <c r="L127" s="280">
        <v>950</v>
      </c>
      <c r="M127" s="280">
        <v>0.59769000000000005</v>
      </c>
      <c r="N127" s="1"/>
      <c r="O127" s="1"/>
    </row>
    <row r="128" spans="1:15" ht="12.75" customHeight="1">
      <c r="A128" s="30">
        <v>118</v>
      </c>
      <c r="B128" s="290" t="s">
        <v>97</v>
      </c>
      <c r="C128" s="280">
        <v>368.65</v>
      </c>
      <c r="D128" s="281">
        <v>365.61666666666662</v>
      </c>
      <c r="E128" s="281">
        <v>361.73333333333323</v>
      </c>
      <c r="F128" s="281">
        <v>354.81666666666661</v>
      </c>
      <c r="G128" s="281">
        <v>350.93333333333322</v>
      </c>
      <c r="H128" s="281">
        <v>372.53333333333325</v>
      </c>
      <c r="I128" s="281">
        <v>376.41666666666657</v>
      </c>
      <c r="J128" s="281">
        <v>383.33333333333326</v>
      </c>
      <c r="K128" s="280">
        <v>369.5</v>
      </c>
      <c r="L128" s="280">
        <v>358.7</v>
      </c>
      <c r="M128" s="280">
        <v>54.786610000000003</v>
      </c>
      <c r="N128" s="1"/>
      <c r="O128" s="1"/>
    </row>
    <row r="129" spans="1:15" ht="12.75" customHeight="1">
      <c r="A129" s="30">
        <v>119</v>
      </c>
      <c r="B129" s="290" t="s">
        <v>93</v>
      </c>
      <c r="C129" s="280">
        <v>567.75</v>
      </c>
      <c r="D129" s="281">
        <v>564.30000000000007</v>
      </c>
      <c r="E129" s="281">
        <v>559.35000000000014</v>
      </c>
      <c r="F129" s="281">
        <v>550.95000000000005</v>
      </c>
      <c r="G129" s="281">
        <v>546.00000000000011</v>
      </c>
      <c r="H129" s="281">
        <v>572.70000000000016</v>
      </c>
      <c r="I129" s="281">
        <v>577.6500000000002</v>
      </c>
      <c r="J129" s="281">
        <v>586.05000000000018</v>
      </c>
      <c r="K129" s="280">
        <v>569.25</v>
      </c>
      <c r="L129" s="280">
        <v>555.9</v>
      </c>
      <c r="M129" s="280">
        <v>11.51735</v>
      </c>
      <c r="N129" s="1"/>
      <c r="O129" s="1"/>
    </row>
    <row r="130" spans="1:15" ht="12.75" customHeight="1">
      <c r="A130" s="30">
        <v>120</v>
      </c>
      <c r="B130" s="290" t="s">
        <v>250</v>
      </c>
      <c r="C130" s="280">
        <v>1576.45</v>
      </c>
      <c r="D130" s="281">
        <v>1565.1499999999999</v>
      </c>
      <c r="E130" s="281">
        <v>1541.2999999999997</v>
      </c>
      <c r="F130" s="281">
        <v>1506.1499999999999</v>
      </c>
      <c r="G130" s="281">
        <v>1482.2999999999997</v>
      </c>
      <c r="H130" s="281">
        <v>1600.2999999999997</v>
      </c>
      <c r="I130" s="281">
        <v>1624.1499999999996</v>
      </c>
      <c r="J130" s="281">
        <v>1659.2999999999997</v>
      </c>
      <c r="K130" s="280">
        <v>1589</v>
      </c>
      <c r="L130" s="280">
        <v>1530</v>
      </c>
      <c r="M130" s="280">
        <v>1.3605499999999999</v>
      </c>
      <c r="N130" s="1"/>
      <c r="O130" s="1"/>
    </row>
    <row r="131" spans="1:15" ht="12.75" customHeight="1">
      <c r="A131" s="30">
        <v>121</v>
      </c>
      <c r="B131" s="290" t="s">
        <v>94</v>
      </c>
      <c r="C131" s="280">
        <v>1835.85</v>
      </c>
      <c r="D131" s="281">
        <v>1824.9833333333333</v>
      </c>
      <c r="E131" s="281">
        <v>1800.9666666666667</v>
      </c>
      <c r="F131" s="281">
        <v>1766.0833333333333</v>
      </c>
      <c r="G131" s="281">
        <v>1742.0666666666666</v>
      </c>
      <c r="H131" s="281">
        <v>1859.8666666666668</v>
      </c>
      <c r="I131" s="281">
        <v>1883.8833333333337</v>
      </c>
      <c r="J131" s="281">
        <v>1918.7666666666669</v>
      </c>
      <c r="K131" s="280">
        <v>1849</v>
      </c>
      <c r="L131" s="280">
        <v>1790.1</v>
      </c>
      <c r="M131" s="280">
        <v>5.2476399999999996</v>
      </c>
      <c r="N131" s="1"/>
      <c r="O131" s="1"/>
    </row>
    <row r="132" spans="1:15" ht="12.75" customHeight="1">
      <c r="A132" s="30">
        <v>122</v>
      </c>
      <c r="B132" s="290" t="s">
        <v>341</v>
      </c>
      <c r="C132" s="280">
        <v>193.2</v>
      </c>
      <c r="D132" s="281">
        <v>192.30000000000004</v>
      </c>
      <c r="E132" s="281">
        <v>190.20000000000007</v>
      </c>
      <c r="F132" s="281">
        <v>187.20000000000005</v>
      </c>
      <c r="G132" s="281">
        <v>185.10000000000008</v>
      </c>
      <c r="H132" s="281">
        <v>195.30000000000007</v>
      </c>
      <c r="I132" s="281">
        <v>197.40000000000003</v>
      </c>
      <c r="J132" s="281">
        <v>200.40000000000006</v>
      </c>
      <c r="K132" s="280">
        <v>194.4</v>
      </c>
      <c r="L132" s="280">
        <v>189.3</v>
      </c>
      <c r="M132" s="280">
        <v>37.453130000000002</v>
      </c>
      <c r="N132" s="1"/>
      <c r="O132" s="1"/>
    </row>
    <row r="133" spans="1:15" ht="12.75" customHeight="1">
      <c r="A133" s="30">
        <v>123</v>
      </c>
      <c r="B133" s="290" t="s">
        <v>860</v>
      </c>
      <c r="C133" s="280">
        <v>156</v>
      </c>
      <c r="D133" s="281">
        <v>156.23333333333332</v>
      </c>
      <c r="E133" s="281">
        <v>154.21666666666664</v>
      </c>
      <c r="F133" s="281">
        <v>152.43333333333331</v>
      </c>
      <c r="G133" s="281">
        <v>150.41666666666663</v>
      </c>
      <c r="H133" s="281">
        <v>158.01666666666665</v>
      </c>
      <c r="I133" s="281">
        <v>160.03333333333336</v>
      </c>
      <c r="J133" s="281">
        <v>161.81666666666666</v>
      </c>
      <c r="K133" s="280">
        <v>158.25</v>
      </c>
      <c r="L133" s="280">
        <v>154.44999999999999</v>
      </c>
      <c r="M133" s="280">
        <v>7.8752899999999997</v>
      </c>
      <c r="N133" s="1"/>
      <c r="O133" s="1"/>
    </row>
    <row r="134" spans="1:15" ht="12.75" customHeight="1">
      <c r="A134" s="30">
        <v>124</v>
      </c>
      <c r="B134" s="290" t="s">
        <v>251</v>
      </c>
      <c r="C134" s="280">
        <v>37.549999999999997</v>
      </c>
      <c r="D134" s="281">
        <v>36.68333333333333</v>
      </c>
      <c r="E134" s="281">
        <v>35.566666666666663</v>
      </c>
      <c r="F134" s="281">
        <v>33.583333333333336</v>
      </c>
      <c r="G134" s="281">
        <v>32.466666666666669</v>
      </c>
      <c r="H134" s="281">
        <v>38.666666666666657</v>
      </c>
      <c r="I134" s="281">
        <v>39.783333333333317</v>
      </c>
      <c r="J134" s="281">
        <v>41.766666666666652</v>
      </c>
      <c r="K134" s="280">
        <v>37.799999999999997</v>
      </c>
      <c r="L134" s="280">
        <v>34.700000000000003</v>
      </c>
      <c r="M134" s="280">
        <v>47.393749999999997</v>
      </c>
      <c r="N134" s="1"/>
      <c r="O134" s="1"/>
    </row>
    <row r="135" spans="1:15" ht="12.75" customHeight="1">
      <c r="A135" s="30">
        <v>125</v>
      </c>
      <c r="B135" s="290" t="s">
        <v>342</v>
      </c>
      <c r="C135" s="280">
        <v>234.55</v>
      </c>
      <c r="D135" s="281">
        <v>234.98333333333335</v>
      </c>
      <c r="E135" s="281">
        <v>231.1166666666667</v>
      </c>
      <c r="F135" s="281">
        <v>227.68333333333337</v>
      </c>
      <c r="G135" s="281">
        <v>223.81666666666672</v>
      </c>
      <c r="H135" s="281">
        <v>238.41666666666669</v>
      </c>
      <c r="I135" s="281">
        <v>242.28333333333336</v>
      </c>
      <c r="J135" s="281">
        <v>245.71666666666667</v>
      </c>
      <c r="K135" s="280">
        <v>238.85</v>
      </c>
      <c r="L135" s="280">
        <v>231.55</v>
      </c>
      <c r="M135" s="280">
        <v>6.7320099999999998</v>
      </c>
      <c r="N135" s="1"/>
      <c r="O135" s="1"/>
    </row>
    <row r="136" spans="1:15" ht="12.75" customHeight="1">
      <c r="A136" s="30">
        <v>126</v>
      </c>
      <c r="B136" s="290" t="s">
        <v>95</v>
      </c>
      <c r="C136" s="280">
        <v>3786.45</v>
      </c>
      <c r="D136" s="281">
        <v>3753.8166666666671</v>
      </c>
      <c r="E136" s="281">
        <v>3699.6833333333343</v>
      </c>
      <c r="F136" s="281">
        <v>3612.9166666666674</v>
      </c>
      <c r="G136" s="281">
        <v>3558.7833333333347</v>
      </c>
      <c r="H136" s="281">
        <v>3840.5833333333339</v>
      </c>
      <c r="I136" s="281">
        <v>3894.7166666666662</v>
      </c>
      <c r="J136" s="281">
        <v>3981.4833333333336</v>
      </c>
      <c r="K136" s="280">
        <v>3807.95</v>
      </c>
      <c r="L136" s="280">
        <v>3667.05</v>
      </c>
      <c r="M136" s="280">
        <v>5.0951899999999997</v>
      </c>
      <c r="N136" s="1"/>
      <c r="O136" s="1"/>
    </row>
    <row r="137" spans="1:15" ht="12.75" customHeight="1">
      <c r="A137" s="30">
        <v>127</v>
      </c>
      <c r="B137" s="290" t="s">
        <v>252</v>
      </c>
      <c r="C137" s="280">
        <v>3700.25</v>
      </c>
      <c r="D137" s="281">
        <v>3684.5166666666664</v>
      </c>
      <c r="E137" s="281">
        <v>3631.0333333333328</v>
      </c>
      <c r="F137" s="281">
        <v>3561.8166666666666</v>
      </c>
      <c r="G137" s="281">
        <v>3508.333333333333</v>
      </c>
      <c r="H137" s="281">
        <v>3753.7333333333327</v>
      </c>
      <c r="I137" s="281">
        <v>3807.2166666666662</v>
      </c>
      <c r="J137" s="281">
        <v>3876.4333333333325</v>
      </c>
      <c r="K137" s="280">
        <v>3738</v>
      </c>
      <c r="L137" s="280">
        <v>3615.3</v>
      </c>
      <c r="M137" s="280">
        <v>2.3395600000000001</v>
      </c>
      <c r="N137" s="1"/>
      <c r="O137" s="1"/>
    </row>
    <row r="138" spans="1:15" ht="12.75" customHeight="1">
      <c r="A138" s="30">
        <v>128</v>
      </c>
      <c r="B138" s="290" t="s">
        <v>143</v>
      </c>
      <c r="C138" s="280">
        <v>2170.1</v>
      </c>
      <c r="D138" s="281">
        <v>2137.0166666666664</v>
      </c>
      <c r="E138" s="281">
        <v>2096.083333333333</v>
      </c>
      <c r="F138" s="281">
        <v>2022.0666666666666</v>
      </c>
      <c r="G138" s="281">
        <v>1981.1333333333332</v>
      </c>
      <c r="H138" s="281">
        <v>2211.0333333333328</v>
      </c>
      <c r="I138" s="281">
        <v>2251.9666666666662</v>
      </c>
      <c r="J138" s="281">
        <v>2325.9833333333327</v>
      </c>
      <c r="K138" s="280">
        <v>2177.9499999999998</v>
      </c>
      <c r="L138" s="280">
        <v>2063</v>
      </c>
      <c r="M138" s="280">
        <v>2.69937</v>
      </c>
      <c r="N138" s="1"/>
      <c r="O138" s="1"/>
    </row>
    <row r="139" spans="1:15" ht="12.75" customHeight="1">
      <c r="A139" s="30">
        <v>129</v>
      </c>
      <c r="B139" s="290" t="s">
        <v>98</v>
      </c>
      <c r="C139" s="280">
        <v>4286.05</v>
      </c>
      <c r="D139" s="281">
        <v>4249.6833333333334</v>
      </c>
      <c r="E139" s="281">
        <v>4199.3666666666668</v>
      </c>
      <c r="F139" s="281">
        <v>4112.6833333333334</v>
      </c>
      <c r="G139" s="281">
        <v>4062.3666666666668</v>
      </c>
      <c r="H139" s="281">
        <v>4336.3666666666668</v>
      </c>
      <c r="I139" s="281">
        <v>4386.6833333333343</v>
      </c>
      <c r="J139" s="281">
        <v>4473.3666666666668</v>
      </c>
      <c r="K139" s="280">
        <v>4300</v>
      </c>
      <c r="L139" s="280">
        <v>4163</v>
      </c>
      <c r="M139" s="280">
        <v>3.7325400000000002</v>
      </c>
      <c r="N139" s="1"/>
      <c r="O139" s="1"/>
    </row>
    <row r="140" spans="1:15" ht="12.75" customHeight="1">
      <c r="A140" s="30">
        <v>130</v>
      </c>
      <c r="B140" s="290" t="s">
        <v>343</v>
      </c>
      <c r="C140" s="280">
        <v>553.79999999999995</v>
      </c>
      <c r="D140" s="281">
        <v>556.55000000000007</v>
      </c>
      <c r="E140" s="281">
        <v>545.25000000000011</v>
      </c>
      <c r="F140" s="281">
        <v>536.70000000000005</v>
      </c>
      <c r="G140" s="281">
        <v>525.40000000000009</v>
      </c>
      <c r="H140" s="281">
        <v>565.10000000000014</v>
      </c>
      <c r="I140" s="281">
        <v>576.40000000000009</v>
      </c>
      <c r="J140" s="281">
        <v>584.95000000000016</v>
      </c>
      <c r="K140" s="280">
        <v>567.85</v>
      </c>
      <c r="L140" s="280">
        <v>548</v>
      </c>
      <c r="M140" s="280">
        <v>5.3394500000000003</v>
      </c>
      <c r="N140" s="1"/>
      <c r="O140" s="1"/>
    </row>
    <row r="141" spans="1:15" ht="12.75" customHeight="1">
      <c r="A141" s="30">
        <v>131</v>
      </c>
      <c r="B141" s="290" t="s">
        <v>344</v>
      </c>
      <c r="C141" s="280">
        <v>149.80000000000001</v>
      </c>
      <c r="D141" s="281">
        <v>151.11666666666667</v>
      </c>
      <c r="E141" s="281">
        <v>147.23333333333335</v>
      </c>
      <c r="F141" s="281">
        <v>144.66666666666669</v>
      </c>
      <c r="G141" s="281">
        <v>140.78333333333336</v>
      </c>
      <c r="H141" s="281">
        <v>153.68333333333334</v>
      </c>
      <c r="I141" s="281">
        <v>157.56666666666666</v>
      </c>
      <c r="J141" s="281">
        <v>160.13333333333333</v>
      </c>
      <c r="K141" s="280">
        <v>155</v>
      </c>
      <c r="L141" s="280">
        <v>148.55000000000001</v>
      </c>
      <c r="M141" s="280">
        <v>7.9488799999999999</v>
      </c>
      <c r="N141" s="1"/>
      <c r="O141" s="1"/>
    </row>
    <row r="142" spans="1:15" ht="12.75" customHeight="1">
      <c r="A142" s="30">
        <v>132</v>
      </c>
      <c r="B142" s="290" t="s">
        <v>345</v>
      </c>
      <c r="C142" s="280">
        <v>171</v>
      </c>
      <c r="D142" s="281">
        <v>170.48333333333332</v>
      </c>
      <c r="E142" s="281">
        <v>166.01666666666665</v>
      </c>
      <c r="F142" s="281">
        <v>161.03333333333333</v>
      </c>
      <c r="G142" s="281">
        <v>156.56666666666666</v>
      </c>
      <c r="H142" s="281">
        <v>175.46666666666664</v>
      </c>
      <c r="I142" s="281">
        <v>179.93333333333328</v>
      </c>
      <c r="J142" s="281">
        <v>184.91666666666663</v>
      </c>
      <c r="K142" s="280">
        <v>174.95</v>
      </c>
      <c r="L142" s="280">
        <v>165.5</v>
      </c>
      <c r="M142" s="280">
        <v>15.43482</v>
      </c>
      <c r="N142" s="1"/>
      <c r="O142" s="1"/>
    </row>
    <row r="143" spans="1:15" ht="12.75" customHeight="1">
      <c r="A143" s="30">
        <v>133</v>
      </c>
      <c r="B143" s="290" t="s">
        <v>861</v>
      </c>
      <c r="C143" s="280">
        <v>410.3</v>
      </c>
      <c r="D143" s="281">
        <v>408.61666666666662</v>
      </c>
      <c r="E143" s="281">
        <v>404.73333333333323</v>
      </c>
      <c r="F143" s="281">
        <v>399.16666666666663</v>
      </c>
      <c r="G143" s="281">
        <v>395.28333333333325</v>
      </c>
      <c r="H143" s="281">
        <v>414.18333333333322</v>
      </c>
      <c r="I143" s="281">
        <v>418.06666666666655</v>
      </c>
      <c r="J143" s="281">
        <v>423.63333333333321</v>
      </c>
      <c r="K143" s="280">
        <v>412.5</v>
      </c>
      <c r="L143" s="280">
        <v>403.05</v>
      </c>
      <c r="M143" s="280">
        <v>14.168049999999999</v>
      </c>
      <c r="N143" s="1"/>
      <c r="O143" s="1"/>
    </row>
    <row r="144" spans="1:15" ht="12.75" customHeight="1">
      <c r="A144" s="30">
        <v>134</v>
      </c>
      <c r="B144" s="290" t="s">
        <v>346</v>
      </c>
      <c r="C144" s="280">
        <v>55.9</v>
      </c>
      <c r="D144" s="281">
        <v>55.85</v>
      </c>
      <c r="E144" s="281">
        <v>55.300000000000004</v>
      </c>
      <c r="F144" s="281">
        <v>54.7</v>
      </c>
      <c r="G144" s="281">
        <v>54.150000000000006</v>
      </c>
      <c r="H144" s="281">
        <v>56.45</v>
      </c>
      <c r="I144" s="281">
        <v>57</v>
      </c>
      <c r="J144" s="281">
        <v>57.6</v>
      </c>
      <c r="K144" s="280">
        <v>56.4</v>
      </c>
      <c r="L144" s="280">
        <v>55.25</v>
      </c>
      <c r="M144" s="280">
        <v>3.4981300000000002</v>
      </c>
      <c r="N144" s="1"/>
      <c r="O144" s="1"/>
    </row>
    <row r="145" spans="1:15" ht="12.75" customHeight="1">
      <c r="A145" s="30">
        <v>135</v>
      </c>
      <c r="B145" s="290" t="s">
        <v>99</v>
      </c>
      <c r="C145" s="280">
        <v>3057.4</v>
      </c>
      <c r="D145" s="281">
        <v>3044.65</v>
      </c>
      <c r="E145" s="281">
        <v>3026.25</v>
      </c>
      <c r="F145" s="281">
        <v>2995.1</v>
      </c>
      <c r="G145" s="281">
        <v>2976.7</v>
      </c>
      <c r="H145" s="281">
        <v>3075.8</v>
      </c>
      <c r="I145" s="281">
        <v>3094.2000000000007</v>
      </c>
      <c r="J145" s="281">
        <v>3125.3500000000004</v>
      </c>
      <c r="K145" s="280">
        <v>3063.05</v>
      </c>
      <c r="L145" s="280">
        <v>3013.5</v>
      </c>
      <c r="M145" s="280">
        <v>5.2721499999999999</v>
      </c>
      <c r="N145" s="1"/>
      <c r="O145" s="1"/>
    </row>
    <row r="146" spans="1:15" ht="12.75" customHeight="1">
      <c r="A146" s="30">
        <v>136</v>
      </c>
      <c r="B146" s="290" t="s">
        <v>347</v>
      </c>
      <c r="C146" s="280">
        <v>365.25</v>
      </c>
      <c r="D146" s="281">
        <v>363.16666666666669</v>
      </c>
      <c r="E146" s="281">
        <v>357.23333333333335</v>
      </c>
      <c r="F146" s="281">
        <v>349.21666666666664</v>
      </c>
      <c r="G146" s="281">
        <v>343.2833333333333</v>
      </c>
      <c r="H146" s="281">
        <v>371.18333333333339</v>
      </c>
      <c r="I146" s="281">
        <v>377.11666666666667</v>
      </c>
      <c r="J146" s="281">
        <v>385.13333333333344</v>
      </c>
      <c r="K146" s="280">
        <v>369.1</v>
      </c>
      <c r="L146" s="280">
        <v>355.15</v>
      </c>
      <c r="M146" s="280">
        <v>1.58047</v>
      </c>
      <c r="N146" s="1"/>
      <c r="O146" s="1"/>
    </row>
    <row r="147" spans="1:15" ht="12.75" customHeight="1">
      <c r="A147" s="30">
        <v>137</v>
      </c>
      <c r="B147" s="290" t="s">
        <v>253</v>
      </c>
      <c r="C147" s="280">
        <v>465.4</v>
      </c>
      <c r="D147" s="281">
        <v>466.13333333333338</v>
      </c>
      <c r="E147" s="281">
        <v>459.86666666666679</v>
      </c>
      <c r="F147" s="281">
        <v>454.33333333333343</v>
      </c>
      <c r="G147" s="281">
        <v>448.06666666666683</v>
      </c>
      <c r="H147" s="281">
        <v>471.66666666666674</v>
      </c>
      <c r="I147" s="281">
        <v>477.93333333333328</v>
      </c>
      <c r="J147" s="281">
        <v>483.4666666666667</v>
      </c>
      <c r="K147" s="280">
        <v>472.4</v>
      </c>
      <c r="L147" s="280">
        <v>460.6</v>
      </c>
      <c r="M147" s="280">
        <v>1.1427</v>
      </c>
      <c r="N147" s="1"/>
      <c r="O147" s="1"/>
    </row>
    <row r="148" spans="1:15" ht="12.75" customHeight="1">
      <c r="A148" s="30">
        <v>138</v>
      </c>
      <c r="B148" s="290" t="s">
        <v>254</v>
      </c>
      <c r="C148" s="280">
        <v>1430.95</v>
      </c>
      <c r="D148" s="281">
        <v>1432.6499999999999</v>
      </c>
      <c r="E148" s="281">
        <v>1410.2999999999997</v>
      </c>
      <c r="F148" s="281">
        <v>1389.6499999999999</v>
      </c>
      <c r="G148" s="281">
        <v>1367.2999999999997</v>
      </c>
      <c r="H148" s="281">
        <v>1453.2999999999997</v>
      </c>
      <c r="I148" s="281">
        <v>1475.6499999999996</v>
      </c>
      <c r="J148" s="281">
        <v>1496.2999999999997</v>
      </c>
      <c r="K148" s="280">
        <v>1455</v>
      </c>
      <c r="L148" s="280">
        <v>1412</v>
      </c>
      <c r="M148" s="280">
        <v>0.49070999999999998</v>
      </c>
      <c r="N148" s="1"/>
      <c r="O148" s="1"/>
    </row>
    <row r="149" spans="1:15" ht="12.75" customHeight="1">
      <c r="A149" s="30">
        <v>139</v>
      </c>
      <c r="B149" s="290" t="s">
        <v>348</v>
      </c>
      <c r="C149" s="280">
        <v>67</v>
      </c>
      <c r="D149" s="281">
        <v>67.05</v>
      </c>
      <c r="E149" s="281">
        <v>66.449999999999989</v>
      </c>
      <c r="F149" s="281">
        <v>65.899999999999991</v>
      </c>
      <c r="G149" s="281">
        <v>65.299999999999983</v>
      </c>
      <c r="H149" s="281">
        <v>67.599999999999994</v>
      </c>
      <c r="I149" s="281">
        <v>68.199999999999989</v>
      </c>
      <c r="J149" s="281">
        <v>68.75</v>
      </c>
      <c r="K149" s="280">
        <v>67.650000000000006</v>
      </c>
      <c r="L149" s="280">
        <v>66.5</v>
      </c>
      <c r="M149" s="280">
        <v>5.0000400000000003</v>
      </c>
      <c r="N149" s="1"/>
      <c r="O149" s="1"/>
    </row>
    <row r="150" spans="1:15" ht="12.75" customHeight="1">
      <c r="A150" s="30">
        <v>140</v>
      </c>
      <c r="B150" s="290" t="s">
        <v>349</v>
      </c>
      <c r="C150" s="280">
        <v>104.2</v>
      </c>
      <c r="D150" s="281">
        <v>103.33333333333333</v>
      </c>
      <c r="E150" s="281">
        <v>101.86666666666666</v>
      </c>
      <c r="F150" s="281">
        <v>99.533333333333331</v>
      </c>
      <c r="G150" s="281">
        <v>98.066666666666663</v>
      </c>
      <c r="H150" s="281">
        <v>105.66666666666666</v>
      </c>
      <c r="I150" s="281">
        <v>107.13333333333333</v>
      </c>
      <c r="J150" s="281">
        <v>109.46666666666665</v>
      </c>
      <c r="K150" s="280">
        <v>104.8</v>
      </c>
      <c r="L150" s="280">
        <v>101</v>
      </c>
      <c r="M150" s="280">
        <v>10.02191</v>
      </c>
      <c r="N150" s="1"/>
      <c r="O150" s="1"/>
    </row>
    <row r="151" spans="1:15" ht="12.75" customHeight="1">
      <c r="A151" s="30">
        <v>141</v>
      </c>
      <c r="B151" s="290" t="s">
        <v>797</v>
      </c>
      <c r="C151" s="280">
        <v>46.4</v>
      </c>
      <c r="D151" s="281">
        <v>46.633333333333326</v>
      </c>
      <c r="E151" s="281">
        <v>45.816666666666649</v>
      </c>
      <c r="F151" s="281">
        <v>45.23333333333332</v>
      </c>
      <c r="G151" s="281">
        <v>44.416666666666643</v>
      </c>
      <c r="H151" s="281">
        <v>47.216666666666654</v>
      </c>
      <c r="I151" s="281">
        <v>48.033333333333331</v>
      </c>
      <c r="J151" s="281">
        <v>48.61666666666666</v>
      </c>
      <c r="K151" s="280">
        <v>47.45</v>
      </c>
      <c r="L151" s="280">
        <v>46.05</v>
      </c>
      <c r="M151" s="280">
        <v>9.3321400000000008</v>
      </c>
      <c r="N151" s="1"/>
      <c r="O151" s="1"/>
    </row>
    <row r="152" spans="1:15" ht="12.75" customHeight="1">
      <c r="A152" s="30">
        <v>142</v>
      </c>
      <c r="B152" s="290" t="s">
        <v>350</v>
      </c>
      <c r="C152" s="280">
        <v>672.35</v>
      </c>
      <c r="D152" s="281">
        <v>670.73333333333335</v>
      </c>
      <c r="E152" s="281">
        <v>661.61666666666667</v>
      </c>
      <c r="F152" s="281">
        <v>650.88333333333333</v>
      </c>
      <c r="G152" s="281">
        <v>641.76666666666665</v>
      </c>
      <c r="H152" s="281">
        <v>681.4666666666667</v>
      </c>
      <c r="I152" s="281">
        <v>690.58333333333348</v>
      </c>
      <c r="J152" s="281">
        <v>701.31666666666672</v>
      </c>
      <c r="K152" s="280">
        <v>679.85</v>
      </c>
      <c r="L152" s="280">
        <v>660</v>
      </c>
      <c r="M152" s="280">
        <v>0.22167999999999999</v>
      </c>
      <c r="N152" s="1"/>
      <c r="O152" s="1"/>
    </row>
    <row r="153" spans="1:15" ht="12.75" customHeight="1">
      <c r="A153" s="30">
        <v>143</v>
      </c>
      <c r="B153" s="290" t="s">
        <v>100</v>
      </c>
      <c r="C153" s="280">
        <v>1699.3</v>
      </c>
      <c r="D153" s="281">
        <v>1693.0666666666666</v>
      </c>
      <c r="E153" s="281">
        <v>1676.2333333333331</v>
      </c>
      <c r="F153" s="281">
        <v>1653.1666666666665</v>
      </c>
      <c r="G153" s="281">
        <v>1636.333333333333</v>
      </c>
      <c r="H153" s="281">
        <v>1716.1333333333332</v>
      </c>
      <c r="I153" s="281">
        <v>1732.9666666666667</v>
      </c>
      <c r="J153" s="281">
        <v>1756.0333333333333</v>
      </c>
      <c r="K153" s="280">
        <v>1709.9</v>
      </c>
      <c r="L153" s="280">
        <v>1670</v>
      </c>
      <c r="M153" s="280">
        <v>2.8520300000000001</v>
      </c>
      <c r="N153" s="1"/>
      <c r="O153" s="1"/>
    </row>
    <row r="154" spans="1:15" ht="12.75" customHeight="1">
      <c r="A154" s="30">
        <v>144</v>
      </c>
      <c r="B154" s="290" t="s">
        <v>101</v>
      </c>
      <c r="C154" s="280">
        <v>156.1</v>
      </c>
      <c r="D154" s="281">
        <v>154.36666666666667</v>
      </c>
      <c r="E154" s="281">
        <v>151.73333333333335</v>
      </c>
      <c r="F154" s="281">
        <v>147.36666666666667</v>
      </c>
      <c r="G154" s="281">
        <v>144.73333333333335</v>
      </c>
      <c r="H154" s="281">
        <v>158.73333333333335</v>
      </c>
      <c r="I154" s="281">
        <v>161.36666666666667</v>
      </c>
      <c r="J154" s="281">
        <v>165.73333333333335</v>
      </c>
      <c r="K154" s="280">
        <v>157</v>
      </c>
      <c r="L154" s="280">
        <v>150</v>
      </c>
      <c r="M154" s="280">
        <v>61.502450000000003</v>
      </c>
      <c r="N154" s="1"/>
      <c r="O154" s="1"/>
    </row>
    <row r="155" spans="1:15" ht="12.75" customHeight="1">
      <c r="A155" s="30">
        <v>145</v>
      </c>
      <c r="B155" s="290" t="s">
        <v>351</v>
      </c>
      <c r="C155" s="280">
        <v>252.3</v>
      </c>
      <c r="D155" s="281">
        <v>252.41666666666666</v>
      </c>
      <c r="E155" s="281">
        <v>249.93333333333331</v>
      </c>
      <c r="F155" s="281">
        <v>247.56666666666666</v>
      </c>
      <c r="G155" s="281">
        <v>245.08333333333331</v>
      </c>
      <c r="H155" s="281">
        <v>254.7833333333333</v>
      </c>
      <c r="I155" s="281">
        <v>257.26666666666665</v>
      </c>
      <c r="J155" s="281">
        <v>259.63333333333333</v>
      </c>
      <c r="K155" s="280">
        <v>254.9</v>
      </c>
      <c r="L155" s="280">
        <v>250.05</v>
      </c>
      <c r="M155" s="280">
        <v>0.43182999999999999</v>
      </c>
      <c r="N155" s="1"/>
      <c r="O155" s="1"/>
    </row>
    <row r="156" spans="1:15" ht="12.75" customHeight="1">
      <c r="A156" s="30">
        <v>146</v>
      </c>
      <c r="B156" s="290" t="s">
        <v>850</v>
      </c>
      <c r="C156" s="280">
        <v>1435.7</v>
      </c>
      <c r="D156" s="281">
        <v>1430.2166666666665</v>
      </c>
      <c r="E156" s="281">
        <v>1416.583333333333</v>
      </c>
      <c r="F156" s="281">
        <v>1397.4666666666665</v>
      </c>
      <c r="G156" s="281">
        <v>1383.833333333333</v>
      </c>
      <c r="H156" s="281">
        <v>1449.333333333333</v>
      </c>
      <c r="I156" s="281">
        <v>1462.9666666666667</v>
      </c>
      <c r="J156" s="281">
        <v>1482.083333333333</v>
      </c>
      <c r="K156" s="280">
        <v>1443.85</v>
      </c>
      <c r="L156" s="280">
        <v>1411.1</v>
      </c>
      <c r="M156" s="280">
        <v>3.4680800000000001</v>
      </c>
      <c r="N156" s="1"/>
      <c r="O156" s="1"/>
    </row>
    <row r="157" spans="1:15" ht="12.75" customHeight="1">
      <c r="A157" s="30">
        <v>147</v>
      </c>
      <c r="B157" s="290" t="s">
        <v>102</v>
      </c>
      <c r="C157" s="280">
        <v>107.45</v>
      </c>
      <c r="D157" s="281">
        <v>106.76666666666667</v>
      </c>
      <c r="E157" s="281">
        <v>105.73333333333333</v>
      </c>
      <c r="F157" s="281">
        <v>104.01666666666667</v>
      </c>
      <c r="G157" s="281">
        <v>102.98333333333333</v>
      </c>
      <c r="H157" s="281">
        <v>108.48333333333333</v>
      </c>
      <c r="I157" s="281">
        <v>109.51666666666667</v>
      </c>
      <c r="J157" s="281">
        <v>111.23333333333333</v>
      </c>
      <c r="K157" s="280">
        <v>107.8</v>
      </c>
      <c r="L157" s="280">
        <v>105.05</v>
      </c>
      <c r="M157" s="280">
        <v>112.56923</v>
      </c>
      <c r="N157" s="1"/>
      <c r="O157" s="1"/>
    </row>
    <row r="158" spans="1:15" ht="12.75" customHeight="1">
      <c r="A158" s="30">
        <v>148</v>
      </c>
      <c r="B158" s="290" t="s">
        <v>798</v>
      </c>
      <c r="C158" s="280">
        <v>102.95</v>
      </c>
      <c r="D158" s="281">
        <v>102.68333333333332</v>
      </c>
      <c r="E158" s="281">
        <v>101.86666666666665</v>
      </c>
      <c r="F158" s="281">
        <v>100.78333333333332</v>
      </c>
      <c r="G158" s="281">
        <v>99.96666666666664</v>
      </c>
      <c r="H158" s="281">
        <v>103.76666666666665</v>
      </c>
      <c r="I158" s="281">
        <v>104.58333333333334</v>
      </c>
      <c r="J158" s="281">
        <v>105.66666666666666</v>
      </c>
      <c r="K158" s="280">
        <v>103.5</v>
      </c>
      <c r="L158" s="280">
        <v>101.6</v>
      </c>
      <c r="M158" s="280">
        <v>0.95840999999999998</v>
      </c>
      <c r="N158" s="1"/>
      <c r="O158" s="1"/>
    </row>
    <row r="159" spans="1:15" ht="12.75" customHeight="1">
      <c r="A159" s="30">
        <v>149</v>
      </c>
      <c r="B159" s="290" t="s">
        <v>352</v>
      </c>
      <c r="C159" s="280">
        <v>5182.2</v>
      </c>
      <c r="D159" s="281">
        <v>5171.7333333333336</v>
      </c>
      <c r="E159" s="281">
        <v>5133.4666666666672</v>
      </c>
      <c r="F159" s="281">
        <v>5084.7333333333336</v>
      </c>
      <c r="G159" s="281">
        <v>5046.4666666666672</v>
      </c>
      <c r="H159" s="281">
        <v>5220.4666666666672</v>
      </c>
      <c r="I159" s="281">
        <v>5258.7333333333336</v>
      </c>
      <c r="J159" s="281">
        <v>5307.4666666666672</v>
      </c>
      <c r="K159" s="280">
        <v>5210</v>
      </c>
      <c r="L159" s="280">
        <v>5123</v>
      </c>
      <c r="M159" s="280">
        <v>0.64878999999999998</v>
      </c>
      <c r="N159" s="1"/>
      <c r="O159" s="1"/>
    </row>
    <row r="160" spans="1:15" ht="12.75" customHeight="1">
      <c r="A160" s="30">
        <v>150</v>
      </c>
      <c r="B160" s="290" t="s">
        <v>353</v>
      </c>
      <c r="C160" s="280">
        <v>396.05</v>
      </c>
      <c r="D160" s="281">
        <v>399.0333333333333</v>
      </c>
      <c r="E160" s="281">
        <v>390.16666666666663</v>
      </c>
      <c r="F160" s="281">
        <v>384.2833333333333</v>
      </c>
      <c r="G160" s="281">
        <v>375.41666666666663</v>
      </c>
      <c r="H160" s="281">
        <v>404.91666666666663</v>
      </c>
      <c r="I160" s="281">
        <v>413.7833333333333</v>
      </c>
      <c r="J160" s="281">
        <v>419.66666666666663</v>
      </c>
      <c r="K160" s="280">
        <v>407.9</v>
      </c>
      <c r="L160" s="280">
        <v>393.15</v>
      </c>
      <c r="M160" s="280">
        <v>1.2983199999999999</v>
      </c>
      <c r="N160" s="1"/>
      <c r="O160" s="1"/>
    </row>
    <row r="161" spans="1:15" ht="12.75" customHeight="1">
      <c r="A161" s="30">
        <v>151</v>
      </c>
      <c r="B161" s="290" t="s">
        <v>354</v>
      </c>
      <c r="C161" s="280">
        <v>132.15</v>
      </c>
      <c r="D161" s="281">
        <v>132.33333333333334</v>
      </c>
      <c r="E161" s="281">
        <v>131.06666666666669</v>
      </c>
      <c r="F161" s="281">
        <v>129.98333333333335</v>
      </c>
      <c r="G161" s="281">
        <v>128.7166666666667</v>
      </c>
      <c r="H161" s="281">
        <v>133.41666666666669</v>
      </c>
      <c r="I161" s="281">
        <v>134.68333333333334</v>
      </c>
      <c r="J161" s="281">
        <v>135.76666666666668</v>
      </c>
      <c r="K161" s="280">
        <v>133.6</v>
      </c>
      <c r="L161" s="280">
        <v>131.25</v>
      </c>
      <c r="M161" s="280">
        <v>2.46374</v>
      </c>
      <c r="N161" s="1"/>
      <c r="O161" s="1"/>
    </row>
    <row r="162" spans="1:15" ht="12.75" customHeight="1">
      <c r="A162" s="30">
        <v>152</v>
      </c>
      <c r="B162" s="290" t="s">
        <v>355</v>
      </c>
      <c r="C162" s="280">
        <v>109.9</v>
      </c>
      <c r="D162" s="281">
        <v>109.61666666666667</v>
      </c>
      <c r="E162" s="281">
        <v>108.23333333333335</v>
      </c>
      <c r="F162" s="281">
        <v>106.56666666666668</v>
      </c>
      <c r="G162" s="281">
        <v>105.18333333333335</v>
      </c>
      <c r="H162" s="281">
        <v>111.28333333333335</v>
      </c>
      <c r="I162" s="281">
        <v>112.66666666666667</v>
      </c>
      <c r="J162" s="281">
        <v>114.33333333333334</v>
      </c>
      <c r="K162" s="280">
        <v>111</v>
      </c>
      <c r="L162" s="280">
        <v>107.95</v>
      </c>
      <c r="M162" s="280">
        <v>39.831040000000002</v>
      </c>
      <c r="N162" s="1"/>
      <c r="O162" s="1"/>
    </row>
    <row r="163" spans="1:15" ht="12.75" customHeight="1">
      <c r="A163" s="30">
        <v>153</v>
      </c>
      <c r="B163" s="290" t="s">
        <v>255</v>
      </c>
      <c r="C163" s="280">
        <v>266.64999999999998</v>
      </c>
      <c r="D163" s="281">
        <v>266.25</v>
      </c>
      <c r="E163" s="281">
        <v>264.60000000000002</v>
      </c>
      <c r="F163" s="281">
        <v>262.55</v>
      </c>
      <c r="G163" s="281">
        <v>260.90000000000003</v>
      </c>
      <c r="H163" s="281">
        <v>268.3</v>
      </c>
      <c r="I163" s="281">
        <v>269.95</v>
      </c>
      <c r="J163" s="281">
        <v>272</v>
      </c>
      <c r="K163" s="280">
        <v>267.89999999999998</v>
      </c>
      <c r="L163" s="280">
        <v>264.2</v>
      </c>
      <c r="M163" s="280">
        <v>2.7679</v>
      </c>
      <c r="N163" s="1"/>
      <c r="O163" s="1"/>
    </row>
    <row r="164" spans="1:15" ht="12.75" customHeight="1">
      <c r="A164" s="30">
        <v>154</v>
      </c>
      <c r="B164" s="290" t="s">
        <v>862</v>
      </c>
      <c r="C164" s="280">
        <v>1249.25</v>
      </c>
      <c r="D164" s="281">
        <v>1245.4666666666665</v>
      </c>
      <c r="E164" s="281">
        <v>1235.9833333333329</v>
      </c>
      <c r="F164" s="281">
        <v>1222.7166666666665</v>
      </c>
      <c r="G164" s="281">
        <v>1213.2333333333329</v>
      </c>
      <c r="H164" s="281">
        <v>1258.7333333333329</v>
      </c>
      <c r="I164" s="281">
        <v>1268.2166666666665</v>
      </c>
      <c r="J164" s="281">
        <v>1281.4833333333329</v>
      </c>
      <c r="K164" s="280">
        <v>1254.95</v>
      </c>
      <c r="L164" s="280">
        <v>1232.2</v>
      </c>
      <c r="M164" s="280">
        <v>5.5390000000000002E-2</v>
      </c>
      <c r="N164" s="1"/>
      <c r="O164" s="1"/>
    </row>
    <row r="165" spans="1:15" ht="12.75" customHeight="1">
      <c r="A165" s="30">
        <v>155</v>
      </c>
      <c r="B165" s="290" t="s">
        <v>103</v>
      </c>
      <c r="C165" s="280">
        <v>146.75</v>
      </c>
      <c r="D165" s="281">
        <v>145.81666666666666</v>
      </c>
      <c r="E165" s="281">
        <v>144.23333333333332</v>
      </c>
      <c r="F165" s="281">
        <v>141.71666666666667</v>
      </c>
      <c r="G165" s="281">
        <v>140.13333333333333</v>
      </c>
      <c r="H165" s="281">
        <v>148.33333333333331</v>
      </c>
      <c r="I165" s="281">
        <v>149.91666666666669</v>
      </c>
      <c r="J165" s="281">
        <v>152.43333333333331</v>
      </c>
      <c r="K165" s="280">
        <v>147.4</v>
      </c>
      <c r="L165" s="280">
        <v>143.30000000000001</v>
      </c>
      <c r="M165" s="280">
        <v>69.460049999999995</v>
      </c>
      <c r="N165" s="1"/>
      <c r="O165" s="1"/>
    </row>
    <row r="166" spans="1:15" ht="12.75" customHeight="1">
      <c r="A166" s="30">
        <v>156</v>
      </c>
      <c r="B166" s="290" t="s">
        <v>357</v>
      </c>
      <c r="C166" s="280">
        <v>1352.35</v>
      </c>
      <c r="D166" s="281">
        <v>1358.5166666666667</v>
      </c>
      <c r="E166" s="281">
        <v>1334.7833333333333</v>
      </c>
      <c r="F166" s="281">
        <v>1317.2166666666667</v>
      </c>
      <c r="G166" s="281">
        <v>1293.4833333333333</v>
      </c>
      <c r="H166" s="281">
        <v>1376.0833333333333</v>
      </c>
      <c r="I166" s="281">
        <v>1399.8166666666664</v>
      </c>
      <c r="J166" s="281">
        <v>1417.3833333333332</v>
      </c>
      <c r="K166" s="280">
        <v>1382.25</v>
      </c>
      <c r="L166" s="280">
        <v>1340.95</v>
      </c>
      <c r="M166" s="280">
        <v>0.52012000000000003</v>
      </c>
      <c r="N166" s="1"/>
      <c r="O166" s="1"/>
    </row>
    <row r="167" spans="1:15" ht="12.75" customHeight="1">
      <c r="A167" s="30">
        <v>157</v>
      </c>
      <c r="B167" s="290" t="s">
        <v>106</v>
      </c>
      <c r="C167" s="280">
        <v>35.5</v>
      </c>
      <c r="D167" s="281">
        <v>35.266666666666673</v>
      </c>
      <c r="E167" s="281">
        <v>34.833333333333343</v>
      </c>
      <c r="F167" s="281">
        <v>34.166666666666671</v>
      </c>
      <c r="G167" s="281">
        <v>33.733333333333341</v>
      </c>
      <c r="H167" s="281">
        <v>35.933333333333344</v>
      </c>
      <c r="I167" s="281">
        <v>36.366666666666667</v>
      </c>
      <c r="J167" s="281">
        <v>37.033333333333346</v>
      </c>
      <c r="K167" s="280">
        <v>35.700000000000003</v>
      </c>
      <c r="L167" s="280">
        <v>34.6</v>
      </c>
      <c r="M167" s="280">
        <v>66.822400000000002</v>
      </c>
      <c r="N167" s="1"/>
      <c r="O167" s="1"/>
    </row>
    <row r="168" spans="1:15" ht="12.75" customHeight="1">
      <c r="A168" s="30">
        <v>158</v>
      </c>
      <c r="B168" s="290" t="s">
        <v>358</v>
      </c>
      <c r="C168" s="280">
        <v>3013.95</v>
      </c>
      <c r="D168" s="281">
        <v>3022.4</v>
      </c>
      <c r="E168" s="281">
        <v>2991.55</v>
      </c>
      <c r="F168" s="281">
        <v>2969.15</v>
      </c>
      <c r="G168" s="281">
        <v>2938.3</v>
      </c>
      <c r="H168" s="281">
        <v>3044.8</v>
      </c>
      <c r="I168" s="281">
        <v>3075.6499999999996</v>
      </c>
      <c r="J168" s="281">
        <v>3098.05</v>
      </c>
      <c r="K168" s="280">
        <v>3053.25</v>
      </c>
      <c r="L168" s="280">
        <v>3000</v>
      </c>
      <c r="M168" s="280">
        <v>0.19764000000000001</v>
      </c>
      <c r="N168" s="1"/>
      <c r="O168" s="1"/>
    </row>
    <row r="169" spans="1:15" ht="12.75" customHeight="1">
      <c r="A169" s="30">
        <v>159</v>
      </c>
      <c r="B169" s="290" t="s">
        <v>359</v>
      </c>
      <c r="C169" s="280">
        <v>3229.45</v>
      </c>
      <c r="D169" s="281">
        <v>3246.9833333333336</v>
      </c>
      <c r="E169" s="281">
        <v>3208.0166666666673</v>
      </c>
      <c r="F169" s="281">
        <v>3186.5833333333339</v>
      </c>
      <c r="G169" s="281">
        <v>3147.6166666666677</v>
      </c>
      <c r="H169" s="281">
        <v>3268.416666666667</v>
      </c>
      <c r="I169" s="281">
        <v>3307.3833333333332</v>
      </c>
      <c r="J169" s="281">
        <v>3328.8166666666666</v>
      </c>
      <c r="K169" s="280">
        <v>3285.95</v>
      </c>
      <c r="L169" s="280">
        <v>3225.55</v>
      </c>
      <c r="M169" s="280">
        <v>7.6420000000000002E-2</v>
      </c>
      <c r="N169" s="1"/>
      <c r="O169" s="1"/>
    </row>
    <row r="170" spans="1:15" ht="12.75" customHeight="1">
      <c r="A170" s="30">
        <v>160</v>
      </c>
      <c r="B170" s="290" t="s">
        <v>360</v>
      </c>
      <c r="C170" s="280">
        <v>114.55</v>
      </c>
      <c r="D170" s="281">
        <v>114.68333333333334</v>
      </c>
      <c r="E170" s="281">
        <v>113.86666666666667</v>
      </c>
      <c r="F170" s="281">
        <v>113.18333333333334</v>
      </c>
      <c r="G170" s="281">
        <v>112.36666666666667</v>
      </c>
      <c r="H170" s="281">
        <v>115.36666666666667</v>
      </c>
      <c r="I170" s="281">
        <v>116.18333333333334</v>
      </c>
      <c r="J170" s="281">
        <v>116.86666666666667</v>
      </c>
      <c r="K170" s="280">
        <v>115.5</v>
      </c>
      <c r="L170" s="280">
        <v>114</v>
      </c>
      <c r="M170" s="280">
        <v>0.84630000000000005</v>
      </c>
      <c r="N170" s="1"/>
      <c r="O170" s="1"/>
    </row>
    <row r="171" spans="1:15" ht="12.75" customHeight="1">
      <c r="A171" s="30">
        <v>161</v>
      </c>
      <c r="B171" s="290" t="s">
        <v>256</v>
      </c>
      <c r="C171" s="280">
        <v>2207.6</v>
      </c>
      <c r="D171" s="281">
        <v>2204.4666666666667</v>
      </c>
      <c r="E171" s="281">
        <v>2184.1333333333332</v>
      </c>
      <c r="F171" s="281">
        <v>2160.6666666666665</v>
      </c>
      <c r="G171" s="281">
        <v>2140.333333333333</v>
      </c>
      <c r="H171" s="281">
        <v>2227.9333333333334</v>
      </c>
      <c r="I171" s="281">
        <v>2248.2666666666664</v>
      </c>
      <c r="J171" s="281">
        <v>2271.7333333333336</v>
      </c>
      <c r="K171" s="280">
        <v>2224.8000000000002</v>
      </c>
      <c r="L171" s="280">
        <v>2181</v>
      </c>
      <c r="M171" s="280">
        <v>8.4896200000000004</v>
      </c>
      <c r="N171" s="1"/>
      <c r="O171" s="1"/>
    </row>
    <row r="172" spans="1:15" ht="12.75" customHeight="1">
      <c r="A172" s="30">
        <v>162</v>
      </c>
      <c r="B172" s="290" t="s">
        <v>361</v>
      </c>
      <c r="C172" s="280">
        <v>1451.4</v>
      </c>
      <c r="D172" s="281">
        <v>1458.8333333333333</v>
      </c>
      <c r="E172" s="281">
        <v>1439.7666666666664</v>
      </c>
      <c r="F172" s="281">
        <v>1428.1333333333332</v>
      </c>
      <c r="G172" s="281">
        <v>1409.0666666666664</v>
      </c>
      <c r="H172" s="281">
        <v>1470.4666666666665</v>
      </c>
      <c r="I172" s="281">
        <v>1489.5333333333335</v>
      </c>
      <c r="J172" s="281">
        <v>1501.1666666666665</v>
      </c>
      <c r="K172" s="280">
        <v>1477.9</v>
      </c>
      <c r="L172" s="280">
        <v>1447.2</v>
      </c>
      <c r="M172" s="280">
        <v>0.21983</v>
      </c>
      <c r="N172" s="1"/>
      <c r="O172" s="1"/>
    </row>
    <row r="173" spans="1:15" ht="12.75" customHeight="1">
      <c r="A173" s="30">
        <v>163</v>
      </c>
      <c r="B173" s="290" t="s">
        <v>863</v>
      </c>
      <c r="C173" s="280">
        <v>476.2</v>
      </c>
      <c r="D173" s="281">
        <v>474.83333333333331</v>
      </c>
      <c r="E173" s="281">
        <v>469.66666666666663</v>
      </c>
      <c r="F173" s="281">
        <v>463.13333333333333</v>
      </c>
      <c r="G173" s="281">
        <v>457.96666666666664</v>
      </c>
      <c r="H173" s="281">
        <v>481.36666666666662</v>
      </c>
      <c r="I173" s="281">
        <v>486.53333333333325</v>
      </c>
      <c r="J173" s="281">
        <v>493.06666666666661</v>
      </c>
      <c r="K173" s="280">
        <v>480</v>
      </c>
      <c r="L173" s="280">
        <v>468.3</v>
      </c>
      <c r="M173" s="280">
        <v>0.24942</v>
      </c>
      <c r="N173" s="1"/>
      <c r="O173" s="1"/>
    </row>
    <row r="174" spans="1:15" ht="12.75" customHeight="1">
      <c r="A174" s="30">
        <v>164</v>
      </c>
      <c r="B174" s="290" t="s">
        <v>104</v>
      </c>
      <c r="C174" s="280">
        <v>376.4</v>
      </c>
      <c r="D174" s="281">
        <v>371.41666666666669</v>
      </c>
      <c r="E174" s="281">
        <v>365.43333333333339</v>
      </c>
      <c r="F174" s="281">
        <v>354.4666666666667</v>
      </c>
      <c r="G174" s="281">
        <v>348.48333333333341</v>
      </c>
      <c r="H174" s="281">
        <v>382.38333333333338</v>
      </c>
      <c r="I174" s="281">
        <v>388.36666666666662</v>
      </c>
      <c r="J174" s="281">
        <v>399.33333333333337</v>
      </c>
      <c r="K174" s="280">
        <v>377.4</v>
      </c>
      <c r="L174" s="280">
        <v>360.45</v>
      </c>
      <c r="M174" s="280">
        <v>12.837999999999999</v>
      </c>
      <c r="N174" s="1"/>
      <c r="O174" s="1"/>
    </row>
    <row r="175" spans="1:15" ht="12.75" customHeight="1">
      <c r="A175" s="30">
        <v>165</v>
      </c>
      <c r="B175" s="290" t="s">
        <v>864</v>
      </c>
      <c r="C175" s="280">
        <v>1000.85</v>
      </c>
      <c r="D175" s="281">
        <v>998.79999999999984</v>
      </c>
      <c r="E175" s="281">
        <v>992.59999999999968</v>
      </c>
      <c r="F175" s="281">
        <v>984.3499999999998</v>
      </c>
      <c r="G175" s="281">
        <v>978.14999999999964</v>
      </c>
      <c r="H175" s="281">
        <v>1007.0499999999997</v>
      </c>
      <c r="I175" s="281">
        <v>1013.2499999999998</v>
      </c>
      <c r="J175" s="281">
        <v>1021.4999999999998</v>
      </c>
      <c r="K175" s="280">
        <v>1005</v>
      </c>
      <c r="L175" s="280">
        <v>990.55</v>
      </c>
      <c r="M175" s="280">
        <v>8.591E-2</v>
      </c>
      <c r="N175" s="1"/>
      <c r="O175" s="1"/>
    </row>
    <row r="176" spans="1:15" ht="12.75" customHeight="1">
      <c r="A176" s="30">
        <v>166</v>
      </c>
      <c r="B176" s="290" t="s">
        <v>362</v>
      </c>
      <c r="C176" s="280">
        <v>1113.1500000000001</v>
      </c>
      <c r="D176" s="281">
        <v>1112.5166666666667</v>
      </c>
      <c r="E176" s="281">
        <v>1102.8333333333333</v>
      </c>
      <c r="F176" s="281">
        <v>1092.5166666666667</v>
      </c>
      <c r="G176" s="281">
        <v>1082.8333333333333</v>
      </c>
      <c r="H176" s="281">
        <v>1122.8333333333333</v>
      </c>
      <c r="I176" s="281">
        <v>1132.5166666666667</v>
      </c>
      <c r="J176" s="281">
        <v>1142.8333333333333</v>
      </c>
      <c r="K176" s="280">
        <v>1122.2</v>
      </c>
      <c r="L176" s="280">
        <v>1102.2</v>
      </c>
      <c r="M176" s="280">
        <v>0.24318000000000001</v>
      </c>
      <c r="N176" s="1"/>
      <c r="O176" s="1"/>
    </row>
    <row r="177" spans="1:15" ht="12.75" customHeight="1">
      <c r="A177" s="30">
        <v>167</v>
      </c>
      <c r="B177" s="290" t="s">
        <v>257</v>
      </c>
      <c r="C177" s="280">
        <v>497.35</v>
      </c>
      <c r="D177" s="281">
        <v>497.48333333333335</v>
      </c>
      <c r="E177" s="281">
        <v>494.91666666666669</v>
      </c>
      <c r="F177" s="281">
        <v>492.48333333333335</v>
      </c>
      <c r="G177" s="281">
        <v>489.91666666666669</v>
      </c>
      <c r="H177" s="281">
        <v>499.91666666666669</v>
      </c>
      <c r="I177" s="281">
        <v>502.48333333333329</v>
      </c>
      <c r="J177" s="281">
        <v>504.91666666666669</v>
      </c>
      <c r="K177" s="280">
        <v>500.05</v>
      </c>
      <c r="L177" s="280">
        <v>495.05</v>
      </c>
      <c r="M177" s="280">
        <v>0.36115999999999998</v>
      </c>
      <c r="N177" s="1"/>
      <c r="O177" s="1"/>
    </row>
    <row r="178" spans="1:15" ht="12.75" customHeight="1">
      <c r="A178" s="30">
        <v>168</v>
      </c>
      <c r="B178" s="290" t="s">
        <v>107</v>
      </c>
      <c r="C178" s="280">
        <v>846.3</v>
      </c>
      <c r="D178" s="281">
        <v>842.88333333333333</v>
      </c>
      <c r="E178" s="281">
        <v>836.51666666666665</v>
      </c>
      <c r="F178" s="281">
        <v>826.73333333333335</v>
      </c>
      <c r="G178" s="281">
        <v>820.36666666666667</v>
      </c>
      <c r="H178" s="281">
        <v>852.66666666666663</v>
      </c>
      <c r="I178" s="281">
        <v>859.03333333333319</v>
      </c>
      <c r="J178" s="281">
        <v>868.81666666666661</v>
      </c>
      <c r="K178" s="280">
        <v>849.25</v>
      </c>
      <c r="L178" s="280">
        <v>833.1</v>
      </c>
      <c r="M178" s="280">
        <v>8.3175500000000007</v>
      </c>
      <c r="N178" s="1"/>
      <c r="O178" s="1"/>
    </row>
    <row r="179" spans="1:15" ht="12.75" customHeight="1">
      <c r="A179" s="30">
        <v>169</v>
      </c>
      <c r="B179" s="290" t="s">
        <v>258</v>
      </c>
      <c r="C179" s="280">
        <v>448.95</v>
      </c>
      <c r="D179" s="281">
        <v>447.38333333333338</v>
      </c>
      <c r="E179" s="281">
        <v>444.06666666666678</v>
      </c>
      <c r="F179" s="281">
        <v>439.18333333333339</v>
      </c>
      <c r="G179" s="281">
        <v>435.86666666666679</v>
      </c>
      <c r="H179" s="281">
        <v>452.26666666666677</v>
      </c>
      <c r="I179" s="281">
        <v>455.58333333333337</v>
      </c>
      <c r="J179" s="281">
        <v>460.46666666666675</v>
      </c>
      <c r="K179" s="280">
        <v>450.7</v>
      </c>
      <c r="L179" s="280">
        <v>442.5</v>
      </c>
      <c r="M179" s="280">
        <v>0.27831</v>
      </c>
      <c r="N179" s="1"/>
      <c r="O179" s="1"/>
    </row>
    <row r="180" spans="1:15" ht="12.75" customHeight="1">
      <c r="A180" s="30">
        <v>170</v>
      </c>
      <c r="B180" s="290" t="s">
        <v>108</v>
      </c>
      <c r="C180" s="280">
        <v>1441.3</v>
      </c>
      <c r="D180" s="281">
        <v>1429.7833333333335</v>
      </c>
      <c r="E180" s="281">
        <v>1411.5666666666671</v>
      </c>
      <c r="F180" s="281">
        <v>1381.8333333333335</v>
      </c>
      <c r="G180" s="281">
        <v>1363.616666666667</v>
      </c>
      <c r="H180" s="281">
        <v>1459.5166666666671</v>
      </c>
      <c r="I180" s="281">
        <v>1477.7333333333338</v>
      </c>
      <c r="J180" s="281">
        <v>1507.4666666666672</v>
      </c>
      <c r="K180" s="280">
        <v>1448</v>
      </c>
      <c r="L180" s="280">
        <v>1400.05</v>
      </c>
      <c r="M180" s="280">
        <v>7.0737899999999998</v>
      </c>
      <c r="N180" s="1"/>
      <c r="O180" s="1"/>
    </row>
    <row r="181" spans="1:15" ht="12.75" customHeight="1">
      <c r="A181" s="30">
        <v>171</v>
      </c>
      <c r="B181" s="290" t="s">
        <v>109</v>
      </c>
      <c r="C181" s="280">
        <v>301.64999999999998</v>
      </c>
      <c r="D181" s="281">
        <v>299.24999999999994</v>
      </c>
      <c r="E181" s="281">
        <v>295.7999999999999</v>
      </c>
      <c r="F181" s="281">
        <v>289.94999999999993</v>
      </c>
      <c r="G181" s="281">
        <v>286.49999999999989</v>
      </c>
      <c r="H181" s="281">
        <v>305.09999999999991</v>
      </c>
      <c r="I181" s="281">
        <v>308.54999999999995</v>
      </c>
      <c r="J181" s="281">
        <v>314.39999999999992</v>
      </c>
      <c r="K181" s="280">
        <v>302.7</v>
      </c>
      <c r="L181" s="280">
        <v>293.39999999999998</v>
      </c>
      <c r="M181" s="280">
        <v>14.12218</v>
      </c>
      <c r="N181" s="1"/>
      <c r="O181" s="1"/>
    </row>
    <row r="182" spans="1:15" ht="12.75" customHeight="1">
      <c r="A182" s="30">
        <v>172</v>
      </c>
      <c r="B182" s="290" t="s">
        <v>363</v>
      </c>
      <c r="C182" s="280">
        <v>401.15</v>
      </c>
      <c r="D182" s="281">
        <v>401.66666666666669</v>
      </c>
      <c r="E182" s="281">
        <v>397.58333333333337</v>
      </c>
      <c r="F182" s="281">
        <v>394.01666666666671</v>
      </c>
      <c r="G182" s="281">
        <v>389.93333333333339</v>
      </c>
      <c r="H182" s="281">
        <v>405.23333333333335</v>
      </c>
      <c r="I182" s="281">
        <v>409.31666666666672</v>
      </c>
      <c r="J182" s="281">
        <v>412.88333333333333</v>
      </c>
      <c r="K182" s="280">
        <v>405.75</v>
      </c>
      <c r="L182" s="280">
        <v>398.1</v>
      </c>
      <c r="M182" s="280">
        <v>2.4822799999999998</v>
      </c>
      <c r="N182" s="1"/>
      <c r="O182" s="1"/>
    </row>
    <row r="183" spans="1:15" ht="12.75" customHeight="1">
      <c r="A183" s="30">
        <v>173</v>
      </c>
      <c r="B183" s="290" t="s">
        <v>110</v>
      </c>
      <c r="C183" s="280">
        <v>1546.85</v>
      </c>
      <c r="D183" s="281">
        <v>1540.5333333333331</v>
      </c>
      <c r="E183" s="281">
        <v>1519.2666666666662</v>
      </c>
      <c r="F183" s="281">
        <v>1491.6833333333332</v>
      </c>
      <c r="G183" s="281">
        <v>1470.4166666666663</v>
      </c>
      <c r="H183" s="281">
        <v>1568.1166666666661</v>
      </c>
      <c r="I183" s="281">
        <v>1589.383333333333</v>
      </c>
      <c r="J183" s="281">
        <v>1616.966666666666</v>
      </c>
      <c r="K183" s="280">
        <v>1561.8</v>
      </c>
      <c r="L183" s="280">
        <v>1512.95</v>
      </c>
      <c r="M183" s="280">
        <v>12.81982</v>
      </c>
      <c r="N183" s="1"/>
      <c r="O183" s="1"/>
    </row>
    <row r="184" spans="1:15" ht="12.75" customHeight="1">
      <c r="A184" s="30">
        <v>174</v>
      </c>
      <c r="B184" s="290" t="s">
        <v>364</v>
      </c>
      <c r="C184" s="280">
        <v>452.6</v>
      </c>
      <c r="D184" s="281">
        <v>453.88333333333338</v>
      </c>
      <c r="E184" s="281">
        <v>448.76666666666677</v>
      </c>
      <c r="F184" s="281">
        <v>444.93333333333339</v>
      </c>
      <c r="G184" s="281">
        <v>439.81666666666678</v>
      </c>
      <c r="H184" s="281">
        <v>457.71666666666675</v>
      </c>
      <c r="I184" s="281">
        <v>462.83333333333343</v>
      </c>
      <c r="J184" s="281">
        <v>466.66666666666674</v>
      </c>
      <c r="K184" s="280">
        <v>459</v>
      </c>
      <c r="L184" s="280">
        <v>450.05</v>
      </c>
      <c r="M184" s="280">
        <v>2.5775999999999999</v>
      </c>
      <c r="N184" s="1"/>
      <c r="O184" s="1"/>
    </row>
    <row r="185" spans="1:15" ht="12.75" customHeight="1">
      <c r="A185" s="30">
        <v>175</v>
      </c>
      <c r="B185" s="290" t="s">
        <v>366</v>
      </c>
      <c r="C185" s="280">
        <v>1738.55</v>
      </c>
      <c r="D185" s="281">
        <v>1742.5166666666667</v>
      </c>
      <c r="E185" s="281">
        <v>1722.0333333333333</v>
      </c>
      <c r="F185" s="281">
        <v>1705.5166666666667</v>
      </c>
      <c r="G185" s="281">
        <v>1685.0333333333333</v>
      </c>
      <c r="H185" s="281">
        <v>1759.0333333333333</v>
      </c>
      <c r="I185" s="281">
        <v>1779.5166666666664</v>
      </c>
      <c r="J185" s="281">
        <v>1796.0333333333333</v>
      </c>
      <c r="K185" s="280">
        <v>1763</v>
      </c>
      <c r="L185" s="280">
        <v>1726</v>
      </c>
      <c r="M185" s="280">
        <v>1.1726399999999999</v>
      </c>
      <c r="N185" s="1"/>
      <c r="O185" s="1"/>
    </row>
    <row r="186" spans="1:15" ht="12.75" customHeight="1">
      <c r="A186" s="30">
        <v>176</v>
      </c>
      <c r="B186" s="290" t="s">
        <v>367</v>
      </c>
      <c r="C186" s="280">
        <v>726.1</v>
      </c>
      <c r="D186" s="281">
        <v>722.4</v>
      </c>
      <c r="E186" s="281">
        <v>712.8</v>
      </c>
      <c r="F186" s="281">
        <v>699.5</v>
      </c>
      <c r="G186" s="281">
        <v>689.9</v>
      </c>
      <c r="H186" s="281">
        <v>735.69999999999993</v>
      </c>
      <c r="I186" s="281">
        <v>745.30000000000007</v>
      </c>
      <c r="J186" s="281">
        <v>758.59999999999991</v>
      </c>
      <c r="K186" s="280">
        <v>732</v>
      </c>
      <c r="L186" s="280">
        <v>709.1</v>
      </c>
      <c r="M186" s="280">
        <v>1.9493199999999999</v>
      </c>
      <c r="N186" s="1"/>
      <c r="O186" s="1"/>
    </row>
    <row r="187" spans="1:15" ht="12.75" customHeight="1">
      <c r="A187" s="30">
        <v>177</v>
      </c>
      <c r="B187" s="290" t="s">
        <v>368</v>
      </c>
      <c r="C187" s="280">
        <v>293.60000000000002</v>
      </c>
      <c r="D187" s="281">
        <v>293.88333333333338</v>
      </c>
      <c r="E187" s="281">
        <v>289.01666666666677</v>
      </c>
      <c r="F187" s="281">
        <v>284.43333333333339</v>
      </c>
      <c r="G187" s="281">
        <v>279.56666666666678</v>
      </c>
      <c r="H187" s="281">
        <v>298.46666666666675</v>
      </c>
      <c r="I187" s="281">
        <v>303.33333333333343</v>
      </c>
      <c r="J187" s="281">
        <v>307.91666666666674</v>
      </c>
      <c r="K187" s="280">
        <v>298.75</v>
      </c>
      <c r="L187" s="280">
        <v>289.3</v>
      </c>
      <c r="M187" s="280">
        <v>2.3525299999999998</v>
      </c>
      <c r="N187" s="1"/>
      <c r="O187" s="1"/>
    </row>
    <row r="188" spans="1:15" ht="12.75" customHeight="1">
      <c r="A188" s="30">
        <v>178</v>
      </c>
      <c r="B188" s="290" t="s">
        <v>369</v>
      </c>
      <c r="C188" s="280">
        <v>3325.05</v>
      </c>
      <c r="D188" s="281">
        <v>3337.3166666666671</v>
      </c>
      <c r="E188" s="281">
        <v>3175.733333333334</v>
      </c>
      <c r="F188" s="281">
        <v>3026.416666666667</v>
      </c>
      <c r="G188" s="281">
        <v>2864.8333333333339</v>
      </c>
      <c r="H188" s="281">
        <v>3486.6333333333341</v>
      </c>
      <c r="I188" s="281">
        <v>3648.2166666666672</v>
      </c>
      <c r="J188" s="281">
        <v>3797.5333333333342</v>
      </c>
      <c r="K188" s="280">
        <v>3498.9</v>
      </c>
      <c r="L188" s="280">
        <v>3188</v>
      </c>
      <c r="M188" s="280">
        <v>6.2923999999999998</v>
      </c>
      <c r="N188" s="1"/>
      <c r="O188" s="1"/>
    </row>
    <row r="189" spans="1:15" ht="12.75" customHeight="1">
      <c r="A189" s="30">
        <v>179</v>
      </c>
      <c r="B189" s="290" t="s">
        <v>111</v>
      </c>
      <c r="C189" s="280">
        <v>450.15</v>
      </c>
      <c r="D189" s="281">
        <v>447.9666666666667</v>
      </c>
      <c r="E189" s="281">
        <v>442.18333333333339</v>
      </c>
      <c r="F189" s="281">
        <v>434.2166666666667</v>
      </c>
      <c r="G189" s="281">
        <v>428.43333333333339</v>
      </c>
      <c r="H189" s="281">
        <v>455.93333333333339</v>
      </c>
      <c r="I189" s="281">
        <v>461.7166666666667</v>
      </c>
      <c r="J189" s="281">
        <v>469.68333333333339</v>
      </c>
      <c r="K189" s="280">
        <v>453.75</v>
      </c>
      <c r="L189" s="280">
        <v>440</v>
      </c>
      <c r="M189" s="280">
        <v>11.21462</v>
      </c>
      <c r="N189" s="1"/>
      <c r="O189" s="1"/>
    </row>
    <row r="190" spans="1:15" ht="12.75" customHeight="1">
      <c r="A190" s="30">
        <v>180</v>
      </c>
      <c r="B190" s="290" t="s">
        <v>370</v>
      </c>
      <c r="C190" s="280">
        <v>691.6</v>
      </c>
      <c r="D190" s="281">
        <v>678.5333333333333</v>
      </c>
      <c r="E190" s="281">
        <v>659.21666666666658</v>
      </c>
      <c r="F190" s="281">
        <v>626.83333333333326</v>
      </c>
      <c r="G190" s="281">
        <v>607.51666666666654</v>
      </c>
      <c r="H190" s="281">
        <v>710.91666666666663</v>
      </c>
      <c r="I190" s="281">
        <v>730.23333333333323</v>
      </c>
      <c r="J190" s="281">
        <v>762.61666666666667</v>
      </c>
      <c r="K190" s="280">
        <v>697.85</v>
      </c>
      <c r="L190" s="280">
        <v>646.15</v>
      </c>
      <c r="M190" s="280">
        <v>28.951530000000002</v>
      </c>
      <c r="N190" s="1"/>
      <c r="O190" s="1"/>
    </row>
    <row r="191" spans="1:15" ht="12.75" customHeight="1">
      <c r="A191" s="30">
        <v>181</v>
      </c>
      <c r="B191" s="290" t="s">
        <v>371</v>
      </c>
      <c r="C191" s="280">
        <v>78.650000000000006</v>
      </c>
      <c r="D191" s="281">
        <v>78.533333333333346</v>
      </c>
      <c r="E191" s="281">
        <v>77.616666666666688</v>
      </c>
      <c r="F191" s="281">
        <v>76.583333333333343</v>
      </c>
      <c r="G191" s="281">
        <v>75.666666666666686</v>
      </c>
      <c r="H191" s="281">
        <v>79.566666666666691</v>
      </c>
      <c r="I191" s="281">
        <v>80.483333333333348</v>
      </c>
      <c r="J191" s="281">
        <v>81.516666666666694</v>
      </c>
      <c r="K191" s="280">
        <v>79.45</v>
      </c>
      <c r="L191" s="280">
        <v>77.5</v>
      </c>
      <c r="M191" s="280">
        <v>2.7161400000000002</v>
      </c>
      <c r="N191" s="1"/>
      <c r="O191" s="1"/>
    </row>
    <row r="192" spans="1:15" ht="12.75" customHeight="1">
      <c r="A192" s="30">
        <v>182</v>
      </c>
      <c r="B192" s="290" t="s">
        <v>372</v>
      </c>
      <c r="C192" s="280">
        <v>162.55000000000001</v>
      </c>
      <c r="D192" s="281">
        <v>160.4</v>
      </c>
      <c r="E192" s="281">
        <v>157.55000000000001</v>
      </c>
      <c r="F192" s="281">
        <v>152.55000000000001</v>
      </c>
      <c r="G192" s="281">
        <v>149.70000000000002</v>
      </c>
      <c r="H192" s="281">
        <v>165.4</v>
      </c>
      <c r="I192" s="281">
        <v>168.24999999999997</v>
      </c>
      <c r="J192" s="281">
        <v>173.25</v>
      </c>
      <c r="K192" s="280">
        <v>163.25</v>
      </c>
      <c r="L192" s="280">
        <v>155.4</v>
      </c>
      <c r="M192" s="280">
        <v>45.918840000000003</v>
      </c>
      <c r="N192" s="1"/>
      <c r="O192" s="1"/>
    </row>
    <row r="193" spans="1:15" ht="12.75" customHeight="1">
      <c r="A193" s="30">
        <v>183</v>
      </c>
      <c r="B193" s="290" t="s">
        <v>259</v>
      </c>
      <c r="C193" s="280">
        <v>229.25</v>
      </c>
      <c r="D193" s="281">
        <v>226.98333333333335</v>
      </c>
      <c r="E193" s="281">
        <v>222.06666666666669</v>
      </c>
      <c r="F193" s="281">
        <v>214.88333333333335</v>
      </c>
      <c r="G193" s="281">
        <v>209.9666666666667</v>
      </c>
      <c r="H193" s="281">
        <v>234.16666666666669</v>
      </c>
      <c r="I193" s="281">
        <v>239.08333333333331</v>
      </c>
      <c r="J193" s="281">
        <v>246.26666666666668</v>
      </c>
      <c r="K193" s="280">
        <v>231.9</v>
      </c>
      <c r="L193" s="280">
        <v>219.8</v>
      </c>
      <c r="M193" s="280">
        <v>10.065799999999999</v>
      </c>
      <c r="N193" s="1"/>
      <c r="O193" s="1"/>
    </row>
    <row r="194" spans="1:15" ht="12.75" customHeight="1">
      <c r="A194" s="30">
        <v>184</v>
      </c>
      <c r="B194" s="290" t="s">
        <v>374</v>
      </c>
      <c r="C194" s="280">
        <v>1079</v>
      </c>
      <c r="D194" s="281">
        <v>1080.45</v>
      </c>
      <c r="E194" s="281">
        <v>1071.95</v>
      </c>
      <c r="F194" s="281">
        <v>1064.9000000000001</v>
      </c>
      <c r="G194" s="281">
        <v>1056.4000000000001</v>
      </c>
      <c r="H194" s="281">
        <v>1087.5</v>
      </c>
      <c r="I194" s="281">
        <v>1096</v>
      </c>
      <c r="J194" s="281">
        <v>1103.05</v>
      </c>
      <c r="K194" s="280">
        <v>1088.95</v>
      </c>
      <c r="L194" s="280">
        <v>1073.4000000000001</v>
      </c>
      <c r="M194" s="280">
        <v>0.72858000000000001</v>
      </c>
      <c r="N194" s="1"/>
      <c r="O194" s="1"/>
    </row>
    <row r="195" spans="1:15" ht="12.75" customHeight="1">
      <c r="A195" s="30">
        <v>185</v>
      </c>
      <c r="B195" s="290" t="s">
        <v>113</v>
      </c>
      <c r="C195" s="280">
        <v>928.45</v>
      </c>
      <c r="D195" s="281">
        <v>922.9666666666667</v>
      </c>
      <c r="E195" s="281">
        <v>916.58333333333337</v>
      </c>
      <c r="F195" s="281">
        <v>904.7166666666667</v>
      </c>
      <c r="G195" s="281">
        <v>898.33333333333337</v>
      </c>
      <c r="H195" s="281">
        <v>934.83333333333337</v>
      </c>
      <c r="I195" s="281">
        <v>941.21666666666658</v>
      </c>
      <c r="J195" s="281">
        <v>953.08333333333337</v>
      </c>
      <c r="K195" s="280">
        <v>929.35</v>
      </c>
      <c r="L195" s="280">
        <v>911.1</v>
      </c>
      <c r="M195" s="280">
        <v>17.424969999999998</v>
      </c>
      <c r="N195" s="1"/>
      <c r="O195" s="1"/>
    </row>
    <row r="196" spans="1:15" ht="12.75" customHeight="1">
      <c r="A196" s="30">
        <v>186</v>
      </c>
      <c r="B196" s="290" t="s">
        <v>115</v>
      </c>
      <c r="C196" s="280">
        <v>1906.2</v>
      </c>
      <c r="D196" s="281">
        <v>1891.5166666666664</v>
      </c>
      <c r="E196" s="281">
        <v>1867.0333333333328</v>
      </c>
      <c r="F196" s="281">
        <v>1827.8666666666663</v>
      </c>
      <c r="G196" s="281">
        <v>1803.3833333333328</v>
      </c>
      <c r="H196" s="281">
        <v>1930.6833333333329</v>
      </c>
      <c r="I196" s="281">
        <v>1955.1666666666665</v>
      </c>
      <c r="J196" s="281">
        <v>1994.333333333333</v>
      </c>
      <c r="K196" s="280">
        <v>1916</v>
      </c>
      <c r="L196" s="280">
        <v>1852.35</v>
      </c>
      <c r="M196" s="280">
        <v>6.3464900000000002</v>
      </c>
      <c r="N196" s="1"/>
      <c r="O196" s="1"/>
    </row>
    <row r="197" spans="1:15" ht="12.75" customHeight="1">
      <c r="A197" s="30">
        <v>187</v>
      </c>
      <c r="B197" s="290" t="s">
        <v>116</v>
      </c>
      <c r="C197" s="280">
        <v>1404.4</v>
      </c>
      <c r="D197" s="281">
        <v>1398.2166666666665</v>
      </c>
      <c r="E197" s="281">
        <v>1390.4333333333329</v>
      </c>
      <c r="F197" s="281">
        <v>1376.4666666666665</v>
      </c>
      <c r="G197" s="281">
        <v>1368.6833333333329</v>
      </c>
      <c r="H197" s="281">
        <v>1412.1833333333329</v>
      </c>
      <c r="I197" s="281">
        <v>1419.9666666666662</v>
      </c>
      <c r="J197" s="281">
        <v>1433.9333333333329</v>
      </c>
      <c r="K197" s="280">
        <v>1406</v>
      </c>
      <c r="L197" s="280">
        <v>1384.25</v>
      </c>
      <c r="M197" s="280">
        <v>46.063890000000001</v>
      </c>
      <c r="N197" s="1"/>
      <c r="O197" s="1"/>
    </row>
    <row r="198" spans="1:15" ht="12.75" customHeight="1">
      <c r="A198" s="30">
        <v>188</v>
      </c>
      <c r="B198" s="290" t="s">
        <v>117</v>
      </c>
      <c r="C198" s="280">
        <v>521.25</v>
      </c>
      <c r="D198" s="281">
        <v>524.61666666666667</v>
      </c>
      <c r="E198" s="281">
        <v>516.68333333333339</v>
      </c>
      <c r="F198" s="281">
        <v>512.11666666666667</v>
      </c>
      <c r="G198" s="281">
        <v>504.18333333333339</v>
      </c>
      <c r="H198" s="281">
        <v>529.18333333333339</v>
      </c>
      <c r="I198" s="281">
        <v>537.11666666666656</v>
      </c>
      <c r="J198" s="281">
        <v>541.68333333333339</v>
      </c>
      <c r="K198" s="280">
        <v>532.54999999999995</v>
      </c>
      <c r="L198" s="280">
        <v>520.04999999999995</v>
      </c>
      <c r="M198" s="280">
        <v>86.728700000000003</v>
      </c>
      <c r="N198" s="1"/>
      <c r="O198" s="1"/>
    </row>
    <row r="199" spans="1:15" ht="12.75" customHeight="1">
      <c r="A199" s="30">
        <v>189</v>
      </c>
      <c r="B199" s="290" t="s">
        <v>375</v>
      </c>
      <c r="C199" s="280">
        <v>64.150000000000006</v>
      </c>
      <c r="D199" s="281">
        <v>64.516666666666666</v>
      </c>
      <c r="E199" s="281">
        <v>63.333333333333329</v>
      </c>
      <c r="F199" s="281">
        <v>62.516666666666666</v>
      </c>
      <c r="G199" s="281">
        <v>61.333333333333329</v>
      </c>
      <c r="H199" s="281">
        <v>65.333333333333329</v>
      </c>
      <c r="I199" s="281">
        <v>66.516666666666666</v>
      </c>
      <c r="J199" s="281">
        <v>67.333333333333329</v>
      </c>
      <c r="K199" s="280">
        <v>65.7</v>
      </c>
      <c r="L199" s="280">
        <v>63.7</v>
      </c>
      <c r="M199" s="280">
        <v>53.076410000000003</v>
      </c>
      <c r="N199" s="1"/>
      <c r="O199" s="1"/>
    </row>
    <row r="200" spans="1:15" ht="12.75" customHeight="1">
      <c r="A200" s="30">
        <v>190</v>
      </c>
      <c r="B200" s="290" t="s">
        <v>865</v>
      </c>
      <c r="C200" s="280">
        <v>3106.1</v>
      </c>
      <c r="D200" s="281">
        <v>3146.3833333333337</v>
      </c>
      <c r="E200" s="281">
        <v>3050.7666666666673</v>
      </c>
      <c r="F200" s="281">
        <v>2995.4333333333338</v>
      </c>
      <c r="G200" s="281">
        <v>2899.8166666666675</v>
      </c>
      <c r="H200" s="281">
        <v>3201.7166666666672</v>
      </c>
      <c r="I200" s="281">
        <v>3297.333333333333</v>
      </c>
      <c r="J200" s="281">
        <v>3352.666666666667</v>
      </c>
      <c r="K200" s="280">
        <v>3242</v>
      </c>
      <c r="L200" s="280">
        <v>3091.05</v>
      </c>
      <c r="M200" s="280">
        <v>0.10947</v>
      </c>
      <c r="N200" s="1"/>
      <c r="O200" s="1"/>
    </row>
    <row r="201" spans="1:15" ht="12.75" customHeight="1">
      <c r="A201" s="30">
        <v>191</v>
      </c>
      <c r="B201" s="290" t="s">
        <v>376</v>
      </c>
      <c r="C201" s="280">
        <v>949.6</v>
      </c>
      <c r="D201" s="281">
        <v>944.76666666666677</v>
      </c>
      <c r="E201" s="281">
        <v>932.88333333333355</v>
      </c>
      <c r="F201" s="281">
        <v>916.16666666666674</v>
      </c>
      <c r="G201" s="281">
        <v>904.28333333333353</v>
      </c>
      <c r="H201" s="281">
        <v>961.48333333333358</v>
      </c>
      <c r="I201" s="281">
        <v>973.36666666666679</v>
      </c>
      <c r="J201" s="281">
        <v>990.0833333333336</v>
      </c>
      <c r="K201" s="280">
        <v>956.65</v>
      </c>
      <c r="L201" s="280">
        <v>928.05</v>
      </c>
      <c r="M201" s="280">
        <v>3.4368799999999999</v>
      </c>
      <c r="N201" s="1"/>
      <c r="O201" s="1"/>
    </row>
    <row r="202" spans="1:15" ht="12.75" customHeight="1">
      <c r="A202" s="30">
        <v>192</v>
      </c>
      <c r="B202" s="290" t="s">
        <v>799</v>
      </c>
      <c r="C202" s="280">
        <v>16.649999999999999</v>
      </c>
      <c r="D202" s="281">
        <v>16.683333333333334</v>
      </c>
      <c r="E202" s="281">
        <v>16.516666666666666</v>
      </c>
      <c r="F202" s="281">
        <v>16.383333333333333</v>
      </c>
      <c r="G202" s="281">
        <v>16.216666666666665</v>
      </c>
      <c r="H202" s="281">
        <v>16.816666666666666</v>
      </c>
      <c r="I202" s="281">
        <v>16.983333333333331</v>
      </c>
      <c r="J202" s="281">
        <v>17.116666666666667</v>
      </c>
      <c r="K202" s="280">
        <v>16.850000000000001</v>
      </c>
      <c r="L202" s="280">
        <v>16.55</v>
      </c>
      <c r="M202" s="280">
        <v>8.1455599999999997</v>
      </c>
      <c r="N202" s="1"/>
      <c r="O202" s="1"/>
    </row>
    <row r="203" spans="1:15" ht="12.75" customHeight="1">
      <c r="A203" s="30">
        <v>193</v>
      </c>
      <c r="B203" s="290" t="s">
        <v>377</v>
      </c>
      <c r="C203" s="280">
        <v>944.1</v>
      </c>
      <c r="D203" s="281">
        <v>939.93333333333339</v>
      </c>
      <c r="E203" s="281">
        <v>928.76666666666677</v>
      </c>
      <c r="F203" s="281">
        <v>913.43333333333339</v>
      </c>
      <c r="G203" s="281">
        <v>902.26666666666677</v>
      </c>
      <c r="H203" s="281">
        <v>955.26666666666677</v>
      </c>
      <c r="I203" s="281">
        <v>966.43333333333328</v>
      </c>
      <c r="J203" s="281">
        <v>981.76666666666677</v>
      </c>
      <c r="K203" s="280">
        <v>951.1</v>
      </c>
      <c r="L203" s="280">
        <v>924.6</v>
      </c>
      <c r="M203" s="280">
        <v>0.37570999999999999</v>
      </c>
      <c r="N203" s="1"/>
      <c r="O203" s="1"/>
    </row>
    <row r="204" spans="1:15" ht="12.75" customHeight="1">
      <c r="A204" s="30">
        <v>194</v>
      </c>
      <c r="B204" s="290" t="s">
        <v>112</v>
      </c>
      <c r="C204" s="280">
        <v>1221</v>
      </c>
      <c r="D204" s="281">
        <v>1215.5833333333333</v>
      </c>
      <c r="E204" s="281">
        <v>1205.4666666666665</v>
      </c>
      <c r="F204" s="281">
        <v>1189.9333333333332</v>
      </c>
      <c r="G204" s="281">
        <v>1179.8166666666664</v>
      </c>
      <c r="H204" s="281">
        <v>1231.1166666666666</v>
      </c>
      <c r="I204" s="281">
        <v>1241.2333333333333</v>
      </c>
      <c r="J204" s="281">
        <v>1256.7666666666667</v>
      </c>
      <c r="K204" s="280">
        <v>1225.7</v>
      </c>
      <c r="L204" s="280">
        <v>1200.05</v>
      </c>
      <c r="M204" s="280">
        <v>6.9340599999999997</v>
      </c>
      <c r="N204" s="1"/>
      <c r="O204" s="1"/>
    </row>
    <row r="205" spans="1:15" ht="12.75" customHeight="1">
      <c r="A205" s="30">
        <v>195</v>
      </c>
      <c r="B205" s="290" t="s">
        <v>379</v>
      </c>
      <c r="C205" s="280">
        <v>103.8</v>
      </c>
      <c r="D205" s="281">
        <v>104.06666666666666</v>
      </c>
      <c r="E205" s="281">
        <v>103.23333333333332</v>
      </c>
      <c r="F205" s="281">
        <v>102.66666666666666</v>
      </c>
      <c r="G205" s="281">
        <v>101.83333333333331</v>
      </c>
      <c r="H205" s="281">
        <v>104.63333333333333</v>
      </c>
      <c r="I205" s="281">
        <v>105.46666666666667</v>
      </c>
      <c r="J205" s="281">
        <v>106.03333333333333</v>
      </c>
      <c r="K205" s="280">
        <v>104.9</v>
      </c>
      <c r="L205" s="280">
        <v>103.5</v>
      </c>
      <c r="M205" s="280">
        <v>2.0931099999999998</v>
      </c>
      <c r="N205" s="1"/>
      <c r="O205" s="1"/>
    </row>
    <row r="206" spans="1:15" ht="12.75" customHeight="1">
      <c r="A206" s="30">
        <v>196</v>
      </c>
      <c r="B206" s="290" t="s">
        <v>118</v>
      </c>
      <c r="C206" s="280">
        <v>2782.55</v>
      </c>
      <c r="D206" s="281">
        <v>2766.9500000000003</v>
      </c>
      <c r="E206" s="281">
        <v>2745.9500000000007</v>
      </c>
      <c r="F206" s="281">
        <v>2709.3500000000004</v>
      </c>
      <c r="G206" s="281">
        <v>2688.3500000000008</v>
      </c>
      <c r="H206" s="281">
        <v>2803.5500000000006</v>
      </c>
      <c r="I206" s="281">
        <v>2824.5499999999997</v>
      </c>
      <c r="J206" s="281">
        <v>2861.1500000000005</v>
      </c>
      <c r="K206" s="280">
        <v>2787.95</v>
      </c>
      <c r="L206" s="280">
        <v>2730.35</v>
      </c>
      <c r="M206" s="280">
        <v>4.9825900000000001</v>
      </c>
      <c r="N206" s="1"/>
      <c r="O206" s="1"/>
    </row>
    <row r="207" spans="1:15" ht="12.75" customHeight="1">
      <c r="A207" s="30">
        <v>197</v>
      </c>
      <c r="B207" s="290" t="s">
        <v>789</v>
      </c>
      <c r="C207" s="280">
        <v>247.3</v>
      </c>
      <c r="D207" s="281">
        <v>249.4666666666667</v>
      </c>
      <c r="E207" s="281">
        <v>244.28333333333339</v>
      </c>
      <c r="F207" s="281">
        <v>241.26666666666668</v>
      </c>
      <c r="G207" s="281">
        <v>236.08333333333337</v>
      </c>
      <c r="H207" s="281">
        <v>252.48333333333341</v>
      </c>
      <c r="I207" s="281">
        <v>257.66666666666669</v>
      </c>
      <c r="J207" s="281">
        <v>260.68333333333339</v>
      </c>
      <c r="K207" s="280">
        <v>254.65</v>
      </c>
      <c r="L207" s="280">
        <v>246.45</v>
      </c>
      <c r="M207" s="280">
        <v>2.1352899999999999</v>
      </c>
      <c r="N207" s="1"/>
      <c r="O207" s="1"/>
    </row>
    <row r="208" spans="1:15" ht="12.75" customHeight="1">
      <c r="A208" s="30">
        <v>198</v>
      </c>
      <c r="B208" s="290" t="s">
        <v>120</v>
      </c>
      <c r="C208" s="280">
        <v>388.65</v>
      </c>
      <c r="D208" s="281">
        <v>385.88333333333338</v>
      </c>
      <c r="E208" s="281">
        <v>381.91666666666674</v>
      </c>
      <c r="F208" s="281">
        <v>375.18333333333334</v>
      </c>
      <c r="G208" s="281">
        <v>371.2166666666667</v>
      </c>
      <c r="H208" s="281">
        <v>392.61666666666679</v>
      </c>
      <c r="I208" s="281">
        <v>396.58333333333337</v>
      </c>
      <c r="J208" s="281">
        <v>403.31666666666683</v>
      </c>
      <c r="K208" s="280">
        <v>389.85</v>
      </c>
      <c r="L208" s="280">
        <v>379.15</v>
      </c>
      <c r="M208" s="280">
        <v>47.44697</v>
      </c>
      <c r="N208" s="1"/>
      <c r="O208" s="1"/>
    </row>
    <row r="209" spans="1:15" ht="12.75" customHeight="1">
      <c r="A209" s="30">
        <v>199</v>
      </c>
      <c r="B209" s="290" t="s">
        <v>800</v>
      </c>
      <c r="C209" s="280">
        <v>1281.6500000000001</v>
      </c>
      <c r="D209" s="281">
        <v>1273.5666666666666</v>
      </c>
      <c r="E209" s="281">
        <v>1255.1333333333332</v>
      </c>
      <c r="F209" s="281">
        <v>1228.6166666666666</v>
      </c>
      <c r="G209" s="281">
        <v>1210.1833333333332</v>
      </c>
      <c r="H209" s="281">
        <v>1300.0833333333333</v>
      </c>
      <c r="I209" s="281">
        <v>1318.5166666666667</v>
      </c>
      <c r="J209" s="281">
        <v>1345.0333333333333</v>
      </c>
      <c r="K209" s="280">
        <v>1292</v>
      </c>
      <c r="L209" s="280">
        <v>1247.05</v>
      </c>
      <c r="M209" s="280">
        <v>1.12778</v>
      </c>
      <c r="N209" s="1"/>
      <c r="O209" s="1"/>
    </row>
    <row r="210" spans="1:15" ht="12.75" customHeight="1">
      <c r="A210" s="30">
        <v>200</v>
      </c>
      <c r="B210" s="290" t="s">
        <v>260</v>
      </c>
      <c r="C210" s="280">
        <v>1939.15</v>
      </c>
      <c r="D210" s="281">
        <v>1921.9833333333333</v>
      </c>
      <c r="E210" s="281">
        <v>1902.1666666666667</v>
      </c>
      <c r="F210" s="281">
        <v>1865.1833333333334</v>
      </c>
      <c r="G210" s="281">
        <v>1845.3666666666668</v>
      </c>
      <c r="H210" s="281">
        <v>1958.9666666666667</v>
      </c>
      <c r="I210" s="281">
        <v>1978.7833333333333</v>
      </c>
      <c r="J210" s="281">
        <v>2015.7666666666667</v>
      </c>
      <c r="K210" s="280">
        <v>1941.8</v>
      </c>
      <c r="L210" s="280">
        <v>1885</v>
      </c>
      <c r="M210" s="280">
        <v>9.7880599999999998</v>
      </c>
      <c r="N210" s="1"/>
      <c r="O210" s="1"/>
    </row>
    <row r="211" spans="1:15" ht="12.75" customHeight="1">
      <c r="A211" s="30">
        <v>201</v>
      </c>
      <c r="B211" s="290" t="s">
        <v>380</v>
      </c>
      <c r="C211" s="280">
        <v>99.25</v>
      </c>
      <c r="D211" s="281">
        <v>99.083333333333329</v>
      </c>
      <c r="E211" s="281">
        <v>97.916666666666657</v>
      </c>
      <c r="F211" s="281">
        <v>96.583333333333329</v>
      </c>
      <c r="G211" s="281">
        <v>95.416666666666657</v>
      </c>
      <c r="H211" s="281">
        <v>100.41666666666666</v>
      </c>
      <c r="I211" s="281">
        <v>101.58333333333331</v>
      </c>
      <c r="J211" s="281">
        <v>102.91666666666666</v>
      </c>
      <c r="K211" s="280">
        <v>100.25</v>
      </c>
      <c r="L211" s="280">
        <v>97.75</v>
      </c>
      <c r="M211" s="280">
        <v>38.82752</v>
      </c>
      <c r="N211" s="1"/>
      <c r="O211" s="1"/>
    </row>
    <row r="212" spans="1:15" ht="12.75" customHeight="1">
      <c r="A212" s="30">
        <v>202</v>
      </c>
      <c r="B212" s="290" t="s">
        <v>121</v>
      </c>
      <c r="C212" s="280">
        <v>233.15</v>
      </c>
      <c r="D212" s="281">
        <v>231.9</v>
      </c>
      <c r="E212" s="281">
        <v>230.3</v>
      </c>
      <c r="F212" s="281">
        <v>227.45000000000002</v>
      </c>
      <c r="G212" s="281">
        <v>225.85000000000002</v>
      </c>
      <c r="H212" s="281">
        <v>234.75</v>
      </c>
      <c r="I212" s="281">
        <v>236.34999999999997</v>
      </c>
      <c r="J212" s="281">
        <v>239.2</v>
      </c>
      <c r="K212" s="280">
        <v>233.5</v>
      </c>
      <c r="L212" s="280">
        <v>229.05</v>
      </c>
      <c r="M212" s="280">
        <v>19.71848</v>
      </c>
      <c r="N212" s="1"/>
      <c r="O212" s="1"/>
    </row>
    <row r="213" spans="1:15" ht="12.75" customHeight="1">
      <c r="A213" s="30">
        <v>203</v>
      </c>
      <c r="B213" s="290" t="s">
        <v>122</v>
      </c>
      <c r="C213" s="280">
        <v>2581.9499999999998</v>
      </c>
      <c r="D213" s="281">
        <v>2565.8166666666666</v>
      </c>
      <c r="E213" s="281">
        <v>2541.1333333333332</v>
      </c>
      <c r="F213" s="281">
        <v>2500.3166666666666</v>
      </c>
      <c r="G213" s="281">
        <v>2475.6333333333332</v>
      </c>
      <c r="H213" s="281">
        <v>2606.6333333333332</v>
      </c>
      <c r="I213" s="281">
        <v>2631.3166666666666</v>
      </c>
      <c r="J213" s="281">
        <v>2672.1333333333332</v>
      </c>
      <c r="K213" s="280">
        <v>2590.5</v>
      </c>
      <c r="L213" s="280">
        <v>2525</v>
      </c>
      <c r="M213" s="280">
        <v>14.04133</v>
      </c>
      <c r="N213" s="1"/>
      <c r="O213" s="1"/>
    </row>
    <row r="214" spans="1:15" ht="12.75" customHeight="1">
      <c r="A214" s="30">
        <v>204</v>
      </c>
      <c r="B214" s="290" t="s">
        <v>261</v>
      </c>
      <c r="C214" s="280">
        <v>262.95</v>
      </c>
      <c r="D214" s="281">
        <v>262.81666666666666</v>
      </c>
      <c r="E214" s="281">
        <v>260.43333333333334</v>
      </c>
      <c r="F214" s="281">
        <v>257.91666666666669</v>
      </c>
      <c r="G214" s="281">
        <v>255.53333333333336</v>
      </c>
      <c r="H214" s="281">
        <v>265.33333333333331</v>
      </c>
      <c r="I214" s="281">
        <v>267.71666666666664</v>
      </c>
      <c r="J214" s="281">
        <v>270.23333333333329</v>
      </c>
      <c r="K214" s="280">
        <v>265.2</v>
      </c>
      <c r="L214" s="280">
        <v>260.3</v>
      </c>
      <c r="M214" s="280">
        <v>6.5561400000000001</v>
      </c>
      <c r="N214" s="1"/>
      <c r="O214" s="1"/>
    </row>
    <row r="215" spans="1:15" ht="12.75" customHeight="1">
      <c r="A215" s="30">
        <v>205</v>
      </c>
      <c r="B215" s="290" t="s">
        <v>289</v>
      </c>
      <c r="C215" s="280">
        <v>3243.3</v>
      </c>
      <c r="D215" s="281">
        <v>3210.9666666666667</v>
      </c>
      <c r="E215" s="281">
        <v>3173.9333333333334</v>
      </c>
      <c r="F215" s="281">
        <v>3104.5666666666666</v>
      </c>
      <c r="G215" s="281">
        <v>3067.5333333333333</v>
      </c>
      <c r="H215" s="281">
        <v>3280.3333333333335</v>
      </c>
      <c r="I215" s="281">
        <v>3317.3666666666672</v>
      </c>
      <c r="J215" s="281">
        <v>3386.7333333333336</v>
      </c>
      <c r="K215" s="280">
        <v>3248</v>
      </c>
      <c r="L215" s="280">
        <v>3141.6</v>
      </c>
      <c r="M215" s="280">
        <v>0.47847000000000001</v>
      </c>
      <c r="N215" s="1"/>
      <c r="O215" s="1"/>
    </row>
    <row r="216" spans="1:15" ht="12.75" customHeight="1">
      <c r="A216" s="30">
        <v>206</v>
      </c>
      <c r="B216" s="290" t="s">
        <v>801</v>
      </c>
      <c r="C216" s="280">
        <v>822.65</v>
      </c>
      <c r="D216" s="281">
        <v>812.63333333333333</v>
      </c>
      <c r="E216" s="281">
        <v>795.26666666666665</v>
      </c>
      <c r="F216" s="281">
        <v>767.88333333333333</v>
      </c>
      <c r="G216" s="281">
        <v>750.51666666666665</v>
      </c>
      <c r="H216" s="281">
        <v>840.01666666666665</v>
      </c>
      <c r="I216" s="281">
        <v>857.38333333333321</v>
      </c>
      <c r="J216" s="281">
        <v>884.76666666666665</v>
      </c>
      <c r="K216" s="280">
        <v>830</v>
      </c>
      <c r="L216" s="280">
        <v>785.25</v>
      </c>
      <c r="M216" s="280">
        <v>0.47378999999999999</v>
      </c>
      <c r="N216" s="1"/>
      <c r="O216" s="1"/>
    </row>
    <row r="217" spans="1:15" ht="12.75" customHeight="1">
      <c r="A217" s="30">
        <v>207</v>
      </c>
      <c r="B217" s="290" t="s">
        <v>381</v>
      </c>
      <c r="C217" s="280">
        <v>39944.800000000003</v>
      </c>
      <c r="D217" s="281">
        <v>39804.916666666664</v>
      </c>
      <c r="E217" s="281">
        <v>39329.833333333328</v>
      </c>
      <c r="F217" s="281">
        <v>38714.866666666661</v>
      </c>
      <c r="G217" s="281">
        <v>38239.783333333326</v>
      </c>
      <c r="H217" s="281">
        <v>40419.883333333331</v>
      </c>
      <c r="I217" s="281">
        <v>40894.96666666666</v>
      </c>
      <c r="J217" s="281">
        <v>41509.933333333334</v>
      </c>
      <c r="K217" s="280">
        <v>40280</v>
      </c>
      <c r="L217" s="280">
        <v>39189.949999999997</v>
      </c>
      <c r="M217" s="280">
        <v>5.6149999999999999E-2</v>
      </c>
      <c r="N217" s="1"/>
      <c r="O217" s="1"/>
    </row>
    <row r="218" spans="1:15" ht="12.75" customHeight="1">
      <c r="A218" s="30">
        <v>208</v>
      </c>
      <c r="B218" s="290" t="s">
        <v>382</v>
      </c>
      <c r="C218" s="280">
        <v>35.9</v>
      </c>
      <c r="D218" s="281">
        <v>35.949999999999996</v>
      </c>
      <c r="E218" s="281">
        <v>35.699999999999989</v>
      </c>
      <c r="F218" s="281">
        <v>35.499999999999993</v>
      </c>
      <c r="G218" s="281">
        <v>35.249999999999986</v>
      </c>
      <c r="H218" s="281">
        <v>36.149999999999991</v>
      </c>
      <c r="I218" s="281">
        <v>36.400000000000006</v>
      </c>
      <c r="J218" s="281">
        <v>36.599999999999994</v>
      </c>
      <c r="K218" s="280">
        <v>36.200000000000003</v>
      </c>
      <c r="L218" s="280">
        <v>35.75</v>
      </c>
      <c r="M218" s="280">
        <v>4.9474499999999999</v>
      </c>
      <c r="N218" s="1"/>
      <c r="O218" s="1"/>
    </row>
    <row r="219" spans="1:15" ht="12.75" customHeight="1">
      <c r="A219" s="30">
        <v>209</v>
      </c>
      <c r="B219" s="290" t="s">
        <v>114</v>
      </c>
      <c r="C219" s="280">
        <v>2313.35</v>
      </c>
      <c r="D219" s="281">
        <v>2304.2333333333331</v>
      </c>
      <c r="E219" s="281">
        <v>2291.6666666666661</v>
      </c>
      <c r="F219" s="281">
        <v>2269.9833333333331</v>
      </c>
      <c r="G219" s="281">
        <v>2257.4166666666661</v>
      </c>
      <c r="H219" s="281">
        <v>2325.9166666666661</v>
      </c>
      <c r="I219" s="281">
        <v>2338.4833333333327</v>
      </c>
      <c r="J219" s="281">
        <v>2360.1666666666661</v>
      </c>
      <c r="K219" s="280">
        <v>2316.8000000000002</v>
      </c>
      <c r="L219" s="280">
        <v>2282.5500000000002</v>
      </c>
      <c r="M219" s="280">
        <v>11.037140000000001</v>
      </c>
      <c r="N219" s="1"/>
      <c r="O219" s="1"/>
    </row>
    <row r="220" spans="1:15" ht="12.75" customHeight="1">
      <c r="A220" s="30">
        <v>210</v>
      </c>
      <c r="B220" s="290" t="s">
        <v>124</v>
      </c>
      <c r="C220" s="280">
        <v>800.5</v>
      </c>
      <c r="D220" s="281">
        <v>799.65</v>
      </c>
      <c r="E220" s="281">
        <v>795.5</v>
      </c>
      <c r="F220" s="281">
        <v>790.5</v>
      </c>
      <c r="G220" s="281">
        <v>786.35</v>
      </c>
      <c r="H220" s="281">
        <v>804.65</v>
      </c>
      <c r="I220" s="281">
        <v>808.79999999999984</v>
      </c>
      <c r="J220" s="281">
        <v>813.8</v>
      </c>
      <c r="K220" s="280">
        <v>803.8</v>
      </c>
      <c r="L220" s="280">
        <v>794.65</v>
      </c>
      <c r="M220" s="280">
        <v>95.365639999999999</v>
      </c>
      <c r="N220" s="1"/>
      <c r="O220" s="1"/>
    </row>
    <row r="221" spans="1:15" ht="12.75" customHeight="1">
      <c r="A221" s="30">
        <v>211</v>
      </c>
      <c r="B221" s="290" t="s">
        <v>125</v>
      </c>
      <c r="C221" s="280">
        <v>1188.3499999999999</v>
      </c>
      <c r="D221" s="281">
        <v>1177.8666666666666</v>
      </c>
      <c r="E221" s="281">
        <v>1165.4833333333331</v>
      </c>
      <c r="F221" s="281">
        <v>1142.6166666666666</v>
      </c>
      <c r="G221" s="281">
        <v>1130.2333333333331</v>
      </c>
      <c r="H221" s="281">
        <v>1200.7333333333331</v>
      </c>
      <c r="I221" s="281">
        <v>1213.1166666666668</v>
      </c>
      <c r="J221" s="281">
        <v>1235.9833333333331</v>
      </c>
      <c r="K221" s="280">
        <v>1190.25</v>
      </c>
      <c r="L221" s="280">
        <v>1155</v>
      </c>
      <c r="M221" s="280">
        <v>4.3920199999999996</v>
      </c>
      <c r="N221" s="1"/>
      <c r="O221" s="1"/>
    </row>
    <row r="222" spans="1:15" ht="12.75" customHeight="1">
      <c r="A222" s="30">
        <v>212</v>
      </c>
      <c r="B222" s="290" t="s">
        <v>126</v>
      </c>
      <c r="C222" s="280">
        <v>528.95000000000005</v>
      </c>
      <c r="D222" s="281">
        <v>527.9666666666667</v>
      </c>
      <c r="E222" s="281">
        <v>525.18333333333339</v>
      </c>
      <c r="F222" s="281">
        <v>521.41666666666674</v>
      </c>
      <c r="G222" s="281">
        <v>518.63333333333344</v>
      </c>
      <c r="H222" s="281">
        <v>531.73333333333335</v>
      </c>
      <c r="I222" s="281">
        <v>534.51666666666665</v>
      </c>
      <c r="J222" s="281">
        <v>538.2833333333333</v>
      </c>
      <c r="K222" s="280">
        <v>530.75</v>
      </c>
      <c r="L222" s="280">
        <v>524.20000000000005</v>
      </c>
      <c r="M222" s="280">
        <v>4.7402899999999999</v>
      </c>
      <c r="N222" s="1"/>
      <c r="O222" s="1"/>
    </row>
    <row r="223" spans="1:15" ht="12.75" customHeight="1">
      <c r="A223" s="30">
        <v>213</v>
      </c>
      <c r="B223" s="290" t="s">
        <v>262</v>
      </c>
      <c r="C223" s="280">
        <v>466.65</v>
      </c>
      <c r="D223" s="281">
        <v>465.55</v>
      </c>
      <c r="E223" s="281">
        <v>462.1</v>
      </c>
      <c r="F223" s="281">
        <v>457.55</v>
      </c>
      <c r="G223" s="281">
        <v>454.1</v>
      </c>
      <c r="H223" s="281">
        <v>470.1</v>
      </c>
      <c r="I223" s="281">
        <v>473.54999999999995</v>
      </c>
      <c r="J223" s="281">
        <v>478.1</v>
      </c>
      <c r="K223" s="280">
        <v>469</v>
      </c>
      <c r="L223" s="280">
        <v>461</v>
      </c>
      <c r="M223" s="280">
        <v>1.4423900000000001</v>
      </c>
      <c r="N223" s="1"/>
      <c r="O223" s="1"/>
    </row>
    <row r="224" spans="1:15" ht="12.75" customHeight="1">
      <c r="A224" s="30">
        <v>214</v>
      </c>
      <c r="B224" s="290" t="s">
        <v>384</v>
      </c>
      <c r="C224" s="280">
        <v>35</v>
      </c>
      <c r="D224" s="281">
        <v>35.066666666666663</v>
      </c>
      <c r="E224" s="281">
        <v>34.783333333333324</v>
      </c>
      <c r="F224" s="281">
        <v>34.566666666666663</v>
      </c>
      <c r="G224" s="281">
        <v>34.283333333333324</v>
      </c>
      <c r="H224" s="281">
        <v>35.283333333333324</v>
      </c>
      <c r="I224" s="281">
        <v>35.566666666666656</v>
      </c>
      <c r="J224" s="281">
        <v>35.783333333333324</v>
      </c>
      <c r="K224" s="280">
        <v>35.35</v>
      </c>
      <c r="L224" s="280">
        <v>34.85</v>
      </c>
      <c r="M224" s="280">
        <v>32.478389999999997</v>
      </c>
      <c r="N224" s="1"/>
      <c r="O224" s="1"/>
    </row>
    <row r="225" spans="1:15" ht="12.75" customHeight="1">
      <c r="A225" s="30">
        <v>215</v>
      </c>
      <c r="B225" s="290" t="s">
        <v>128</v>
      </c>
      <c r="C225" s="280">
        <v>35.75</v>
      </c>
      <c r="D225" s="281">
        <v>35.666666666666664</v>
      </c>
      <c r="E225" s="281">
        <v>35.43333333333333</v>
      </c>
      <c r="F225" s="281">
        <v>35.116666666666667</v>
      </c>
      <c r="G225" s="281">
        <v>34.883333333333333</v>
      </c>
      <c r="H225" s="281">
        <v>35.983333333333327</v>
      </c>
      <c r="I225" s="281">
        <v>36.216666666666661</v>
      </c>
      <c r="J225" s="281">
        <v>36.533333333333324</v>
      </c>
      <c r="K225" s="280">
        <v>35.9</v>
      </c>
      <c r="L225" s="280">
        <v>35.35</v>
      </c>
      <c r="M225" s="280">
        <v>102.62914000000001</v>
      </c>
      <c r="N225" s="1"/>
      <c r="O225" s="1"/>
    </row>
    <row r="226" spans="1:15" ht="12.75" customHeight="1">
      <c r="A226" s="30">
        <v>216</v>
      </c>
      <c r="B226" s="290" t="s">
        <v>385</v>
      </c>
      <c r="C226" s="280">
        <v>53.55</v>
      </c>
      <c r="D226" s="281">
        <v>53.116666666666667</v>
      </c>
      <c r="E226" s="281">
        <v>52.333333333333336</v>
      </c>
      <c r="F226" s="281">
        <v>51.116666666666667</v>
      </c>
      <c r="G226" s="281">
        <v>50.333333333333336</v>
      </c>
      <c r="H226" s="281">
        <v>54.333333333333336</v>
      </c>
      <c r="I226" s="281">
        <v>55.116666666666667</v>
      </c>
      <c r="J226" s="281">
        <v>56.333333333333336</v>
      </c>
      <c r="K226" s="280">
        <v>53.9</v>
      </c>
      <c r="L226" s="280">
        <v>51.9</v>
      </c>
      <c r="M226" s="280">
        <v>32.60924</v>
      </c>
      <c r="N226" s="1"/>
      <c r="O226" s="1"/>
    </row>
    <row r="227" spans="1:15" ht="12.75" customHeight="1">
      <c r="A227" s="30">
        <v>217</v>
      </c>
      <c r="B227" s="290" t="s">
        <v>386</v>
      </c>
      <c r="C227" s="280">
        <v>905.15</v>
      </c>
      <c r="D227" s="281">
        <v>903.76666666666677</v>
      </c>
      <c r="E227" s="281">
        <v>897.03333333333353</v>
      </c>
      <c r="F227" s="281">
        <v>888.91666666666674</v>
      </c>
      <c r="G227" s="281">
        <v>882.18333333333351</v>
      </c>
      <c r="H227" s="281">
        <v>911.88333333333355</v>
      </c>
      <c r="I227" s="281">
        <v>918.6166666666669</v>
      </c>
      <c r="J227" s="281">
        <v>926.73333333333358</v>
      </c>
      <c r="K227" s="280">
        <v>910.5</v>
      </c>
      <c r="L227" s="280">
        <v>895.65</v>
      </c>
      <c r="M227" s="280">
        <v>0.10695</v>
      </c>
      <c r="N227" s="1"/>
      <c r="O227" s="1"/>
    </row>
    <row r="228" spans="1:15" ht="12.75" customHeight="1">
      <c r="A228" s="30">
        <v>218</v>
      </c>
      <c r="B228" s="290" t="s">
        <v>387</v>
      </c>
      <c r="C228" s="280">
        <v>346.55</v>
      </c>
      <c r="D228" s="281">
        <v>344.84999999999997</v>
      </c>
      <c r="E228" s="281">
        <v>339.69999999999993</v>
      </c>
      <c r="F228" s="281">
        <v>332.84999999999997</v>
      </c>
      <c r="G228" s="281">
        <v>327.69999999999993</v>
      </c>
      <c r="H228" s="281">
        <v>351.69999999999993</v>
      </c>
      <c r="I228" s="281">
        <v>356.84999999999991</v>
      </c>
      <c r="J228" s="281">
        <v>363.69999999999993</v>
      </c>
      <c r="K228" s="280">
        <v>350</v>
      </c>
      <c r="L228" s="280">
        <v>338</v>
      </c>
      <c r="M228" s="280">
        <v>2.9041899999999998</v>
      </c>
      <c r="N228" s="1"/>
      <c r="O228" s="1"/>
    </row>
    <row r="229" spans="1:15" ht="12.75" customHeight="1">
      <c r="A229" s="30">
        <v>219</v>
      </c>
      <c r="B229" s="290" t="s">
        <v>388</v>
      </c>
      <c r="C229" s="280">
        <v>1639.15</v>
      </c>
      <c r="D229" s="281">
        <v>1645.05</v>
      </c>
      <c r="E229" s="281">
        <v>1608.1</v>
      </c>
      <c r="F229" s="281">
        <v>1577.05</v>
      </c>
      <c r="G229" s="281">
        <v>1540.1</v>
      </c>
      <c r="H229" s="281">
        <v>1676.1</v>
      </c>
      <c r="I229" s="281">
        <v>1713.0500000000002</v>
      </c>
      <c r="J229" s="281">
        <v>1744.1</v>
      </c>
      <c r="K229" s="280">
        <v>1682</v>
      </c>
      <c r="L229" s="280">
        <v>1614</v>
      </c>
      <c r="M229" s="280">
        <v>0.29421999999999998</v>
      </c>
      <c r="N229" s="1"/>
      <c r="O229" s="1"/>
    </row>
    <row r="230" spans="1:15" ht="12.75" customHeight="1">
      <c r="A230" s="30">
        <v>220</v>
      </c>
      <c r="B230" s="290" t="s">
        <v>389</v>
      </c>
      <c r="C230" s="280">
        <v>211.65</v>
      </c>
      <c r="D230" s="281">
        <v>210.71666666666667</v>
      </c>
      <c r="E230" s="281">
        <v>207.93333333333334</v>
      </c>
      <c r="F230" s="281">
        <v>204.21666666666667</v>
      </c>
      <c r="G230" s="281">
        <v>201.43333333333334</v>
      </c>
      <c r="H230" s="281">
        <v>214.43333333333334</v>
      </c>
      <c r="I230" s="281">
        <v>217.2166666666667</v>
      </c>
      <c r="J230" s="281">
        <v>220.93333333333334</v>
      </c>
      <c r="K230" s="280">
        <v>213.5</v>
      </c>
      <c r="L230" s="280">
        <v>207</v>
      </c>
      <c r="M230" s="280">
        <v>6.7988799999999996</v>
      </c>
      <c r="N230" s="1"/>
      <c r="O230" s="1"/>
    </row>
    <row r="231" spans="1:15" ht="12.75" customHeight="1">
      <c r="A231" s="30">
        <v>221</v>
      </c>
      <c r="B231" s="290" t="s">
        <v>390</v>
      </c>
      <c r="C231" s="280">
        <v>37.299999999999997</v>
      </c>
      <c r="D231" s="281">
        <v>37.233333333333334</v>
      </c>
      <c r="E231" s="281">
        <v>37.116666666666667</v>
      </c>
      <c r="F231" s="281">
        <v>36.93333333333333</v>
      </c>
      <c r="G231" s="281">
        <v>36.816666666666663</v>
      </c>
      <c r="H231" s="281">
        <v>37.416666666666671</v>
      </c>
      <c r="I231" s="281">
        <v>37.533333333333346</v>
      </c>
      <c r="J231" s="281">
        <v>37.716666666666676</v>
      </c>
      <c r="K231" s="280">
        <v>37.35</v>
      </c>
      <c r="L231" s="280">
        <v>37.049999999999997</v>
      </c>
      <c r="M231" s="280">
        <v>3.22214</v>
      </c>
      <c r="N231" s="1"/>
      <c r="O231" s="1"/>
    </row>
    <row r="232" spans="1:15" ht="12.75" customHeight="1">
      <c r="A232" s="30">
        <v>222</v>
      </c>
      <c r="B232" s="290" t="s">
        <v>137</v>
      </c>
      <c r="C232" s="280">
        <v>304.14999999999998</v>
      </c>
      <c r="D232" s="281">
        <v>303.25</v>
      </c>
      <c r="E232" s="281">
        <v>301.5</v>
      </c>
      <c r="F232" s="281">
        <v>298.85000000000002</v>
      </c>
      <c r="G232" s="281">
        <v>297.10000000000002</v>
      </c>
      <c r="H232" s="281">
        <v>305.89999999999998</v>
      </c>
      <c r="I232" s="281">
        <v>307.64999999999998</v>
      </c>
      <c r="J232" s="281">
        <v>310.29999999999995</v>
      </c>
      <c r="K232" s="280">
        <v>305</v>
      </c>
      <c r="L232" s="280">
        <v>300.60000000000002</v>
      </c>
      <c r="M232" s="280">
        <v>93.461460000000002</v>
      </c>
      <c r="N232" s="1"/>
      <c r="O232" s="1"/>
    </row>
    <row r="233" spans="1:15" ht="12.75" customHeight="1">
      <c r="A233" s="30">
        <v>223</v>
      </c>
      <c r="B233" s="290" t="s">
        <v>391</v>
      </c>
      <c r="C233" s="280">
        <v>117.2</v>
      </c>
      <c r="D233" s="281">
        <v>118.08333333333333</v>
      </c>
      <c r="E233" s="281">
        <v>115.46666666666665</v>
      </c>
      <c r="F233" s="281">
        <v>113.73333333333332</v>
      </c>
      <c r="G233" s="281">
        <v>111.11666666666665</v>
      </c>
      <c r="H233" s="281">
        <v>119.81666666666666</v>
      </c>
      <c r="I233" s="281">
        <v>122.43333333333334</v>
      </c>
      <c r="J233" s="281">
        <v>124.16666666666667</v>
      </c>
      <c r="K233" s="280">
        <v>120.7</v>
      </c>
      <c r="L233" s="280">
        <v>116.35</v>
      </c>
      <c r="M233" s="280">
        <v>16.869350000000001</v>
      </c>
      <c r="N233" s="1"/>
      <c r="O233" s="1"/>
    </row>
    <row r="234" spans="1:15" ht="12.75" customHeight="1">
      <c r="A234" s="30">
        <v>224</v>
      </c>
      <c r="B234" s="290" t="s">
        <v>392</v>
      </c>
      <c r="C234" s="280">
        <v>187.05</v>
      </c>
      <c r="D234" s="281">
        <v>186.20000000000002</v>
      </c>
      <c r="E234" s="281">
        <v>184.00000000000003</v>
      </c>
      <c r="F234" s="281">
        <v>180.95000000000002</v>
      </c>
      <c r="G234" s="281">
        <v>178.75000000000003</v>
      </c>
      <c r="H234" s="281">
        <v>189.25000000000003</v>
      </c>
      <c r="I234" s="281">
        <v>191.45000000000002</v>
      </c>
      <c r="J234" s="281">
        <v>194.50000000000003</v>
      </c>
      <c r="K234" s="280">
        <v>188.4</v>
      </c>
      <c r="L234" s="280">
        <v>183.15</v>
      </c>
      <c r="M234" s="280">
        <v>14.235200000000001</v>
      </c>
      <c r="N234" s="1"/>
      <c r="O234" s="1"/>
    </row>
    <row r="235" spans="1:15" ht="12.75" customHeight="1">
      <c r="A235" s="30">
        <v>225</v>
      </c>
      <c r="B235" s="290" t="s">
        <v>123</v>
      </c>
      <c r="C235" s="280">
        <v>102.75</v>
      </c>
      <c r="D235" s="281">
        <v>101.75</v>
      </c>
      <c r="E235" s="281">
        <v>99.6</v>
      </c>
      <c r="F235" s="281">
        <v>96.449999999999989</v>
      </c>
      <c r="G235" s="281">
        <v>94.299999999999983</v>
      </c>
      <c r="H235" s="281">
        <v>104.9</v>
      </c>
      <c r="I235" s="281">
        <v>107.05000000000001</v>
      </c>
      <c r="J235" s="281">
        <v>110.20000000000002</v>
      </c>
      <c r="K235" s="280">
        <v>103.9</v>
      </c>
      <c r="L235" s="280">
        <v>98.6</v>
      </c>
      <c r="M235" s="280">
        <v>108.84453000000001</v>
      </c>
      <c r="N235" s="1"/>
      <c r="O235" s="1"/>
    </row>
    <row r="236" spans="1:15" ht="12.75" customHeight="1">
      <c r="A236" s="30">
        <v>226</v>
      </c>
      <c r="B236" s="290" t="s">
        <v>393</v>
      </c>
      <c r="C236" s="280">
        <v>71.599999999999994</v>
      </c>
      <c r="D236" s="281">
        <v>71.249999999999986</v>
      </c>
      <c r="E236" s="281">
        <v>69.949999999999974</v>
      </c>
      <c r="F236" s="281">
        <v>68.299999999999983</v>
      </c>
      <c r="G236" s="281">
        <v>66.999999999999972</v>
      </c>
      <c r="H236" s="281">
        <v>72.899999999999977</v>
      </c>
      <c r="I236" s="281">
        <v>74.199999999999989</v>
      </c>
      <c r="J236" s="281">
        <v>75.84999999999998</v>
      </c>
      <c r="K236" s="280">
        <v>72.55</v>
      </c>
      <c r="L236" s="280">
        <v>69.599999999999994</v>
      </c>
      <c r="M236" s="280">
        <v>54.769919999999999</v>
      </c>
      <c r="N236" s="1"/>
      <c r="O236" s="1"/>
    </row>
    <row r="237" spans="1:15" ht="12.75" customHeight="1">
      <c r="A237" s="30">
        <v>227</v>
      </c>
      <c r="B237" s="290" t="s">
        <v>263</v>
      </c>
      <c r="C237" s="280">
        <v>4098.6000000000004</v>
      </c>
      <c r="D237" s="281">
        <v>4086.1666666666665</v>
      </c>
      <c r="E237" s="281">
        <v>4042.333333333333</v>
      </c>
      <c r="F237" s="281">
        <v>3986.0666666666666</v>
      </c>
      <c r="G237" s="281">
        <v>3942.2333333333331</v>
      </c>
      <c r="H237" s="281">
        <v>4142.4333333333325</v>
      </c>
      <c r="I237" s="281">
        <v>4186.2666666666664</v>
      </c>
      <c r="J237" s="281">
        <v>4242.5333333333328</v>
      </c>
      <c r="K237" s="280">
        <v>4130</v>
      </c>
      <c r="L237" s="280">
        <v>4029.9</v>
      </c>
      <c r="M237" s="280">
        <v>2.2408399999999999</v>
      </c>
      <c r="N237" s="1"/>
      <c r="O237" s="1"/>
    </row>
    <row r="238" spans="1:15" ht="12.75" customHeight="1">
      <c r="A238" s="30">
        <v>228</v>
      </c>
      <c r="B238" s="290" t="s">
        <v>394</v>
      </c>
      <c r="C238" s="280">
        <v>175.8</v>
      </c>
      <c r="D238" s="281">
        <v>174.70000000000002</v>
      </c>
      <c r="E238" s="281">
        <v>172.65000000000003</v>
      </c>
      <c r="F238" s="281">
        <v>169.50000000000003</v>
      </c>
      <c r="G238" s="281">
        <v>167.45000000000005</v>
      </c>
      <c r="H238" s="281">
        <v>177.85000000000002</v>
      </c>
      <c r="I238" s="281">
        <v>179.90000000000003</v>
      </c>
      <c r="J238" s="281">
        <v>183.05</v>
      </c>
      <c r="K238" s="280">
        <v>176.75</v>
      </c>
      <c r="L238" s="280">
        <v>171.55</v>
      </c>
      <c r="M238" s="280">
        <v>7.2468899999999996</v>
      </c>
      <c r="N238" s="1"/>
      <c r="O238" s="1"/>
    </row>
    <row r="239" spans="1:15" ht="12.75" customHeight="1">
      <c r="A239" s="30">
        <v>229</v>
      </c>
      <c r="B239" s="290" t="s">
        <v>395</v>
      </c>
      <c r="C239" s="280">
        <v>154.80000000000001</v>
      </c>
      <c r="D239" s="281">
        <v>153.63333333333335</v>
      </c>
      <c r="E239" s="281">
        <v>151.8666666666667</v>
      </c>
      <c r="F239" s="281">
        <v>148.93333333333334</v>
      </c>
      <c r="G239" s="281">
        <v>147.16666666666669</v>
      </c>
      <c r="H239" s="281">
        <v>156.56666666666672</v>
      </c>
      <c r="I239" s="281">
        <v>158.33333333333337</v>
      </c>
      <c r="J239" s="281">
        <v>161.26666666666674</v>
      </c>
      <c r="K239" s="280">
        <v>155.4</v>
      </c>
      <c r="L239" s="280">
        <v>150.69999999999999</v>
      </c>
      <c r="M239" s="280">
        <v>92.24615</v>
      </c>
      <c r="N239" s="1"/>
      <c r="O239" s="1"/>
    </row>
    <row r="240" spans="1:15" ht="12.75" customHeight="1">
      <c r="A240" s="30">
        <v>230</v>
      </c>
      <c r="B240" s="290" t="s">
        <v>130</v>
      </c>
      <c r="C240" s="280">
        <v>260.45</v>
      </c>
      <c r="D240" s="281">
        <v>260.09999999999997</v>
      </c>
      <c r="E240" s="281">
        <v>257.89999999999992</v>
      </c>
      <c r="F240" s="281">
        <v>255.34999999999997</v>
      </c>
      <c r="G240" s="281">
        <v>253.14999999999992</v>
      </c>
      <c r="H240" s="281">
        <v>262.64999999999992</v>
      </c>
      <c r="I240" s="281">
        <v>264.84999999999997</v>
      </c>
      <c r="J240" s="281">
        <v>267.39999999999992</v>
      </c>
      <c r="K240" s="280">
        <v>262.3</v>
      </c>
      <c r="L240" s="280">
        <v>257.55</v>
      </c>
      <c r="M240" s="280">
        <v>36.630589999999998</v>
      </c>
      <c r="N240" s="1"/>
      <c r="O240" s="1"/>
    </row>
    <row r="241" spans="1:15" ht="12.75" customHeight="1">
      <c r="A241" s="30">
        <v>231</v>
      </c>
      <c r="B241" s="290" t="s">
        <v>135</v>
      </c>
      <c r="C241" s="280">
        <v>72.099999999999994</v>
      </c>
      <c r="D241" s="281">
        <v>71.933333333333323</v>
      </c>
      <c r="E241" s="281">
        <v>71.566666666666649</v>
      </c>
      <c r="F241" s="281">
        <v>71.033333333333331</v>
      </c>
      <c r="G241" s="281">
        <v>70.666666666666657</v>
      </c>
      <c r="H241" s="281">
        <v>72.46666666666664</v>
      </c>
      <c r="I241" s="281">
        <v>72.833333333333314</v>
      </c>
      <c r="J241" s="281">
        <v>73.366666666666632</v>
      </c>
      <c r="K241" s="280">
        <v>72.3</v>
      </c>
      <c r="L241" s="280">
        <v>71.400000000000006</v>
      </c>
      <c r="M241" s="280">
        <v>87.265039999999999</v>
      </c>
      <c r="N241" s="1"/>
      <c r="O241" s="1"/>
    </row>
    <row r="242" spans="1:15" ht="12.75" customHeight="1">
      <c r="A242" s="30">
        <v>232</v>
      </c>
      <c r="B242" s="290" t="s">
        <v>396</v>
      </c>
      <c r="C242" s="280">
        <v>17.149999999999999</v>
      </c>
      <c r="D242" s="281">
        <v>17.166666666666668</v>
      </c>
      <c r="E242" s="281">
        <v>17.033333333333335</v>
      </c>
      <c r="F242" s="281">
        <v>16.916666666666668</v>
      </c>
      <c r="G242" s="281">
        <v>16.783333333333335</v>
      </c>
      <c r="H242" s="281">
        <v>17.283333333333335</v>
      </c>
      <c r="I242" s="281">
        <v>17.416666666666668</v>
      </c>
      <c r="J242" s="281">
        <v>17.533333333333335</v>
      </c>
      <c r="K242" s="280">
        <v>17.3</v>
      </c>
      <c r="L242" s="280">
        <v>17.05</v>
      </c>
      <c r="M242" s="280">
        <v>9.2664600000000004</v>
      </c>
      <c r="N242" s="1"/>
      <c r="O242" s="1"/>
    </row>
    <row r="243" spans="1:15" ht="12.75" customHeight="1">
      <c r="A243" s="30">
        <v>233</v>
      </c>
      <c r="B243" s="290" t="s">
        <v>136</v>
      </c>
      <c r="C243" s="280">
        <v>600.95000000000005</v>
      </c>
      <c r="D243" s="281">
        <v>597.33333333333337</v>
      </c>
      <c r="E243" s="281">
        <v>592.41666666666674</v>
      </c>
      <c r="F243" s="281">
        <v>583.88333333333333</v>
      </c>
      <c r="G243" s="281">
        <v>578.9666666666667</v>
      </c>
      <c r="H243" s="281">
        <v>605.86666666666679</v>
      </c>
      <c r="I243" s="281">
        <v>610.78333333333353</v>
      </c>
      <c r="J243" s="281">
        <v>619.31666666666683</v>
      </c>
      <c r="K243" s="280">
        <v>602.25</v>
      </c>
      <c r="L243" s="280">
        <v>588.79999999999995</v>
      </c>
      <c r="M243" s="280">
        <v>11.766220000000001</v>
      </c>
      <c r="N243" s="1"/>
      <c r="O243" s="1"/>
    </row>
    <row r="244" spans="1:15" ht="12.75" customHeight="1">
      <c r="A244" s="30">
        <v>234</v>
      </c>
      <c r="B244" s="290" t="s">
        <v>795</v>
      </c>
      <c r="C244" s="280">
        <v>20.3</v>
      </c>
      <c r="D244" s="281">
        <v>20.316666666666666</v>
      </c>
      <c r="E244" s="281">
        <v>20.233333333333334</v>
      </c>
      <c r="F244" s="281">
        <v>20.166666666666668</v>
      </c>
      <c r="G244" s="281">
        <v>20.083333333333336</v>
      </c>
      <c r="H244" s="281">
        <v>20.383333333333333</v>
      </c>
      <c r="I244" s="281">
        <v>20.466666666666669</v>
      </c>
      <c r="J244" s="281">
        <v>20.533333333333331</v>
      </c>
      <c r="K244" s="280">
        <v>20.399999999999999</v>
      </c>
      <c r="L244" s="280">
        <v>20.25</v>
      </c>
      <c r="M244" s="280">
        <v>13.577070000000001</v>
      </c>
      <c r="N244" s="1"/>
      <c r="O244" s="1"/>
    </row>
    <row r="245" spans="1:15" ht="12.75" customHeight="1">
      <c r="A245" s="30">
        <v>235</v>
      </c>
      <c r="B245" s="290" t="s">
        <v>802</v>
      </c>
      <c r="C245" s="280">
        <v>1382.8</v>
      </c>
      <c r="D245" s="281">
        <v>1388.4166666666667</v>
      </c>
      <c r="E245" s="281">
        <v>1374.3833333333334</v>
      </c>
      <c r="F245" s="281">
        <v>1365.9666666666667</v>
      </c>
      <c r="G245" s="281">
        <v>1351.9333333333334</v>
      </c>
      <c r="H245" s="281">
        <v>1396.8333333333335</v>
      </c>
      <c r="I245" s="281">
        <v>1410.8666666666668</v>
      </c>
      <c r="J245" s="281">
        <v>1419.2833333333335</v>
      </c>
      <c r="K245" s="280">
        <v>1402.45</v>
      </c>
      <c r="L245" s="280">
        <v>1380</v>
      </c>
      <c r="M245" s="280">
        <v>7.7289999999999998E-2</v>
      </c>
      <c r="N245" s="1"/>
      <c r="O245" s="1"/>
    </row>
    <row r="246" spans="1:15" ht="12.75" customHeight="1">
      <c r="A246" s="30">
        <v>236</v>
      </c>
      <c r="B246" s="290" t="s">
        <v>397</v>
      </c>
      <c r="C246" s="280">
        <v>136.69999999999999</v>
      </c>
      <c r="D246" s="281">
        <v>136.98333333333335</v>
      </c>
      <c r="E246" s="281">
        <v>135.06666666666669</v>
      </c>
      <c r="F246" s="281">
        <v>133.43333333333334</v>
      </c>
      <c r="G246" s="281">
        <v>131.51666666666668</v>
      </c>
      <c r="H246" s="281">
        <v>138.6166666666667</v>
      </c>
      <c r="I246" s="281">
        <v>140.53333333333333</v>
      </c>
      <c r="J246" s="281">
        <v>142.16666666666671</v>
      </c>
      <c r="K246" s="280">
        <v>138.9</v>
      </c>
      <c r="L246" s="280">
        <v>135.35</v>
      </c>
      <c r="M246" s="280">
        <v>1.4902200000000001</v>
      </c>
      <c r="N246" s="1"/>
      <c r="O246" s="1"/>
    </row>
    <row r="247" spans="1:15" ht="12.75" customHeight="1">
      <c r="A247" s="30">
        <v>237</v>
      </c>
      <c r="B247" s="290" t="s">
        <v>398</v>
      </c>
      <c r="C247" s="280">
        <v>380.65</v>
      </c>
      <c r="D247" s="281">
        <v>379.84999999999997</v>
      </c>
      <c r="E247" s="281">
        <v>377.24999999999994</v>
      </c>
      <c r="F247" s="281">
        <v>373.84999999999997</v>
      </c>
      <c r="G247" s="281">
        <v>371.24999999999994</v>
      </c>
      <c r="H247" s="281">
        <v>383.24999999999994</v>
      </c>
      <c r="I247" s="281">
        <v>385.84999999999997</v>
      </c>
      <c r="J247" s="281">
        <v>389.24999999999994</v>
      </c>
      <c r="K247" s="280">
        <v>382.45</v>
      </c>
      <c r="L247" s="280">
        <v>376.45</v>
      </c>
      <c r="M247" s="280">
        <v>0.13780999999999999</v>
      </c>
      <c r="N247" s="1"/>
      <c r="O247" s="1"/>
    </row>
    <row r="248" spans="1:15" ht="12.75" customHeight="1">
      <c r="A248" s="30">
        <v>238</v>
      </c>
      <c r="B248" s="290" t="s">
        <v>129</v>
      </c>
      <c r="C248" s="280">
        <v>353.15</v>
      </c>
      <c r="D248" s="281">
        <v>353.35000000000008</v>
      </c>
      <c r="E248" s="281">
        <v>350.40000000000015</v>
      </c>
      <c r="F248" s="281">
        <v>347.65000000000009</v>
      </c>
      <c r="G248" s="281">
        <v>344.70000000000016</v>
      </c>
      <c r="H248" s="281">
        <v>356.10000000000014</v>
      </c>
      <c r="I248" s="281">
        <v>359.05000000000007</v>
      </c>
      <c r="J248" s="281">
        <v>361.80000000000013</v>
      </c>
      <c r="K248" s="280">
        <v>356.3</v>
      </c>
      <c r="L248" s="280">
        <v>350.6</v>
      </c>
      <c r="M248" s="280">
        <v>14.71998</v>
      </c>
      <c r="N248" s="1"/>
      <c r="O248" s="1"/>
    </row>
    <row r="249" spans="1:15" ht="12.75" customHeight="1">
      <c r="A249" s="30">
        <v>239</v>
      </c>
      <c r="B249" s="290" t="s">
        <v>133</v>
      </c>
      <c r="C249" s="280">
        <v>222.95</v>
      </c>
      <c r="D249" s="281">
        <v>223.15</v>
      </c>
      <c r="E249" s="281">
        <v>221.3</v>
      </c>
      <c r="F249" s="281">
        <v>219.65</v>
      </c>
      <c r="G249" s="281">
        <v>217.8</v>
      </c>
      <c r="H249" s="281">
        <v>224.8</v>
      </c>
      <c r="I249" s="281">
        <v>226.64999999999998</v>
      </c>
      <c r="J249" s="281">
        <v>228.3</v>
      </c>
      <c r="K249" s="280">
        <v>225</v>
      </c>
      <c r="L249" s="280">
        <v>221.5</v>
      </c>
      <c r="M249" s="280">
        <v>18.86769</v>
      </c>
      <c r="N249" s="1"/>
      <c r="O249" s="1"/>
    </row>
    <row r="250" spans="1:15" ht="12.75" customHeight="1">
      <c r="A250" s="30">
        <v>240</v>
      </c>
      <c r="B250" s="290" t="s">
        <v>132</v>
      </c>
      <c r="C250" s="280">
        <v>979.8</v>
      </c>
      <c r="D250" s="281">
        <v>972.93333333333339</v>
      </c>
      <c r="E250" s="281">
        <v>962.11666666666679</v>
      </c>
      <c r="F250" s="281">
        <v>944.43333333333339</v>
      </c>
      <c r="G250" s="281">
        <v>933.61666666666679</v>
      </c>
      <c r="H250" s="281">
        <v>990.61666666666679</v>
      </c>
      <c r="I250" s="281">
        <v>1001.4333333333334</v>
      </c>
      <c r="J250" s="281">
        <v>1019.1166666666668</v>
      </c>
      <c r="K250" s="280">
        <v>983.75</v>
      </c>
      <c r="L250" s="280">
        <v>955.25</v>
      </c>
      <c r="M250" s="280">
        <v>34.051400000000001</v>
      </c>
      <c r="N250" s="1"/>
      <c r="O250" s="1"/>
    </row>
    <row r="251" spans="1:15" ht="12.75" customHeight="1">
      <c r="A251" s="30">
        <v>241</v>
      </c>
      <c r="B251" s="290" t="s">
        <v>399</v>
      </c>
      <c r="C251" s="280">
        <v>14.3</v>
      </c>
      <c r="D251" s="281">
        <v>14.283333333333333</v>
      </c>
      <c r="E251" s="281">
        <v>14.166666666666666</v>
      </c>
      <c r="F251" s="281">
        <v>14.033333333333333</v>
      </c>
      <c r="G251" s="281">
        <v>13.916666666666666</v>
      </c>
      <c r="H251" s="281">
        <v>14.416666666666666</v>
      </c>
      <c r="I251" s="281">
        <v>14.533333333333333</v>
      </c>
      <c r="J251" s="281">
        <v>14.666666666666666</v>
      </c>
      <c r="K251" s="280">
        <v>14.4</v>
      </c>
      <c r="L251" s="280">
        <v>14.15</v>
      </c>
      <c r="M251" s="280">
        <v>20.108699999999999</v>
      </c>
      <c r="N251" s="1"/>
      <c r="O251" s="1"/>
    </row>
    <row r="252" spans="1:15" ht="12.75" customHeight="1">
      <c r="A252" s="30">
        <v>242</v>
      </c>
      <c r="B252" s="290" t="s">
        <v>164</v>
      </c>
      <c r="C252" s="280">
        <v>3916.8</v>
      </c>
      <c r="D252" s="281">
        <v>3890.0833333333335</v>
      </c>
      <c r="E252" s="281">
        <v>3850.166666666667</v>
      </c>
      <c r="F252" s="281">
        <v>3783.5333333333333</v>
      </c>
      <c r="G252" s="281">
        <v>3743.6166666666668</v>
      </c>
      <c r="H252" s="281">
        <v>3956.7166666666672</v>
      </c>
      <c r="I252" s="281">
        <v>3996.6333333333341</v>
      </c>
      <c r="J252" s="281">
        <v>4063.2666666666673</v>
      </c>
      <c r="K252" s="280">
        <v>3930</v>
      </c>
      <c r="L252" s="280">
        <v>3823.45</v>
      </c>
      <c r="M252" s="280">
        <v>2.6682100000000002</v>
      </c>
      <c r="N252" s="1"/>
      <c r="O252" s="1"/>
    </row>
    <row r="253" spans="1:15" ht="12.75" customHeight="1">
      <c r="A253" s="30">
        <v>243</v>
      </c>
      <c r="B253" s="290" t="s">
        <v>134</v>
      </c>
      <c r="C253" s="280">
        <v>1471.05</v>
      </c>
      <c r="D253" s="281">
        <v>1463.0166666666667</v>
      </c>
      <c r="E253" s="281">
        <v>1453.0333333333333</v>
      </c>
      <c r="F253" s="281">
        <v>1435.0166666666667</v>
      </c>
      <c r="G253" s="281">
        <v>1425.0333333333333</v>
      </c>
      <c r="H253" s="281">
        <v>1481.0333333333333</v>
      </c>
      <c r="I253" s="281">
        <v>1491.0166666666664</v>
      </c>
      <c r="J253" s="281">
        <v>1509.0333333333333</v>
      </c>
      <c r="K253" s="280">
        <v>1473</v>
      </c>
      <c r="L253" s="280">
        <v>1445</v>
      </c>
      <c r="M253" s="280">
        <v>45.172849999999997</v>
      </c>
      <c r="N253" s="1"/>
      <c r="O253" s="1"/>
    </row>
    <row r="254" spans="1:15" ht="12.75" customHeight="1">
      <c r="A254" s="30">
        <v>244</v>
      </c>
      <c r="B254" s="290" t="s">
        <v>400</v>
      </c>
      <c r="C254" s="280">
        <v>565.6</v>
      </c>
      <c r="D254" s="281">
        <v>560.08333333333337</v>
      </c>
      <c r="E254" s="281">
        <v>549.7166666666667</v>
      </c>
      <c r="F254" s="281">
        <v>533.83333333333337</v>
      </c>
      <c r="G254" s="281">
        <v>523.4666666666667</v>
      </c>
      <c r="H254" s="281">
        <v>575.9666666666667</v>
      </c>
      <c r="I254" s="281">
        <v>586.33333333333326</v>
      </c>
      <c r="J254" s="281">
        <v>602.2166666666667</v>
      </c>
      <c r="K254" s="280">
        <v>570.45000000000005</v>
      </c>
      <c r="L254" s="280">
        <v>544.20000000000005</v>
      </c>
      <c r="M254" s="280">
        <v>9.7354500000000002</v>
      </c>
      <c r="N254" s="1"/>
      <c r="O254" s="1"/>
    </row>
    <row r="255" spans="1:15" ht="12.75" customHeight="1">
      <c r="A255" s="30">
        <v>245</v>
      </c>
      <c r="B255" s="290" t="s">
        <v>401</v>
      </c>
      <c r="C255" s="280">
        <v>654.6</v>
      </c>
      <c r="D255" s="281">
        <v>652.48333333333335</v>
      </c>
      <c r="E255" s="281">
        <v>640.11666666666667</v>
      </c>
      <c r="F255" s="281">
        <v>625.63333333333333</v>
      </c>
      <c r="G255" s="281">
        <v>613.26666666666665</v>
      </c>
      <c r="H255" s="281">
        <v>666.9666666666667</v>
      </c>
      <c r="I255" s="281">
        <v>679.33333333333348</v>
      </c>
      <c r="J255" s="281">
        <v>693.81666666666672</v>
      </c>
      <c r="K255" s="280">
        <v>664.85</v>
      </c>
      <c r="L255" s="280">
        <v>638</v>
      </c>
      <c r="M255" s="280">
        <v>3.0821399999999999</v>
      </c>
      <c r="N255" s="1"/>
      <c r="O255" s="1"/>
    </row>
    <row r="256" spans="1:15" ht="12.75" customHeight="1">
      <c r="A256" s="30">
        <v>246</v>
      </c>
      <c r="B256" s="290" t="s">
        <v>131</v>
      </c>
      <c r="C256" s="280">
        <v>1772.1</v>
      </c>
      <c r="D256" s="281">
        <v>1769.4166666666667</v>
      </c>
      <c r="E256" s="281">
        <v>1754.2333333333336</v>
      </c>
      <c r="F256" s="281">
        <v>1736.3666666666668</v>
      </c>
      <c r="G256" s="281">
        <v>1721.1833333333336</v>
      </c>
      <c r="H256" s="281">
        <v>1787.2833333333335</v>
      </c>
      <c r="I256" s="281">
        <v>1802.4666666666665</v>
      </c>
      <c r="J256" s="281">
        <v>1820.3333333333335</v>
      </c>
      <c r="K256" s="280">
        <v>1784.6</v>
      </c>
      <c r="L256" s="280">
        <v>1751.55</v>
      </c>
      <c r="M256" s="280">
        <v>5.4092099999999999</v>
      </c>
      <c r="N256" s="1"/>
      <c r="O256" s="1"/>
    </row>
    <row r="257" spans="1:15" ht="12.75" customHeight="1">
      <c r="A257" s="30">
        <v>247</v>
      </c>
      <c r="B257" s="290" t="s">
        <v>264</v>
      </c>
      <c r="C257" s="280">
        <v>985.9</v>
      </c>
      <c r="D257" s="281">
        <v>983.38333333333321</v>
      </c>
      <c r="E257" s="281">
        <v>975.56666666666638</v>
      </c>
      <c r="F257" s="281">
        <v>965.23333333333312</v>
      </c>
      <c r="G257" s="281">
        <v>957.41666666666629</v>
      </c>
      <c r="H257" s="281">
        <v>993.71666666666647</v>
      </c>
      <c r="I257" s="281">
        <v>1001.5333333333333</v>
      </c>
      <c r="J257" s="281">
        <v>1011.8666666666666</v>
      </c>
      <c r="K257" s="280">
        <v>991.2</v>
      </c>
      <c r="L257" s="280">
        <v>973.05</v>
      </c>
      <c r="M257" s="280">
        <v>4.7445000000000004</v>
      </c>
      <c r="N257" s="1"/>
      <c r="O257" s="1"/>
    </row>
    <row r="258" spans="1:15" ht="12.75" customHeight="1">
      <c r="A258" s="30">
        <v>248</v>
      </c>
      <c r="B258" s="290" t="s">
        <v>402</v>
      </c>
      <c r="C258" s="280">
        <v>1737.95</v>
      </c>
      <c r="D258" s="281">
        <v>1719.6500000000003</v>
      </c>
      <c r="E258" s="281">
        <v>1679.7000000000007</v>
      </c>
      <c r="F258" s="281">
        <v>1621.4500000000005</v>
      </c>
      <c r="G258" s="281">
        <v>1581.5000000000009</v>
      </c>
      <c r="H258" s="281">
        <v>1777.9000000000005</v>
      </c>
      <c r="I258" s="281">
        <v>1817.85</v>
      </c>
      <c r="J258" s="281">
        <v>1876.1000000000004</v>
      </c>
      <c r="K258" s="280">
        <v>1759.6</v>
      </c>
      <c r="L258" s="280">
        <v>1661.4</v>
      </c>
      <c r="M258" s="280">
        <v>0.92822000000000005</v>
      </c>
      <c r="N258" s="1"/>
      <c r="O258" s="1"/>
    </row>
    <row r="259" spans="1:15" ht="12.75" customHeight="1">
      <c r="A259" s="30">
        <v>249</v>
      </c>
      <c r="B259" s="290" t="s">
        <v>403</v>
      </c>
      <c r="C259" s="280">
        <v>2457.15</v>
      </c>
      <c r="D259" s="281">
        <v>2434.5166666666664</v>
      </c>
      <c r="E259" s="281">
        <v>2404.0333333333328</v>
      </c>
      <c r="F259" s="281">
        <v>2350.9166666666665</v>
      </c>
      <c r="G259" s="281">
        <v>2320.4333333333329</v>
      </c>
      <c r="H259" s="281">
        <v>2487.6333333333328</v>
      </c>
      <c r="I259" s="281">
        <v>2518.1166666666663</v>
      </c>
      <c r="J259" s="281">
        <v>2571.2333333333327</v>
      </c>
      <c r="K259" s="280">
        <v>2465</v>
      </c>
      <c r="L259" s="280">
        <v>2381.4</v>
      </c>
      <c r="M259" s="280">
        <v>1.9601999999999999</v>
      </c>
      <c r="N259" s="1"/>
      <c r="O259" s="1"/>
    </row>
    <row r="260" spans="1:15" ht="12.75" customHeight="1">
      <c r="A260" s="30">
        <v>250</v>
      </c>
      <c r="B260" s="290" t="s">
        <v>404</v>
      </c>
      <c r="C260" s="280">
        <v>441.7</v>
      </c>
      <c r="D260" s="281">
        <v>443.38333333333338</v>
      </c>
      <c r="E260" s="281">
        <v>438.06666666666678</v>
      </c>
      <c r="F260" s="281">
        <v>434.43333333333339</v>
      </c>
      <c r="G260" s="281">
        <v>429.11666666666679</v>
      </c>
      <c r="H260" s="281">
        <v>447.01666666666677</v>
      </c>
      <c r="I260" s="281">
        <v>452.33333333333337</v>
      </c>
      <c r="J260" s="281">
        <v>455.96666666666675</v>
      </c>
      <c r="K260" s="280">
        <v>448.7</v>
      </c>
      <c r="L260" s="280">
        <v>439.75</v>
      </c>
      <c r="M260" s="280">
        <v>2.6520100000000002</v>
      </c>
      <c r="N260" s="1"/>
      <c r="O260" s="1"/>
    </row>
    <row r="261" spans="1:15" ht="12.75" customHeight="1">
      <c r="A261" s="30">
        <v>251</v>
      </c>
      <c r="B261" s="290" t="s">
        <v>405</v>
      </c>
      <c r="C261" s="280">
        <v>341.7</v>
      </c>
      <c r="D261" s="281">
        <v>337.81666666666666</v>
      </c>
      <c r="E261" s="281">
        <v>331.93333333333334</v>
      </c>
      <c r="F261" s="281">
        <v>322.16666666666669</v>
      </c>
      <c r="G261" s="281">
        <v>316.28333333333336</v>
      </c>
      <c r="H261" s="281">
        <v>347.58333333333331</v>
      </c>
      <c r="I261" s="281">
        <v>353.46666666666664</v>
      </c>
      <c r="J261" s="281">
        <v>363.23333333333329</v>
      </c>
      <c r="K261" s="280">
        <v>343.7</v>
      </c>
      <c r="L261" s="280">
        <v>328.05</v>
      </c>
      <c r="M261" s="280">
        <v>21.195689999999999</v>
      </c>
      <c r="N261" s="1"/>
      <c r="O261" s="1"/>
    </row>
    <row r="262" spans="1:15" ht="12.75" customHeight="1">
      <c r="A262" s="30">
        <v>252</v>
      </c>
      <c r="B262" s="290" t="s">
        <v>406</v>
      </c>
      <c r="C262" s="280">
        <v>62.8</v>
      </c>
      <c r="D262" s="281">
        <v>63</v>
      </c>
      <c r="E262" s="281">
        <v>62.15</v>
      </c>
      <c r="F262" s="281">
        <v>61.5</v>
      </c>
      <c r="G262" s="281">
        <v>60.65</v>
      </c>
      <c r="H262" s="281">
        <v>63.65</v>
      </c>
      <c r="I262" s="281">
        <v>64.5</v>
      </c>
      <c r="J262" s="281">
        <v>65.150000000000006</v>
      </c>
      <c r="K262" s="280">
        <v>63.85</v>
      </c>
      <c r="L262" s="280">
        <v>62.35</v>
      </c>
      <c r="M262" s="280">
        <v>2.8081299999999998</v>
      </c>
      <c r="N262" s="1"/>
      <c r="O262" s="1"/>
    </row>
    <row r="263" spans="1:15" ht="12.75" customHeight="1">
      <c r="A263" s="30">
        <v>253</v>
      </c>
      <c r="B263" s="290" t="s">
        <v>265</v>
      </c>
      <c r="C263" s="280">
        <v>227.75</v>
      </c>
      <c r="D263" s="281">
        <v>226.51666666666665</v>
      </c>
      <c r="E263" s="281">
        <v>223.33333333333331</v>
      </c>
      <c r="F263" s="281">
        <v>218.91666666666666</v>
      </c>
      <c r="G263" s="281">
        <v>215.73333333333332</v>
      </c>
      <c r="H263" s="281">
        <v>230.93333333333331</v>
      </c>
      <c r="I263" s="281">
        <v>234.11666666666665</v>
      </c>
      <c r="J263" s="281">
        <v>238.5333333333333</v>
      </c>
      <c r="K263" s="280">
        <v>229.7</v>
      </c>
      <c r="L263" s="280">
        <v>222.1</v>
      </c>
      <c r="M263" s="280">
        <v>10.08902</v>
      </c>
      <c r="N263" s="1"/>
      <c r="O263" s="1"/>
    </row>
    <row r="264" spans="1:15" ht="12.75" customHeight="1">
      <c r="A264" s="30">
        <v>254</v>
      </c>
      <c r="B264" s="290" t="s">
        <v>139</v>
      </c>
      <c r="C264" s="280">
        <v>602.70000000000005</v>
      </c>
      <c r="D264" s="281">
        <v>598.83333333333337</v>
      </c>
      <c r="E264" s="281">
        <v>593.86666666666679</v>
      </c>
      <c r="F264" s="281">
        <v>585.03333333333342</v>
      </c>
      <c r="G264" s="281">
        <v>580.06666666666683</v>
      </c>
      <c r="H264" s="281">
        <v>607.66666666666674</v>
      </c>
      <c r="I264" s="281">
        <v>612.63333333333321</v>
      </c>
      <c r="J264" s="281">
        <v>621.4666666666667</v>
      </c>
      <c r="K264" s="280">
        <v>603.79999999999995</v>
      </c>
      <c r="L264" s="280">
        <v>590</v>
      </c>
      <c r="M264" s="280">
        <v>29.133800000000001</v>
      </c>
      <c r="N264" s="1"/>
      <c r="O264" s="1"/>
    </row>
    <row r="265" spans="1:15" ht="12.75" customHeight="1">
      <c r="A265" s="30">
        <v>255</v>
      </c>
      <c r="B265" s="290" t="s">
        <v>407</v>
      </c>
      <c r="C265" s="280">
        <v>125.8</v>
      </c>
      <c r="D265" s="281">
        <v>124.93333333333334</v>
      </c>
      <c r="E265" s="281">
        <v>123.36666666666667</v>
      </c>
      <c r="F265" s="281">
        <v>120.93333333333334</v>
      </c>
      <c r="G265" s="281">
        <v>119.36666666666667</v>
      </c>
      <c r="H265" s="281">
        <v>127.36666666666667</v>
      </c>
      <c r="I265" s="281">
        <v>128.93333333333334</v>
      </c>
      <c r="J265" s="281">
        <v>131.36666666666667</v>
      </c>
      <c r="K265" s="280">
        <v>126.5</v>
      </c>
      <c r="L265" s="280">
        <v>122.5</v>
      </c>
      <c r="M265" s="280">
        <v>7.6904000000000003</v>
      </c>
      <c r="N265" s="1"/>
      <c r="O265" s="1"/>
    </row>
    <row r="266" spans="1:15" ht="12.75" customHeight="1">
      <c r="A266" s="30">
        <v>256</v>
      </c>
      <c r="B266" s="290" t="s">
        <v>408</v>
      </c>
      <c r="C266" s="280">
        <v>116.2</v>
      </c>
      <c r="D266" s="281">
        <v>115.2</v>
      </c>
      <c r="E266" s="281">
        <v>113.7</v>
      </c>
      <c r="F266" s="281">
        <v>111.2</v>
      </c>
      <c r="G266" s="281">
        <v>109.7</v>
      </c>
      <c r="H266" s="281">
        <v>117.7</v>
      </c>
      <c r="I266" s="281">
        <v>119.2</v>
      </c>
      <c r="J266" s="281">
        <v>121.7</v>
      </c>
      <c r="K266" s="280">
        <v>116.7</v>
      </c>
      <c r="L266" s="280">
        <v>112.7</v>
      </c>
      <c r="M266" s="280">
        <v>7.8384400000000003</v>
      </c>
      <c r="N266" s="1"/>
      <c r="O266" s="1"/>
    </row>
    <row r="267" spans="1:15" ht="12.75" customHeight="1">
      <c r="A267" s="30">
        <v>257</v>
      </c>
      <c r="B267" s="290" t="s">
        <v>138</v>
      </c>
      <c r="C267" s="280">
        <v>366.6</v>
      </c>
      <c r="D267" s="281">
        <v>363.88333333333338</v>
      </c>
      <c r="E267" s="281">
        <v>360.16666666666674</v>
      </c>
      <c r="F267" s="281">
        <v>353.73333333333335</v>
      </c>
      <c r="G267" s="281">
        <v>350.01666666666671</v>
      </c>
      <c r="H267" s="281">
        <v>370.31666666666678</v>
      </c>
      <c r="I267" s="281">
        <v>374.03333333333336</v>
      </c>
      <c r="J267" s="281">
        <v>380.46666666666681</v>
      </c>
      <c r="K267" s="280">
        <v>367.6</v>
      </c>
      <c r="L267" s="280">
        <v>357.45</v>
      </c>
      <c r="M267" s="280">
        <v>31.432279999999999</v>
      </c>
      <c r="N267" s="1"/>
      <c r="O267" s="1"/>
    </row>
    <row r="268" spans="1:15" ht="12.75" customHeight="1">
      <c r="A268" s="30">
        <v>258</v>
      </c>
      <c r="B268" s="290" t="s">
        <v>140</v>
      </c>
      <c r="C268" s="280">
        <v>558.65</v>
      </c>
      <c r="D268" s="281">
        <v>554.55000000000007</v>
      </c>
      <c r="E268" s="281">
        <v>549.10000000000014</v>
      </c>
      <c r="F268" s="281">
        <v>539.55000000000007</v>
      </c>
      <c r="G268" s="281">
        <v>534.10000000000014</v>
      </c>
      <c r="H268" s="281">
        <v>564.10000000000014</v>
      </c>
      <c r="I268" s="281">
        <v>569.55000000000018</v>
      </c>
      <c r="J268" s="281">
        <v>579.10000000000014</v>
      </c>
      <c r="K268" s="280">
        <v>560</v>
      </c>
      <c r="L268" s="280">
        <v>545</v>
      </c>
      <c r="M268" s="280">
        <v>16.123190000000001</v>
      </c>
      <c r="N268" s="1"/>
      <c r="O268" s="1"/>
    </row>
    <row r="269" spans="1:15" ht="12.75" customHeight="1">
      <c r="A269" s="30">
        <v>259</v>
      </c>
      <c r="B269" s="290" t="s">
        <v>803</v>
      </c>
      <c r="C269" s="280">
        <v>502.15</v>
      </c>
      <c r="D269" s="281">
        <v>500.56666666666666</v>
      </c>
      <c r="E269" s="281">
        <v>493.13333333333333</v>
      </c>
      <c r="F269" s="281">
        <v>484.11666666666667</v>
      </c>
      <c r="G269" s="281">
        <v>476.68333333333334</v>
      </c>
      <c r="H269" s="281">
        <v>509.58333333333331</v>
      </c>
      <c r="I269" s="281">
        <v>517.01666666666665</v>
      </c>
      <c r="J269" s="281">
        <v>526.0333333333333</v>
      </c>
      <c r="K269" s="280">
        <v>508</v>
      </c>
      <c r="L269" s="280">
        <v>491.55</v>
      </c>
      <c r="M269" s="280">
        <v>3.6497899999999999</v>
      </c>
      <c r="N269" s="1"/>
      <c r="O269" s="1"/>
    </row>
    <row r="270" spans="1:15" ht="12.75" customHeight="1">
      <c r="A270" s="30">
        <v>260</v>
      </c>
      <c r="B270" s="290" t="s">
        <v>804</v>
      </c>
      <c r="C270" s="280">
        <v>353.05</v>
      </c>
      <c r="D270" s="281">
        <v>354.4666666666667</v>
      </c>
      <c r="E270" s="281">
        <v>349.58333333333337</v>
      </c>
      <c r="F270" s="281">
        <v>346.11666666666667</v>
      </c>
      <c r="G270" s="281">
        <v>341.23333333333335</v>
      </c>
      <c r="H270" s="281">
        <v>357.93333333333339</v>
      </c>
      <c r="I270" s="281">
        <v>362.81666666666672</v>
      </c>
      <c r="J270" s="281">
        <v>366.28333333333342</v>
      </c>
      <c r="K270" s="280">
        <v>359.35</v>
      </c>
      <c r="L270" s="280">
        <v>351</v>
      </c>
      <c r="M270" s="280">
        <v>0.38479000000000002</v>
      </c>
      <c r="N270" s="1"/>
      <c r="O270" s="1"/>
    </row>
    <row r="271" spans="1:15" ht="12.75" customHeight="1">
      <c r="A271" s="30">
        <v>261</v>
      </c>
      <c r="B271" s="290" t="s">
        <v>409</v>
      </c>
      <c r="C271" s="280">
        <v>560.25</v>
      </c>
      <c r="D271" s="281">
        <v>560.76666666666677</v>
      </c>
      <c r="E271" s="281">
        <v>555.58333333333348</v>
      </c>
      <c r="F271" s="281">
        <v>550.91666666666674</v>
      </c>
      <c r="G271" s="281">
        <v>545.73333333333346</v>
      </c>
      <c r="H271" s="281">
        <v>565.43333333333351</v>
      </c>
      <c r="I271" s="281">
        <v>570.61666666666667</v>
      </c>
      <c r="J271" s="281">
        <v>575.28333333333353</v>
      </c>
      <c r="K271" s="280">
        <v>565.95000000000005</v>
      </c>
      <c r="L271" s="280">
        <v>556.1</v>
      </c>
      <c r="M271" s="280">
        <v>3.1397400000000002</v>
      </c>
      <c r="N271" s="1"/>
      <c r="O271" s="1"/>
    </row>
    <row r="272" spans="1:15" ht="12.75" customHeight="1">
      <c r="A272" s="30">
        <v>262</v>
      </c>
      <c r="B272" s="290" t="s">
        <v>410</v>
      </c>
      <c r="C272" s="280">
        <v>165.6</v>
      </c>
      <c r="D272" s="281">
        <v>166.63333333333333</v>
      </c>
      <c r="E272" s="281">
        <v>163.46666666666664</v>
      </c>
      <c r="F272" s="281">
        <v>161.33333333333331</v>
      </c>
      <c r="G272" s="281">
        <v>158.16666666666663</v>
      </c>
      <c r="H272" s="281">
        <v>168.76666666666665</v>
      </c>
      <c r="I272" s="281">
        <v>171.93333333333334</v>
      </c>
      <c r="J272" s="281">
        <v>174.06666666666666</v>
      </c>
      <c r="K272" s="280">
        <v>169.8</v>
      </c>
      <c r="L272" s="280">
        <v>164.5</v>
      </c>
      <c r="M272" s="280">
        <v>1.3362700000000001</v>
      </c>
      <c r="N272" s="1"/>
      <c r="O272" s="1"/>
    </row>
    <row r="273" spans="1:15" ht="12.75" customHeight="1">
      <c r="A273" s="30">
        <v>263</v>
      </c>
      <c r="B273" s="290" t="s">
        <v>411</v>
      </c>
      <c r="C273" s="280">
        <v>559.75</v>
      </c>
      <c r="D273" s="281">
        <v>563.4666666666667</v>
      </c>
      <c r="E273" s="281">
        <v>551.28333333333342</v>
      </c>
      <c r="F273" s="281">
        <v>542.81666666666672</v>
      </c>
      <c r="G273" s="281">
        <v>530.63333333333344</v>
      </c>
      <c r="H273" s="281">
        <v>571.93333333333339</v>
      </c>
      <c r="I273" s="281">
        <v>584.11666666666679</v>
      </c>
      <c r="J273" s="281">
        <v>592.58333333333337</v>
      </c>
      <c r="K273" s="280">
        <v>575.65</v>
      </c>
      <c r="L273" s="280">
        <v>555</v>
      </c>
      <c r="M273" s="280">
        <v>2.2759299999999998</v>
      </c>
      <c r="N273" s="1"/>
      <c r="O273" s="1"/>
    </row>
    <row r="274" spans="1:15" ht="12.75" customHeight="1">
      <c r="A274" s="30">
        <v>264</v>
      </c>
      <c r="B274" s="290" t="s">
        <v>412</v>
      </c>
      <c r="C274" s="280">
        <v>1213.75</v>
      </c>
      <c r="D274" s="281">
        <v>1203.7666666666667</v>
      </c>
      <c r="E274" s="281">
        <v>1187.5333333333333</v>
      </c>
      <c r="F274" s="281">
        <v>1161.3166666666666</v>
      </c>
      <c r="G274" s="281">
        <v>1145.0833333333333</v>
      </c>
      <c r="H274" s="281">
        <v>1229.9833333333333</v>
      </c>
      <c r="I274" s="281">
        <v>1246.2166666666665</v>
      </c>
      <c r="J274" s="281">
        <v>1272.4333333333334</v>
      </c>
      <c r="K274" s="280">
        <v>1220</v>
      </c>
      <c r="L274" s="280">
        <v>1177.55</v>
      </c>
      <c r="M274" s="280">
        <v>3.29203</v>
      </c>
      <c r="N274" s="1"/>
      <c r="O274" s="1"/>
    </row>
    <row r="275" spans="1:15" ht="12.75" customHeight="1">
      <c r="A275" s="30">
        <v>265</v>
      </c>
      <c r="B275" s="290" t="s">
        <v>413</v>
      </c>
      <c r="C275" s="280">
        <v>251.95</v>
      </c>
      <c r="D275" s="281">
        <v>253.98333333333335</v>
      </c>
      <c r="E275" s="281">
        <v>247.9666666666667</v>
      </c>
      <c r="F275" s="281">
        <v>243.98333333333335</v>
      </c>
      <c r="G275" s="281">
        <v>237.9666666666667</v>
      </c>
      <c r="H275" s="281">
        <v>257.9666666666667</v>
      </c>
      <c r="I275" s="281">
        <v>263.98333333333335</v>
      </c>
      <c r="J275" s="281">
        <v>267.9666666666667</v>
      </c>
      <c r="K275" s="280">
        <v>260</v>
      </c>
      <c r="L275" s="280">
        <v>250</v>
      </c>
      <c r="M275" s="280">
        <v>1.9028799999999999</v>
      </c>
      <c r="N275" s="1"/>
      <c r="O275" s="1"/>
    </row>
    <row r="276" spans="1:15" ht="12.75" customHeight="1">
      <c r="A276" s="30">
        <v>266</v>
      </c>
      <c r="B276" s="290" t="s">
        <v>414</v>
      </c>
      <c r="C276" s="280">
        <v>527.20000000000005</v>
      </c>
      <c r="D276" s="281">
        <v>531.5</v>
      </c>
      <c r="E276" s="281">
        <v>518.04999999999995</v>
      </c>
      <c r="F276" s="281">
        <v>508.9</v>
      </c>
      <c r="G276" s="281">
        <v>495.44999999999993</v>
      </c>
      <c r="H276" s="281">
        <v>540.65</v>
      </c>
      <c r="I276" s="281">
        <v>554.1</v>
      </c>
      <c r="J276" s="281">
        <v>563.25</v>
      </c>
      <c r="K276" s="280">
        <v>544.95000000000005</v>
      </c>
      <c r="L276" s="280">
        <v>522.35</v>
      </c>
      <c r="M276" s="280">
        <v>27.044560000000001</v>
      </c>
      <c r="N276" s="1"/>
      <c r="O276" s="1"/>
    </row>
    <row r="277" spans="1:15" ht="12.75" customHeight="1">
      <c r="A277" s="30">
        <v>267</v>
      </c>
      <c r="B277" s="290" t="s">
        <v>415</v>
      </c>
      <c r="C277" s="280">
        <v>242.35</v>
      </c>
      <c r="D277" s="281">
        <v>241.23333333333335</v>
      </c>
      <c r="E277" s="281">
        <v>238.1166666666667</v>
      </c>
      <c r="F277" s="281">
        <v>233.88333333333335</v>
      </c>
      <c r="G277" s="281">
        <v>230.76666666666671</v>
      </c>
      <c r="H277" s="281">
        <v>245.4666666666667</v>
      </c>
      <c r="I277" s="281">
        <v>248.58333333333337</v>
      </c>
      <c r="J277" s="281">
        <v>252.81666666666669</v>
      </c>
      <c r="K277" s="280">
        <v>244.35</v>
      </c>
      <c r="L277" s="280">
        <v>237</v>
      </c>
      <c r="M277" s="280">
        <v>1.6961599999999999</v>
      </c>
      <c r="N277" s="1"/>
      <c r="O277" s="1"/>
    </row>
    <row r="278" spans="1:15" ht="12.75" customHeight="1">
      <c r="A278" s="30">
        <v>268</v>
      </c>
      <c r="B278" s="290" t="s">
        <v>416</v>
      </c>
      <c r="C278" s="280">
        <v>1113.2</v>
      </c>
      <c r="D278" s="281">
        <v>1118.2166666666667</v>
      </c>
      <c r="E278" s="281">
        <v>1103.9833333333333</v>
      </c>
      <c r="F278" s="281">
        <v>1094.7666666666667</v>
      </c>
      <c r="G278" s="281">
        <v>1080.5333333333333</v>
      </c>
      <c r="H278" s="281">
        <v>1127.4333333333334</v>
      </c>
      <c r="I278" s="281">
        <v>1141.666666666667</v>
      </c>
      <c r="J278" s="281">
        <v>1150.8833333333334</v>
      </c>
      <c r="K278" s="280">
        <v>1132.45</v>
      </c>
      <c r="L278" s="280">
        <v>1109</v>
      </c>
      <c r="M278" s="280">
        <v>1.1100699999999999</v>
      </c>
      <c r="N278" s="1"/>
      <c r="O278" s="1"/>
    </row>
    <row r="279" spans="1:15" ht="12.75" customHeight="1">
      <c r="A279" s="30">
        <v>269</v>
      </c>
      <c r="B279" s="290" t="s">
        <v>417</v>
      </c>
      <c r="C279" s="280">
        <v>369.55</v>
      </c>
      <c r="D279" s="281">
        <v>368.25</v>
      </c>
      <c r="E279" s="281">
        <v>365.6</v>
      </c>
      <c r="F279" s="281">
        <v>361.65000000000003</v>
      </c>
      <c r="G279" s="281">
        <v>359.00000000000006</v>
      </c>
      <c r="H279" s="281">
        <v>372.2</v>
      </c>
      <c r="I279" s="281">
        <v>374.84999999999997</v>
      </c>
      <c r="J279" s="281">
        <v>378.79999999999995</v>
      </c>
      <c r="K279" s="280">
        <v>370.9</v>
      </c>
      <c r="L279" s="280">
        <v>364.3</v>
      </c>
      <c r="M279" s="280">
        <v>0.25197000000000003</v>
      </c>
      <c r="N279" s="1"/>
      <c r="O279" s="1"/>
    </row>
    <row r="280" spans="1:15" ht="12.75" customHeight="1">
      <c r="A280" s="30">
        <v>270</v>
      </c>
      <c r="B280" s="290" t="s">
        <v>805</v>
      </c>
      <c r="C280" s="280">
        <v>65.7</v>
      </c>
      <c r="D280" s="281">
        <v>65.333333333333329</v>
      </c>
      <c r="E280" s="281">
        <v>64.416666666666657</v>
      </c>
      <c r="F280" s="281">
        <v>63.133333333333326</v>
      </c>
      <c r="G280" s="281">
        <v>62.216666666666654</v>
      </c>
      <c r="H280" s="281">
        <v>66.61666666666666</v>
      </c>
      <c r="I280" s="281">
        <v>67.533333333333317</v>
      </c>
      <c r="J280" s="281">
        <v>68.816666666666663</v>
      </c>
      <c r="K280" s="280">
        <v>66.25</v>
      </c>
      <c r="L280" s="280">
        <v>64.05</v>
      </c>
      <c r="M280" s="280">
        <v>6.2518099999999999</v>
      </c>
      <c r="N280" s="1"/>
      <c r="O280" s="1"/>
    </row>
    <row r="281" spans="1:15" ht="12.75" customHeight="1">
      <c r="A281" s="30">
        <v>271</v>
      </c>
      <c r="B281" s="290" t="s">
        <v>418</v>
      </c>
      <c r="C281" s="280">
        <v>399.65</v>
      </c>
      <c r="D281" s="281">
        <v>399.61666666666662</v>
      </c>
      <c r="E281" s="281">
        <v>396.78333333333325</v>
      </c>
      <c r="F281" s="281">
        <v>393.91666666666663</v>
      </c>
      <c r="G281" s="281">
        <v>391.08333333333326</v>
      </c>
      <c r="H281" s="281">
        <v>402.48333333333323</v>
      </c>
      <c r="I281" s="281">
        <v>405.31666666666661</v>
      </c>
      <c r="J281" s="281">
        <v>408.18333333333322</v>
      </c>
      <c r="K281" s="280">
        <v>402.45</v>
      </c>
      <c r="L281" s="280">
        <v>396.75</v>
      </c>
      <c r="M281" s="280">
        <v>0.66976000000000002</v>
      </c>
      <c r="N281" s="1"/>
      <c r="O281" s="1"/>
    </row>
    <row r="282" spans="1:15" ht="12.75" customHeight="1">
      <c r="A282" s="30">
        <v>272</v>
      </c>
      <c r="B282" s="290" t="s">
        <v>419</v>
      </c>
      <c r="C282" s="280">
        <v>56.4</v>
      </c>
      <c r="D282" s="281">
        <v>56.883333333333333</v>
      </c>
      <c r="E282" s="281">
        <v>55.116666666666667</v>
      </c>
      <c r="F282" s="281">
        <v>53.833333333333336</v>
      </c>
      <c r="G282" s="281">
        <v>52.06666666666667</v>
      </c>
      <c r="H282" s="281">
        <v>58.166666666666664</v>
      </c>
      <c r="I282" s="281">
        <v>59.93333333333333</v>
      </c>
      <c r="J282" s="281">
        <v>61.216666666666661</v>
      </c>
      <c r="K282" s="280">
        <v>58.65</v>
      </c>
      <c r="L282" s="280">
        <v>55.6</v>
      </c>
      <c r="M282" s="280">
        <v>72.169820000000001</v>
      </c>
      <c r="N282" s="1"/>
      <c r="O282" s="1"/>
    </row>
    <row r="283" spans="1:15" ht="12.75" customHeight="1">
      <c r="A283" s="30">
        <v>273</v>
      </c>
      <c r="B283" s="290" t="s">
        <v>420</v>
      </c>
      <c r="C283" s="280">
        <v>459.95</v>
      </c>
      <c r="D283" s="281">
        <v>461.0333333333333</v>
      </c>
      <c r="E283" s="281">
        <v>456.11666666666662</v>
      </c>
      <c r="F283" s="281">
        <v>452.2833333333333</v>
      </c>
      <c r="G283" s="281">
        <v>447.36666666666662</v>
      </c>
      <c r="H283" s="281">
        <v>464.86666666666662</v>
      </c>
      <c r="I283" s="281">
        <v>469.78333333333336</v>
      </c>
      <c r="J283" s="281">
        <v>473.61666666666662</v>
      </c>
      <c r="K283" s="280">
        <v>465.95</v>
      </c>
      <c r="L283" s="280">
        <v>457.2</v>
      </c>
      <c r="M283" s="280">
        <v>1.1079300000000001</v>
      </c>
      <c r="N283" s="1"/>
      <c r="O283" s="1"/>
    </row>
    <row r="284" spans="1:15" ht="12.75" customHeight="1">
      <c r="A284" s="30">
        <v>274</v>
      </c>
      <c r="B284" s="290" t="s">
        <v>141</v>
      </c>
      <c r="C284" s="280">
        <v>1754.1</v>
      </c>
      <c r="D284" s="281">
        <v>1749.2</v>
      </c>
      <c r="E284" s="281">
        <v>1737.25</v>
      </c>
      <c r="F284" s="281">
        <v>1720.3999999999999</v>
      </c>
      <c r="G284" s="281">
        <v>1708.4499999999998</v>
      </c>
      <c r="H284" s="281">
        <v>1766.0500000000002</v>
      </c>
      <c r="I284" s="281">
        <v>1778.0000000000005</v>
      </c>
      <c r="J284" s="281">
        <v>1794.8500000000004</v>
      </c>
      <c r="K284" s="280">
        <v>1761.15</v>
      </c>
      <c r="L284" s="280">
        <v>1732.35</v>
      </c>
      <c r="M284" s="280">
        <v>34.79645</v>
      </c>
      <c r="N284" s="1"/>
      <c r="O284" s="1"/>
    </row>
    <row r="285" spans="1:15" ht="12.75" customHeight="1">
      <c r="A285" s="30">
        <v>275</v>
      </c>
      <c r="B285" s="290" t="s">
        <v>786</v>
      </c>
      <c r="C285" s="280">
        <v>1210.75</v>
      </c>
      <c r="D285" s="281">
        <v>1211.0166666666667</v>
      </c>
      <c r="E285" s="281">
        <v>1202.0333333333333</v>
      </c>
      <c r="F285" s="281">
        <v>1193.3166666666666</v>
      </c>
      <c r="G285" s="281">
        <v>1184.3333333333333</v>
      </c>
      <c r="H285" s="281">
        <v>1219.7333333333333</v>
      </c>
      <c r="I285" s="281">
        <v>1228.7166666666665</v>
      </c>
      <c r="J285" s="281">
        <v>1237.4333333333334</v>
      </c>
      <c r="K285" s="280">
        <v>1220</v>
      </c>
      <c r="L285" s="280">
        <v>1202.3</v>
      </c>
      <c r="M285" s="280">
        <v>9.5820000000000002E-2</v>
      </c>
      <c r="N285" s="1"/>
      <c r="O285" s="1"/>
    </row>
    <row r="286" spans="1:15" ht="12.75" customHeight="1">
      <c r="A286" s="30">
        <v>276</v>
      </c>
      <c r="B286" s="290" t="s">
        <v>142</v>
      </c>
      <c r="C286" s="280">
        <v>72.8</v>
      </c>
      <c r="D286" s="281">
        <v>72.61666666666666</v>
      </c>
      <c r="E286" s="281">
        <v>72.333333333333314</v>
      </c>
      <c r="F286" s="281">
        <v>71.86666666666666</v>
      </c>
      <c r="G286" s="281">
        <v>71.583333333333314</v>
      </c>
      <c r="H286" s="281">
        <v>73.083333333333314</v>
      </c>
      <c r="I286" s="281">
        <v>73.366666666666646</v>
      </c>
      <c r="J286" s="281">
        <v>73.833333333333314</v>
      </c>
      <c r="K286" s="280">
        <v>72.900000000000006</v>
      </c>
      <c r="L286" s="280">
        <v>72.150000000000006</v>
      </c>
      <c r="M286" s="280">
        <v>33.994619999999998</v>
      </c>
      <c r="N286" s="1"/>
      <c r="O286" s="1"/>
    </row>
    <row r="287" spans="1:15" ht="12.75" customHeight="1">
      <c r="A287" s="30">
        <v>277</v>
      </c>
      <c r="B287" s="290" t="s">
        <v>147</v>
      </c>
      <c r="C287" s="280">
        <v>3294.15</v>
      </c>
      <c r="D287" s="281">
        <v>3266.4166666666665</v>
      </c>
      <c r="E287" s="281">
        <v>3228.833333333333</v>
      </c>
      <c r="F287" s="281">
        <v>3163.5166666666664</v>
      </c>
      <c r="G287" s="281">
        <v>3125.9333333333329</v>
      </c>
      <c r="H287" s="281">
        <v>3331.7333333333331</v>
      </c>
      <c r="I287" s="281">
        <v>3369.3166666666662</v>
      </c>
      <c r="J287" s="281">
        <v>3434.6333333333332</v>
      </c>
      <c r="K287" s="280">
        <v>3304</v>
      </c>
      <c r="L287" s="280">
        <v>3201.1</v>
      </c>
      <c r="M287" s="280">
        <v>3.6143399999999999</v>
      </c>
      <c r="N287" s="1"/>
      <c r="O287" s="1"/>
    </row>
    <row r="288" spans="1:15" ht="12.75" customHeight="1">
      <c r="A288" s="30">
        <v>278</v>
      </c>
      <c r="B288" s="290" t="s">
        <v>144</v>
      </c>
      <c r="C288" s="280">
        <v>373.2</v>
      </c>
      <c r="D288" s="281">
        <v>370.41666666666669</v>
      </c>
      <c r="E288" s="281">
        <v>366.83333333333337</v>
      </c>
      <c r="F288" s="281">
        <v>360.4666666666667</v>
      </c>
      <c r="G288" s="281">
        <v>356.88333333333338</v>
      </c>
      <c r="H288" s="281">
        <v>376.78333333333336</v>
      </c>
      <c r="I288" s="281">
        <v>380.36666666666673</v>
      </c>
      <c r="J288" s="281">
        <v>386.73333333333335</v>
      </c>
      <c r="K288" s="280">
        <v>374</v>
      </c>
      <c r="L288" s="280">
        <v>364.05</v>
      </c>
      <c r="M288" s="280">
        <v>12.27192</v>
      </c>
      <c r="N288" s="1"/>
      <c r="O288" s="1"/>
    </row>
    <row r="289" spans="1:15" ht="12.75" customHeight="1">
      <c r="A289" s="30">
        <v>279</v>
      </c>
      <c r="B289" s="290" t="s">
        <v>421</v>
      </c>
      <c r="C289" s="280">
        <v>10272.5</v>
      </c>
      <c r="D289" s="281">
        <v>10280.283333333333</v>
      </c>
      <c r="E289" s="281">
        <v>10197.266666666666</v>
      </c>
      <c r="F289" s="281">
        <v>10122.033333333333</v>
      </c>
      <c r="G289" s="281">
        <v>10039.016666666666</v>
      </c>
      <c r="H289" s="281">
        <v>10355.516666666666</v>
      </c>
      <c r="I289" s="281">
        <v>10438.533333333333</v>
      </c>
      <c r="J289" s="281">
        <v>10513.766666666666</v>
      </c>
      <c r="K289" s="280">
        <v>10363.299999999999</v>
      </c>
      <c r="L289" s="280">
        <v>10205.049999999999</v>
      </c>
      <c r="M289" s="280">
        <v>2.4629999999999999E-2</v>
      </c>
      <c r="N289" s="1"/>
      <c r="O289" s="1"/>
    </row>
    <row r="290" spans="1:15" ht="12.75" customHeight="1">
      <c r="A290" s="30">
        <v>280</v>
      </c>
      <c r="B290" s="290" t="s">
        <v>146</v>
      </c>
      <c r="C290" s="280">
        <v>4412.8999999999996</v>
      </c>
      <c r="D290" s="281">
        <v>4370.4833333333327</v>
      </c>
      <c r="E290" s="281">
        <v>4316.0166666666655</v>
      </c>
      <c r="F290" s="281">
        <v>4219.1333333333332</v>
      </c>
      <c r="G290" s="281">
        <v>4164.6666666666661</v>
      </c>
      <c r="H290" s="281">
        <v>4467.366666666665</v>
      </c>
      <c r="I290" s="281">
        <v>4521.8333333333321</v>
      </c>
      <c r="J290" s="281">
        <v>4618.7166666666644</v>
      </c>
      <c r="K290" s="280">
        <v>4424.95</v>
      </c>
      <c r="L290" s="280">
        <v>4273.6000000000004</v>
      </c>
      <c r="M290" s="280">
        <v>3.4573999999999998</v>
      </c>
      <c r="N290" s="1"/>
      <c r="O290" s="1"/>
    </row>
    <row r="291" spans="1:15" ht="12.75" customHeight="1">
      <c r="A291" s="30">
        <v>281</v>
      </c>
      <c r="B291" s="290" t="s">
        <v>145</v>
      </c>
      <c r="C291" s="280">
        <v>1796.65</v>
      </c>
      <c r="D291" s="281">
        <v>1788.7166666666665</v>
      </c>
      <c r="E291" s="281">
        <v>1757.9333333333329</v>
      </c>
      <c r="F291" s="281">
        <v>1719.2166666666665</v>
      </c>
      <c r="G291" s="281">
        <v>1688.4333333333329</v>
      </c>
      <c r="H291" s="281">
        <v>1827.4333333333329</v>
      </c>
      <c r="I291" s="281">
        <v>1858.2166666666662</v>
      </c>
      <c r="J291" s="281">
        <v>1896.9333333333329</v>
      </c>
      <c r="K291" s="280">
        <v>1819.5</v>
      </c>
      <c r="L291" s="280">
        <v>1750</v>
      </c>
      <c r="M291" s="280">
        <v>53.694600000000001</v>
      </c>
      <c r="N291" s="1"/>
      <c r="O291" s="1"/>
    </row>
    <row r="292" spans="1:15" ht="12.75" customHeight="1">
      <c r="A292" s="30">
        <v>282</v>
      </c>
      <c r="B292" s="290" t="s">
        <v>866</v>
      </c>
      <c r="C292" s="280">
        <v>380.25</v>
      </c>
      <c r="D292" s="281">
        <v>373.7166666666667</v>
      </c>
      <c r="E292" s="281">
        <v>357.53333333333342</v>
      </c>
      <c r="F292" s="281">
        <v>334.81666666666672</v>
      </c>
      <c r="G292" s="281">
        <v>318.63333333333344</v>
      </c>
      <c r="H292" s="281">
        <v>396.43333333333339</v>
      </c>
      <c r="I292" s="281">
        <v>412.61666666666667</v>
      </c>
      <c r="J292" s="281">
        <v>435.33333333333337</v>
      </c>
      <c r="K292" s="280">
        <v>389.9</v>
      </c>
      <c r="L292" s="280">
        <v>351</v>
      </c>
      <c r="M292" s="280">
        <v>9.3103999999999996</v>
      </c>
      <c r="N292" s="1"/>
      <c r="O292" s="1"/>
    </row>
    <row r="293" spans="1:15" ht="12.75" customHeight="1">
      <c r="A293" s="30">
        <v>283</v>
      </c>
      <c r="B293" s="290" t="s">
        <v>266</v>
      </c>
      <c r="C293" s="280">
        <v>513.79999999999995</v>
      </c>
      <c r="D293" s="281">
        <v>504.13333333333327</v>
      </c>
      <c r="E293" s="281">
        <v>490.86666666666656</v>
      </c>
      <c r="F293" s="281">
        <v>467.93333333333328</v>
      </c>
      <c r="G293" s="281">
        <v>454.66666666666657</v>
      </c>
      <c r="H293" s="281">
        <v>527.06666666666661</v>
      </c>
      <c r="I293" s="281">
        <v>540.33333333333326</v>
      </c>
      <c r="J293" s="281">
        <v>563.26666666666654</v>
      </c>
      <c r="K293" s="280">
        <v>517.4</v>
      </c>
      <c r="L293" s="280">
        <v>481.2</v>
      </c>
      <c r="M293" s="280">
        <v>58.944409999999998</v>
      </c>
      <c r="N293" s="1"/>
      <c r="O293" s="1"/>
    </row>
    <row r="294" spans="1:15" ht="12.75" customHeight="1">
      <c r="A294" s="30">
        <v>284</v>
      </c>
      <c r="B294" s="290" t="s">
        <v>807</v>
      </c>
      <c r="C294" s="280">
        <v>302.35000000000002</v>
      </c>
      <c r="D294" s="281">
        <v>303.68333333333334</v>
      </c>
      <c r="E294" s="281">
        <v>297.9666666666667</v>
      </c>
      <c r="F294" s="281">
        <v>293.58333333333337</v>
      </c>
      <c r="G294" s="281">
        <v>287.86666666666673</v>
      </c>
      <c r="H294" s="281">
        <v>308.06666666666666</v>
      </c>
      <c r="I294" s="281">
        <v>313.78333333333325</v>
      </c>
      <c r="J294" s="281">
        <v>318.16666666666663</v>
      </c>
      <c r="K294" s="280">
        <v>309.39999999999998</v>
      </c>
      <c r="L294" s="280">
        <v>299.3</v>
      </c>
      <c r="M294" s="280">
        <v>15.123340000000001</v>
      </c>
      <c r="N294" s="1"/>
      <c r="O294" s="1"/>
    </row>
    <row r="295" spans="1:15" ht="12.75" customHeight="1">
      <c r="A295" s="30">
        <v>285</v>
      </c>
      <c r="B295" s="290" t="s">
        <v>422</v>
      </c>
      <c r="C295" s="280">
        <v>3584.2</v>
      </c>
      <c r="D295" s="281">
        <v>3583.85</v>
      </c>
      <c r="E295" s="281">
        <v>3530.35</v>
      </c>
      <c r="F295" s="281">
        <v>3476.5</v>
      </c>
      <c r="G295" s="281">
        <v>3423</v>
      </c>
      <c r="H295" s="281">
        <v>3637.7</v>
      </c>
      <c r="I295" s="281">
        <v>3691.2</v>
      </c>
      <c r="J295" s="281">
        <v>3745.0499999999997</v>
      </c>
      <c r="K295" s="280">
        <v>3637.35</v>
      </c>
      <c r="L295" s="280">
        <v>3530</v>
      </c>
      <c r="M295" s="280">
        <v>0.26643</v>
      </c>
      <c r="N295" s="1"/>
      <c r="O295" s="1"/>
    </row>
    <row r="296" spans="1:15" ht="12.75" customHeight="1">
      <c r="A296" s="30">
        <v>286</v>
      </c>
      <c r="B296" s="290" t="s">
        <v>148</v>
      </c>
      <c r="C296" s="280">
        <v>640.54999999999995</v>
      </c>
      <c r="D296" s="281">
        <v>635.13333333333333</v>
      </c>
      <c r="E296" s="281">
        <v>628.51666666666665</v>
      </c>
      <c r="F296" s="281">
        <v>616.48333333333335</v>
      </c>
      <c r="G296" s="281">
        <v>609.86666666666667</v>
      </c>
      <c r="H296" s="281">
        <v>647.16666666666663</v>
      </c>
      <c r="I296" s="281">
        <v>653.78333333333319</v>
      </c>
      <c r="J296" s="281">
        <v>665.81666666666661</v>
      </c>
      <c r="K296" s="280">
        <v>641.75</v>
      </c>
      <c r="L296" s="280">
        <v>623.1</v>
      </c>
      <c r="M296" s="280">
        <v>5.84598</v>
      </c>
      <c r="N296" s="1"/>
      <c r="O296" s="1"/>
    </row>
    <row r="297" spans="1:15" ht="12.75" customHeight="1">
      <c r="A297" s="30">
        <v>287</v>
      </c>
      <c r="B297" s="290" t="s">
        <v>423</v>
      </c>
      <c r="C297" s="280">
        <v>1872.1</v>
      </c>
      <c r="D297" s="281">
        <v>1869.5833333333333</v>
      </c>
      <c r="E297" s="281">
        <v>1854.8666666666666</v>
      </c>
      <c r="F297" s="281">
        <v>1837.6333333333332</v>
      </c>
      <c r="G297" s="281">
        <v>1822.9166666666665</v>
      </c>
      <c r="H297" s="281">
        <v>1886.8166666666666</v>
      </c>
      <c r="I297" s="281">
        <v>1901.5333333333333</v>
      </c>
      <c r="J297" s="281">
        <v>1918.7666666666667</v>
      </c>
      <c r="K297" s="280">
        <v>1884.3</v>
      </c>
      <c r="L297" s="280">
        <v>1852.35</v>
      </c>
      <c r="M297" s="280">
        <v>0.20294999999999999</v>
      </c>
      <c r="N297" s="1"/>
      <c r="O297" s="1"/>
    </row>
    <row r="298" spans="1:15" ht="12.75" customHeight="1">
      <c r="A298" s="30">
        <v>288</v>
      </c>
      <c r="B298" s="290" t="s">
        <v>424</v>
      </c>
      <c r="C298" s="280">
        <v>39.549999999999997</v>
      </c>
      <c r="D298" s="281">
        <v>39.449999999999996</v>
      </c>
      <c r="E298" s="281">
        <v>38.399999999999991</v>
      </c>
      <c r="F298" s="281">
        <v>37.249999999999993</v>
      </c>
      <c r="G298" s="281">
        <v>36.199999999999989</v>
      </c>
      <c r="H298" s="281">
        <v>40.599999999999994</v>
      </c>
      <c r="I298" s="281">
        <v>41.649999999999991</v>
      </c>
      <c r="J298" s="281">
        <v>42.8</v>
      </c>
      <c r="K298" s="280">
        <v>40.5</v>
      </c>
      <c r="L298" s="280">
        <v>38.299999999999997</v>
      </c>
      <c r="M298" s="280">
        <v>31.96809</v>
      </c>
      <c r="N298" s="1"/>
      <c r="O298" s="1"/>
    </row>
    <row r="299" spans="1:15" ht="12.75" customHeight="1">
      <c r="A299" s="30">
        <v>289</v>
      </c>
      <c r="B299" s="290" t="s">
        <v>425</v>
      </c>
      <c r="C299" s="280">
        <v>155.5</v>
      </c>
      <c r="D299" s="281">
        <v>155.56666666666669</v>
      </c>
      <c r="E299" s="281">
        <v>153.53333333333339</v>
      </c>
      <c r="F299" s="281">
        <v>151.56666666666669</v>
      </c>
      <c r="G299" s="281">
        <v>149.53333333333339</v>
      </c>
      <c r="H299" s="281">
        <v>157.53333333333339</v>
      </c>
      <c r="I299" s="281">
        <v>159.56666666666669</v>
      </c>
      <c r="J299" s="281">
        <v>161.53333333333339</v>
      </c>
      <c r="K299" s="280">
        <v>157.6</v>
      </c>
      <c r="L299" s="280">
        <v>153.6</v>
      </c>
      <c r="M299" s="280">
        <v>1.95411</v>
      </c>
      <c r="N299" s="1"/>
      <c r="O299" s="1"/>
    </row>
    <row r="300" spans="1:15" ht="12.75" customHeight="1">
      <c r="A300" s="30">
        <v>290</v>
      </c>
      <c r="B300" s="290" t="s">
        <v>160</v>
      </c>
      <c r="C300" s="280">
        <v>80864.95</v>
      </c>
      <c r="D300" s="281">
        <v>80495.316666666666</v>
      </c>
      <c r="E300" s="281">
        <v>80019.633333333331</v>
      </c>
      <c r="F300" s="281">
        <v>79174.316666666666</v>
      </c>
      <c r="G300" s="281">
        <v>78698.633333333331</v>
      </c>
      <c r="H300" s="281">
        <v>81340.633333333331</v>
      </c>
      <c r="I300" s="281">
        <v>81816.316666666651</v>
      </c>
      <c r="J300" s="281">
        <v>82661.633333333331</v>
      </c>
      <c r="K300" s="280">
        <v>80971</v>
      </c>
      <c r="L300" s="280">
        <v>79650</v>
      </c>
      <c r="M300" s="280">
        <v>5.5460000000000002E-2</v>
      </c>
      <c r="N300" s="1"/>
      <c r="O300" s="1"/>
    </row>
    <row r="301" spans="1:15" ht="12.75" customHeight="1">
      <c r="A301" s="30">
        <v>291</v>
      </c>
      <c r="B301" s="290" t="s">
        <v>867</v>
      </c>
      <c r="C301" s="280">
        <v>1218.95</v>
      </c>
      <c r="D301" s="281">
        <v>1224.6499999999999</v>
      </c>
      <c r="E301" s="281">
        <v>1199.2999999999997</v>
      </c>
      <c r="F301" s="281">
        <v>1179.6499999999999</v>
      </c>
      <c r="G301" s="281">
        <v>1154.2999999999997</v>
      </c>
      <c r="H301" s="281">
        <v>1244.2999999999997</v>
      </c>
      <c r="I301" s="281">
        <v>1269.6499999999996</v>
      </c>
      <c r="J301" s="281">
        <v>1289.2999999999997</v>
      </c>
      <c r="K301" s="280">
        <v>1250</v>
      </c>
      <c r="L301" s="280">
        <v>1205</v>
      </c>
      <c r="M301" s="280">
        <v>0.67154999999999998</v>
      </c>
      <c r="N301" s="1"/>
      <c r="O301" s="1"/>
    </row>
    <row r="302" spans="1:15" ht="12.75" customHeight="1">
      <c r="A302" s="30">
        <v>292</v>
      </c>
      <c r="B302" s="290" t="s">
        <v>806</v>
      </c>
      <c r="C302" s="280">
        <v>1144.95</v>
      </c>
      <c r="D302" s="281">
        <v>1142.2500000000002</v>
      </c>
      <c r="E302" s="281">
        <v>1126.1000000000004</v>
      </c>
      <c r="F302" s="281">
        <v>1107.2500000000002</v>
      </c>
      <c r="G302" s="281">
        <v>1091.1000000000004</v>
      </c>
      <c r="H302" s="281">
        <v>1161.1000000000004</v>
      </c>
      <c r="I302" s="281">
        <v>1177.2500000000005</v>
      </c>
      <c r="J302" s="281">
        <v>1196.1000000000004</v>
      </c>
      <c r="K302" s="280">
        <v>1158.4000000000001</v>
      </c>
      <c r="L302" s="280">
        <v>1123.4000000000001</v>
      </c>
      <c r="M302" s="280">
        <v>2.1588500000000002</v>
      </c>
      <c r="N302" s="1"/>
      <c r="O302" s="1"/>
    </row>
    <row r="303" spans="1:15" ht="12.75" customHeight="1">
      <c r="A303" s="30">
        <v>293</v>
      </c>
      <c r="B303" s="290" t="s">
        <v>157</v>
      </c>
      <c r="C303" s="280">
        <v>747.9</v>
      </c>
      <c r="D303" s="281">
        <v>740.94999999999993</v>
      </c>
      <c r="E303" s="281">
        <v>731.94999999999982</v>
      </c>
      <c r="F303" s="281">
        <v>715.99999999999989</v>
      </c>
      <c r="G303" s="281">
        <v>706.99999999999977</v>
      </c>
      <c r="H303" s="281">
        <v>756.89999999999986</v>
      </c>
      <c r="I303" s="281">
        <v>765.90000000000009</v>
      </c>
      <c r="J303" s="281">
        <v>781.84999999999991</v>
      </c>
      <c r="K303" s="280">
        <v>749.95</v>
      </c>
      <c r="L303" s="280">
        <v>725</v>
      </c>
      <c r="M303" s="280">
        <v>4.53505</v>
      </c>
      <c r="N303" s="1"/>
      <c r="O303" s="1"/>
    </row>
    <row r="304" spans="1:15" ht="12.75" customHeight="1">
      <c r="A304" s="30">
        <v>294</v>
      </c>
      <c r="B304" s="290" t="s">
        <v>150</v>
      </c>
      <c r="C304" s="280">
        <v>198.8</v>
      </c>
      <c r="D304" s="281">
        <v>201.41666666666666</v>
      </c>
      <c r="E304" s="281">
        <v>194.13333333333333</v>
      </c>
      <c r="F304" s="281">
        <v>189.46666666666667</v>
      </c>
      <c r="G304" s="281">
        <v>182.18333333333334</v>
      </c>
      <c r="H304" s="281">
        <v>206.08333333333331</v>
      </c>
      <c r="I304" s="281">
        <v>213.36666666666667</v>
      </c>
      <c r="J304" s="281">
        <v>218.0333333333333</v>
      </c>
      <c r="K304" s="280">
        <v>208.7</v>
      </c>
      <c r="L304" s="280">
        <v>196.75</v>
      </c>
      <c r="M304" s="280">
        <v>44.327379999999998</v>
      </c>
      <c r="N304" s="1"/>
      <c r="O304" s="1"/>
    </row>
    <row r="305" spans="1:15" ht="12.75" customHeight="1">
      <c r="A305" s="30">
        <v>295</v>
      </c>
      <c r="B305" s="290" t="s">
        <v>149</v>
      </c>
      <c r="C305" s="280">
        <v>1138.0999999999999</v>
      </c>
      <c r="D305" s="281">
        <v>1138.3999999999999</v>
      </c>
      <c r="E305" s="281">
        <v>1126.4999999999998</v>
      </c>
      <c r="F305" s="281">
        <v>1114.8999999999999</v>
      </c>
      <c r="G305" s="281">
        <v>1102.9999999999998</v>
      </c>
      <c r="H305" s="281">
        <v>1149.9999999999998</v>
      </c>
      <c r="I305" s="281">
        <v>1161.8999999999999</v>
      </c>
      <c r="J305" s="281">
        <v>1173.4999999999998</v>
      </c>
      <c r="K305" s="280">
        <v>1150.3</v>
      </c>
      <c r="L305" s="280">
        <v>1126.8</v>
      </c>
      <c r="M305" s="280">
        <v>16.478760000000001</v>
      </c>
      <c r="N305" s="1"/>
      <c r="O305" s="1"/>
    </row>
    <row r="306" spans="1:15" ht="12.75" customHeight="1">
      <c r="A306" s="30">
        <v>296</v>
      </c>
      <c r="B306" s="290" t="s">
        <v>426</v>
      </c>
      <c r="C306" s="280">
        <v>262</v>
      </c>
      <c r="D306" s="281">
        <v>261.2833333333333</v>
      </c>
      <c r="E306" s="281">
        <v>257.76666666666659</v>
      </c>
      <c r="F306" s="281">
        <v>253.5333333333333</v>
      </c>
      <c r="G306" s="281">
        <v>250.01666666666659</v>
      </c>
      <c r="H306" s="281">
        <v>265.51666666666659</v>
      </c>
      <c r="I306" s="281">
        <v>269.03333333333325</v>
      </c>
      <c r="J306" s="281">
        <v>273.26666666666659</v>
      </c>
      <c r="K306" s="280">
        <v>264.8</v>
      </c>
      <c r="L306" s="280">
        <v>257.05</v>
      </c>
      <c r="M306" s="280">
        <v>5.8468499999999999</v>
      </c>
      <c r="N306" s="1"/>
      <c r="O306" s="1"/>
    </row>
    <row r="307" spans="1:15" ht="12.75" customHeight="1">
      <c r="A307" s="30">
        <v>297</v>
      </c>
      <c r="B307" s="290" t="s">
        <v>427</v>
      </c>
      <c r="C307" s="280">
        <v>228.05</v>
      </c>
      <c r="D307" s="281">
        <v>226.98333333333335</v>
      </c>
      <c r="E307" s="281">
        <v>223.06666666666669</v>
      </c>
      <c r="F307" s="281">
        <v>218.08333333333334</v>
      </c>
      <c r="G307" s="281">
        <v>214.16666666666669</v>
      </c>
      <c r="H307" s="281">
        <v>231.9666666666667</v>
      </c>
      <c r="I307" s="281">
        <v>235.88333333333333</v>
      </c>
      <c r="J307" s="281">
        <v>240.8666666666667</v>
      </c>
      <c r="K307" s="280">
        <v>230.9</v>
      </c>
      <c r="L307" s="280">
        <v>222</v>
      </c>
      <c r="M307" s="280">
        <v>1.41245</v>
      </c>
      <c r="N307" s="1"/>
      <c r="O307" s="1"/>
    </row>
    <row r="308" spans="1:15" ht="12.75" customHeight="1">
      <c r="A308" s="30">
        <v>298</v>
      </c>
      <c r="B308" s="290" t="s">
        <v>428</v>
      </c>
      <c r="C308" s="280">
        <v>466.95</v>
      </c>
      <c r="D308" s="281">
        <v>468.95</v>
      </c>
      <c r="E308" s="281">
        <v>459.25</v>
      </c>
      <c r="F308" s="281">
        <v>451.55</v>
      </c>
      <c r="G308" s="281">
        <v>441.85</v>
      </c>
      <c r="H308" s="281">
        <v>476.65</v>
      </c>
      <c r="I308" s="281">
        <v>486.34999999999991</v>
      </c>
      <c r="J308" s="281">
        <v>494.04999999999995</v>
      </c>
      <c r="K308" s="280">
        <v>478.65</v>
      </c>
      <c r="L308" s="280">
        <v>461.25</v>
      </c>
      <c r="M308" s="280">
        <v>1.0145299999999999</v>
      </c>
      <c r="N308" s="1"/>
      <c r="O308" s="1"/>
    </row>
    <row r="309" spans="1:15" ht="12.75" customHeight="1">
      <c r="A309" s="30">
        <v>299</v>
      </c>
      <c r="B309" s="290" t="s">
        <v>151</v>
      </c>
      <c r="C309" s="280">
        <v>94</v>
      </c>
      <c r="D309" s="281">
        <v>92.75</v>
      </c>
      <c r="E309" s="281">
        <v>91.3</v>
      </c>
      <c r="F309" s="281">
        <v>88.6</v>
      </c>
      <c r="G309" s="281">
        <v>87.149999999999991</v>
      </c>
      <c r="H309" s="281">
        <v>95.45</v>
      </c>
      <c r="I309" s="281">
        <v>96.899999999999991</v>
      </c>
      <c r="J309" s="281">
        <v>99.600000000000009</v>
      </c>
      <c r="K309" s="280">
        <v>94.2</v>
      </c>
      <c r="L309" s="280">
        <v>90.05</v>
      </c>
      <c r="M309" s="280">
        <v>32.5321</v>
      </c>
      <c r="N309" s="1"/>
      <c r="O309" s="1"/>
    </row>
    <row r="310" spans="1:15" ht="12.75" customHeight="1">
      <c r="A310" s="30">
        <v>300</v>
      </c>
      <c r="B310" s="290" t="s">
        <v>429</v>
      </c>
      <c r="C310" s="280">
        <v>72.849999999999994</v>
      </c>
      <c r="D310" s="281">
        <v>73.283333333333317</v>
      </c>
      <c r="E310" s="281">
        <v>72.266666666666637</v>
      </c>
      <c r="F310" s="281">
        <v>71.683333333333323</v>
      </c>
      <c r="G310" s="281">
        <v>70.666666666666643</v>
      </c>
      <c r="H310" s="281">
        <v>73.866666666666632</v>
      </c>
      <c r="I310" s="281">
        <v>74.883333333333312</v>
      </c>
      <c r="J310" s="281">
        <v>75.466666666666626</v>
      </c>
      <c r="K310" s="280">
        <v>74.3</v>
      </c>
      <c r="L310" s="280">
        <v>72.7</v>
      </c>
      <c r="M310" s="280">
        <v>15.460710000000001</v>
      </c>
      <c r="N310" s="1"/>
      <c r="O310" s="1"/>
    </row>
    <row r="311" spans="1:15" ht="12.75" customHeight="1">
      <c r="A311" s="30">
        <v>301</v>
      </c>
      <c r="B311" s="290" t="s">
        <v>152</v>
      </c>
      <c r="C311" s="280">
        <v>515</v>
      </c>
      <c r="D311" s="281">
        <v>511.73333333333335</v>
      </c>
      <c r="E311" s="281">
        <v>507.51666666666665</v>
      </c>
      <c r="F311" s="281">
        <v>500.0333333333333</v>
      </c>
      <c r="G311" s="281">
        <v>495.81666666666661</v>
      </c>
      <c r="H311" s="281">
        <v>519.2166666666667</v>
      </c>
      <c r="I311" s="281">
        <v>523.43333333333339</v>
      </c>
      <c r="J311" s="281">
        <v>530.91666666666674</v>
      </c>
      <c r="K311" s="280">
        <v>515.95000000000005</v>
      </c>
      <c r="L311" s="280">
        <v>504.25</v>
      </c>
      <c r="M311" s="280">
        <v>8.8032900000000005</v>
      </c>
      <c r="N311" s="1"/>
      <c r="O311" s="1"/>
    </row>
    <row r="312" spans="1:15" ht="12.75" customHeight="1">
      <c r="A312" s="30">
        <v>302</v>
      </c>
      <c r="B312" s="290" t="s">
        <v>153</v>
      </c>
      <c r="C312" s="280">
        <v>8658.1</v>
      </c>
      <c r="D312" s="281">
        <v>8608.5166666666682</v>
      </c>
      <c r="E312" s="281">
        <v>8509.5833333333358</v>
      </c>
      <c r="F312" s="281">
        <v>8361.0666666666675</v>
      </c>
      <c r="G312" s="281">
        <v>8262.133333333335</v>
      </c>
      <c r="H312" s="281">
        <v>8757.0333333333365</v>
      </c>
      <c r="I312" s="281">
        <v>8855.9666666666672</v>
      </c>
      <c r="J312" s="281">
        <v>9004.4833333333372</v>
      </c>
      <c r="K312" s="280">
        <v>8707.4500000000007</v>
      </c>
      <c r="L312" s="280">
        <v>8460</v>
      </c>
      <c r="M312" s="280">
        <v>12.98855</v>
      </c>
      <c r="N312" s="1"/>
      <c r="O312" s="1"/>
    </row>
    <row r="313" spans="1:15" ht="12.75" customHeight="1">
      <c r="A313" s="30">
        <v>303</v>
      </c>
      <c r="B313" s="290" t="s">
        <v>808</v>
      </c>
      <c r="C313" s="280">
        <v>2090.15</v>
      </c>
      <c r="D313" s="281">
        <v>2067.3166666666671</v>
      </c>
      <c r="E313" s="281">
        <v>2025.8333333333339</v>
      </c>
      <c r="F313" s="281">
        <v>1961.5166666666669</v>
      </c>
      <c r="G313" s="281">
        <v>1920.0333333333338</v>
      </c>
      <c r="H313" s="281">
        <v>2131.6333333333341</v>
      </c>
      <c r="I313" s="281">
        <v>2173.1166666666668</v>
      </c>
      <c r="J313" s="281">
        <v>2237.4333333333343</v>
      </c>
      <c r="K313" s="280">
        <v>2108.8000000000002</v>
      </c>
      <c r="L313" s="280">
        <v>2003</v>
      </c>
      <c r="M313" s="280">
        <v>1.2784199999999999</v>
      </c>
      <c r="N313" s="1"/>
      <c r="O313" s="1"/>
    </row>
    <row r="314" spans="1:15" ht="12.75" customHeight="1">
      <c r="A314" s="30">
        <v>304</v>
      </c>
      <c r="B314" s="290" t="s">
        <v>156</v>
      </c>
      <c r="C314" s="280">
        <v>819.35</v>
      </c>
      <c r="D314" s="281">
        <v>818.46666666666658</v>
      </c>
      <c r="E314" s="281">
        <v>807.93333333333317</v>
      </c>
      <c r="F314" s="281">
        <v>796.51666666666654</v>
      </c>
      <c r="G314" s="281">
        <v>785.98333333333312</v>
      </c>
      <c r="H314" s="281">
        <v>829.88333333333321</v>
      </c>
      <c r="I314" s="281">
        <v>840.41666666666674</v>
      </c>
      <c r="J314" s="281">
        <v>851.83333333333326</v>
      </c>
      <c r="K314" s="280">
        <v>829</v>
      </c>
      <c r="L314" s="280">
        <v>807.05</v>
      </c>
      <c r="M314" s="280">
        <v>4.6144600000000002</v>
      </c>
      <c r="N314" s="1"/>
      <c r="O314" s="1"/>
    </row>
    <row r="315" spans="1:15" ht="12.75" customHeight="1">
      <c r="A315" s="30">
        <v>305</v>
      </c>
      <c r="B315" s="290" t="s">
        <v>430</v>
      </c>
      <c r="C315" s="280">
        <v>362.75</v>
      </c>
      <c r="D315" s="281">
        <v>362.63333333333338</v>
      </c>
      <c r="E315" s="281">
        <v>359.36666666666679</v>
      </c>
      <c r="F315" s="281">
        <v>355.98333333333341</v>
      </c>
      <c r="G315" s="281">
        <v>352.71666666666681</v>
      </c>
      <c r="H315" s="281">
        <v>366.01666666666677</v>
      </c>
      <c r="I315" s="281">
        <v>369.2833333333333</v>
      </c>
      <c r="J315" s="281">
        <v>372.66666666666674</v>
      </c>
      <c r="K315" s="280">
        <v>365.9</v>
      </c>
      <c r="L315" s="280">
        <v>359.25</v>
      </c>
      <c r="M315" s="280">
        <v>2.0996999999999999</v>
      </c>
      <c r="N315" s="1"/>
      <c r="O315" s="1"/>
    </row>
    <row r="316" spans="1:15" ht="12.75" customHeight="1">
      <c r="A316" s="30">
        <v>306</v>
      </c>
      <c r="B316" s="290" t="s">
        <v>431</v>
      </c>
      <c r="C316" s="280">
        <v>278.8</v>
      </c>
      <c r="D316" s="281">
        <v>276.88333333333338</v>
      </c>
      <c r="E316" s="281">
        <v>270.91666666666674</v>
      </c>
      <c r="F316" s="281">
        <v>263.03333333333336</v>
      </c>
      <c r="G316" s="281">
        <v>257.06666666666672</v>
      </c>
      <c r="H316" s="281">
        <v>284.76666666666677</v>
      </c>
      <c r="I316" s="281">
        <v>290.73333333333335</v>
      </c>
      <c r="J316" s="281">
        <v>298.61666666666679</v>
      </c>
      <c r="K316" s="280">
        <v>282.85000000000002</v>
      </c>
      <c r="L316" s="280">
        <v>269</v>
      </c>
      <c r="M316" s="280">
        <v>5.1703299999999999</v>
      </c>
      <c r="N316" s="1"/>
      <c r="O316" s="1"/>
    </row>
    <row r="317" spans="1:15" ht="12.75" customHeight="1">
      <c r="A317" s="30">
        <v>307</v>
      </c>
      <c r="B317" s="290" t="s">
        <v>868</v>
      </c>
      <c r="C317" s="280">
        <v>717.85</v>
      </c>
      <c r="D317" s="281">
        <v>717.15</v>
      </c>
      <c r="E317" s="281">
        <v>712.19999999999993</v>
      </c>
      <c r="F317" s="281">
        <v>706.55</v>
      </c>
      <c r="G317" s="281">
        <v>701.59999999999991</v>
      </c>
      <c r="H317" s="281">
        <v>722.8</v>
      </c>
      <c r="I317" s="281">
        <v>727.75</v>
      </c>
      <c r="J317" s="281">
        <v>733.4</v>
      </c>
      <c r="K317" s="280">
        <v>722.1</v>
      </c>
      <c r="L317" s="280">
        <v>711.5</v>
      </c>
      <c r="M317" s="280">
        <v>0.64929999999999999</v>
      </c>
      <c r="N317" s="1"/>
      <c r="O317" s="1"/>
    </row>
    <row r="318" spans="1:15" ht="12.75" customHeight="1">
      <c r="A318" s="30">
        <v>308</v>
      </c>
      <c r="B318" s="290" t="s">
        <v>869</v>
      </c>
      <c r="C318" s="280">
        <v>581.29999999999995</v>
      </c>
      <c r="D318" s="281">
        <v>580.43333333333328</v>
      </c>
      <c r="E318" s="281">
        <v>572.86666666666656</v>
      </c>
      <c r="F318" s="281">
        <v>564.43333333333328</v>
      </c>
      <c r="G318" s="281">
        <v>556.86666666666656</v>
      </c>
      <c r="H318" s="281">
        <v>588.86666666666656</v>
      </c>
      <c r="I318" s="281">
        <v>596.43333333333339</v>
      </c>
      <c r="J318" s="281">
        <v>604.86666666666656</v>
      </c>
      <c r="K318" s="280">
        <v>588</v>
      </c>
      <c r="L318" s="280">
        <v>572</v>
      </c>
      <c r="M318" s="280">
        <v>0.48265000000000002</v>
      </c>
      <c r="N318" s="1"/>
      <c r="O318" s="1"/>
    </row>
    <row r="319" spans="1:15" ht="12.75" customHeight="1">
      <c r="A319" s="30">
        <v>309</v>
      </c>
      <c r="B319" s="290" t="s">
        <v>155</v>
      </c>
      <c r="C319" s="280">
        <v>1515.85</v>
      </c>
      <c r="D319" s="281">
        <v>1501.2833333333335</v>
      </c>
      <c r="E319" s="281">
        <v>1484.5666666666671</v>
      </c>
      <c r="F319" s="281">
        <v>1453.2833333333335</v>
      </c>
      <c r="G319" s="281">
        <v>1436.5666666666671</v>
      </c>
      <c r="H319" s="281">
        <v>1532.5666666666671</v>
      </c>
      <c r="I319" s="281">
        <v>1549.2833333333338</v>
      </c>
      <c r="J319" s="281">
        <v>1580.5666666666671</v>
      </c>
      <c r="K319" s="280">
        <v>1518</v>
      </c>
      <c r="L319" s="280">
        <v>1470</v>
      </c>
      <c r="M319" s="280">
        <v>1.49512</v>
      </c>
      <c r="N319" s="1"/>
      <c r="O319" s="1"/>
    </row>
    <row r="320" spans="1:15" ht="12.75" customHeight="1">
      <c r="A320" s="30">
        <v>310</v>
      </c>
      <c r="B320" s="290" t="s">
        <v>158</v>
      </c>
      <c r="C320" s="280">
        <v>3136.85</v>
      </c>
      <c r="D320" s="281">
        <v>3098.0166666666664</v>
      </c>
      <c r="E320" s="281">
        <v>3051.0333333333328</v>
      </c>
      <c r="F320" s="281">
        <v>2965.2166666666662</v>
      </c>
      <c r="G320" s="281">
        <v>2918.2333333333327</v>
      </c>
      <c r="H320" s="281">
        <v>3183.833333333333</v>
      </c>
      <c r="I320" s="281">
        <v>3230.8166666666666</v>
      </c>
      <c r="J320" s="281">
        <v>3316.6333333333332</v>
      </c>
      <c r="K320" s="280">
        <v>3145</v>
      </c>
      <c r="L320" s="280">
        <v>3012.2</v>
      </c>
      <c r="M320" s="280">
        <v>6.6095100000000002</v>
      </c>
      <c r="N320" s="1"/>
      <c r="O320" s="1"/>
    </row>
    <row r="321" spans="1:15" ht="12.75" customHeight="1">
      <c r="A321" s="30">
        <v>311</v>
      </c>
      <c r="B321" s="290" t="s">
        <v>432</v>
      </c>
      <c r="C321" s="280">
        <v>520.65</v>
      </c>
      <c r="D321" s="281">
        <v>521.69999999999993</v>
      </c>
      <c r="E321" s="281">
        <v>515.94999999999982</v>
      </c>
      <c r="F321" s="281">
        <v>511.24999999999989</v>
      </c>
      <c r="G321" s="281">
        <v>505.49999999999977</v>
      </c>
      <c r="H321" s="281">
        <v>526.39999999999986</v>
      </c>
      <c r="I321" s="281">
        <v>532.15000000000009</v>
      </c>
      <c r="J321" s="281">
        <v>536.84999999999991</v>
      </c>
      <c r="K321" s="280">
        <v>527.45000000000005</v>
      </c>
      <c r="L321" s="280">
        <v>517</v>
      </c>
      <c r="M321" s="280">
        <v>1.87446</v>
      </c>
      <c r="N321" s="1"/>
      <c r="O321" s="1"/>
    </row>
    <row r="322" spans="1:15" ht="12.75" customHeight="1">
      <c r="A322" s="30">
        <v>312</v>
      </c>
      <c r="B322" s="290" t="s">
        <v>434</v>
      </c>
      <c r="C322" s="280">
        <v>781.15</v>
      </c>
      <c r="D322" s="281">
        <v>784.56666666666661</v>
      </c>
      <c r="E322" s="281">
        <v>774.28333333333319</v>
      </c>
      <c r="F322" s="281">
        <v>767.41666666666663</v>
      </c>
      <c r="G322" s="281">
        <v>757.13333333333321</v>
      </c>
      <c r="H322" s="281">
        <v>791.43333333333317</v>
      </c>
      <c r="I322" s="281">
        <v>801.71666666666647</v>
      </c>
      <c r="J322" s="281">
        <v>808.58333333333314</v>
      </c>
      <c r="K322" s="280">
        <v>794.85</v>
      </c>
      <c r="L322" s="280">
        <v>777.7</v>
      </c>
      <c r="M322" s="280">
        <v>0.46916000000000002</v>
      </c>
      <c r="N322" s="1"/>
      <c r="O322" s="1"/>
    </row>
    <row r="323" spans="1:15" ht="12.75" customHeight="1">
      <c r="A323" s="30">
        <v>313</v>
      </c>
      <c r="B323" s="290" t="s">
        <v>159</v>
      </c>
      <c r="C323" s="280">
        <v>2217.9499999999998</v>
      </c>
      <c r="D323" s="281">
        <v>2197.5833333333335</v>
      </c>
      <c r="E323" s="281">
        <v>2171.3666666666668</v>
      </c>
      <c r="F323" s="281">
        <v>2124.7833333333333</v>
      </c>
      <c r="G323" s="281">
        <v>2098.5666666666666</v>
      </c>
      <c r="H323" s="281">
        <v>2244.166666666667</v>
      </c>
      <c r="I323" s="281">
        <v>2270.3833333333332</v>
      </c>
      <c r="J323" s="281">
        <v>2316.9666666666672</v>
      </c>
      <c r="K323" s="280">
        <v>2223.8000000000002</v>
      </c>
      <c r="L323" s="280">
        <v>2151</v>
      </c>
      <c r="M323" s="280">
        <v>6.7928499999999996</v>
      </c>
      <c r="N323" s="1"/>
      <c r="O323" s="1"/>
    </row>
    <row r="324" spans="1:15" ht="12.75" customHeight="1">
      <c r="A324" s="30">
        <v>314</v>
      </c>
      <c r="B324" s="290" t="s">
        <v>435</v>
      </c>
      <c r="C324" s="280">
        <v>1397.2</v>
      </c>
      <c r="D324" s="281">
        <v>1397.2166666666665</v>
      </c>
      <c r="E324" s="281">
        <v>1391.4833333333329</v>
      </c>
      <c r="F324" s="281">
        <v>1385.7666666666664</v>
      </c>
      <c r="G324" s="281">
        <v>1380.0333333333328</v>
      </c>
      <c r="H324" s="281">
        <v>1402.9333333333329</v>
      </c>
      <c r="I324" s="281">
        <v>1408.6666666666665</v>
      </c>
      <c r="J324" s="281">
        <v>1414.383333333333</v>
      </c>
      <c r="K324" s="280">
        <v>1402.95</v>
      </c>
      <c r="L324" s="280">
        <v>1391.5</v>
      </c>
      <c r="M324" s="280">
        <v>1.29148</v>
      </c>
      <c r="N324" s="1"/>
      <c r="O324" s="1"/>
    </row>
    <row r="325" spans="1:15" ht="12.75" customHeight="1">
      <c r="A325" s="30">
        <v>315</v>
      </c>
      <c r="B325" s="290" t="s">
        <v>161</v>
      </c>
      <c r="C325" s="280">
        <v>1020.9</v>
      </c>
      <c r="D325" s="281">
        <v>1021.4833333333332</v>
      </c>
      <c r="E325" s="281">
        <v>1011.5166666666664</v>
      </c>
      <c r="F325" s="281">
        <v>1002.1333333333332</v>
      </c>
      <c r="G325" s="281">
        <v>992.1666666666664</v>
      </c>
      <c r="H325" s="281">
        <v>1030.8666666666663</v>
      </c>
      <c r="I325" s="281">
        <v>1040.8333333333335</v>
      </c>
      <c r="J325" s="281">
        <v>1050.2166666666665</v>
      </c>
      <c r="K325" s="280">
        <v>1031.45</v>
      </c>
      <c r="L325" s="280">
        <v>1012.1</v>
      </c>
      <c r="M325" s="280">
        <v>9.0527200000000008</v>
      </c>
      <c r="N325" s="1"/>
      <c r="O325" s="1"/>
    </row>
    <row r="326" spans="1:15" ht="12.75" customHeight="1">
      <c r="A326" s="30">
        <v>316</v>
      </c>
      <c r="B326" s="290" t="s">
        <v>267</v>
      </c>
      <c r="C326" s="280">
        <v>673.35</v>
      </c>
      <c r="D326" s="281">
        <v>674.30000000000007</v>
      </c>
      <c r="E326" s="281">
        <v>669.15000000000009</v>
      </c>
      <c r="F326" s="281">
        <v>664.95</v>
      </c>
      <c r="G326" s="281">
        <v>659.80000000000007</v>
      </c>
      <c r="H326" s="281">
        <v>678.50000000000011</v>
      </c>
      <c r="I326" s="281">
        <v>683.65</v>
      </c>
      <c r="J326" s="281">
        <v>687.85000000000014</v>
      </c>
      <c r="K326" s="280">
        <v>679.45</v>
      </c>
      <c r="L326" s="280">
        <v>670.1</v>
      </c>
      <c r="M326" s="280">
        <v>1.19641</v>
      </c>
      <c r="N326" s="1"/>
      <c r="O326" s="1"/>
    </row>
    <row r="327" spans="1:15" ht="12.75" customHeight="1">
      <c r="A327" s="30">
        <v>317</v>
      </c>
      <c r="B327" s="290" t="s">
        <v>436</v>
      </c>
      <c r="C327" s="280">
        <v>33.549999999999997</v>
      </c>
      <c r="D327" s="281">
        <v>33.833333333333336</v>
      </c>
      <c r="E327" s="281">
        <v>33.06666666666667</v>
      </c>
      <c r="F327" s="281">
        <v>32.583333333333336</v>
      </c>
      <c r="G327" s="281">
        <v>31.81666666666667</v>
      </c>
      <c r="H327" s="281">
        <v>34.31666666666667</v>
      </c>
      <c r="I327" s="281">
        <v>35.083333333333336</v>
      </c>
      <c r="J327" s="281">
        <v>35.56666666666667</v>
      </c>
      <c r="K327" s="280">
        <v>34.6</v>
      </c>
      <c r="L327" s="280">
        <v>33.35</v>
      </c>
      <c r="M327" s="280">
        <v>67.698930000000004</v>
      </c>
      <c r="N327" s="1"/>
      <c r="O327" s="1"/>
    </row>
    <row r="328" spans="1:15" ht="12.75" customHeight="1">
      <c r="A328" s="30">
        <v>318</v>
      </c>
      <c r="B328" s="290" t="s">
        <v>437</v>
      </c>
      <c r="C328" s="280">
        <v>56.25</v>
      </c>
      <c r="D328" s="281">
        <v>56.583333333333336</v>
      </c>
      <c r="E328" s="281">
        <v>55.266666666666673</v>
      </c>
      <c r="F328" s="281">
        <v>54.283333333333339</v>
      </c>
      <c r="G328" s="281">
        <v>52.966666666666676</v>
      </c>
      <c r="H328" s="281">
        <v>57.56666666666667</v>
      </c>
      <c r="I328" s="281">
        <v>58.883333333333333</v>
      </c>
      <c r="J328" s="281">
        <v>59.866666666666667</v>
      </c>
      <c r="K328" s="280">
        <v>57.9</v>
      </c>
      <c r="L328" s="280">
        <v>55.6</v>
      </c>
      <c r="M328" s="280">
        <v>33.838050000000003</v>
      </c>
      <c r="N328" s="1"/>
      <c r="O328" s="1"/>
    </row>
    <row r="329" spans="1:15" ht="12.75" customHeight="1">
      <c r="A329" s="30">
        <v>319</v>
      </c>
      <c r="B329" s="290" t="s">
        <v>438</v>
      </c>
      <c r="C329" s="280">
        <v>573.79999999999995</v>
      </c>
      <c r="D329" s="281">
        <v>572.9</v>
      </c>
      <c r="E329" s="281">
        <v>565.79999999999995</v>
      </c>
      <c r="F329" s="281">
        <v>557.79999999999995</v>
      </c>
      <c r="G329" s="281">
        <v>550.69999999999993</v>
      </c>
      <c r="H329" s="281">
        <v>580.9</v>
      </c>
      <c r="I329" s="281">
        <v>588.00000000000011</v>
      </c>
      <c r="J329" s="281">
        <v>596</v>
      </c>
      <c r="K329" s="280">
        <v>580</v>
      </c>
      <c r="L329" s="280">
        <v>564.9</v>
      </c>
      <c r="M329" s="280">
        <v>0.24110999999999999</v>
      </c>
      <c r="N329" s="1"/>
      <c r="O329" s="1"/>
    </row>
    <row r="330" spans="1:15" ht="12.75" customHeight="1">
      <c r="A330" s="30">
        <v>320</v>
      </c>
      <c r="B330" s="290" t="s">
        <v>439</v>
      </c>
      <c r="C330" s="280">
        <v>33</v>
      </c>
      <c r="D330" s="281">
        <v>33</v>
      </c>
      <c r="E330" s="281">
        <v>32.85</v>
      </c>
      <c r="F330" s="281">
        <v>32.700000000000003</v>
      </c>
      <c r="G330" s="281">
        <v>32.550000000000004</v>
      </c>
      <c r="H330" s="281">
        <v>33.15</v>
      </c>
      <c r="I330" s="281">
        <v>33.300000000000004</v>
      </c>
      <c r="J330" s="281">
        <v>33.449999999999996</v>
      </c>
      <c r="K330" s="280">
        <v>33.15</v>
      </c>
      <c r="L330" s="280">
        <v>32.85</v>
      </c>
      <c r="M330" s="280">
        <v>36.185549999999999</v>
      </c>
      <c r="N330" s="1"/>
      <c r="O330" s="1"/>
    </row>
    <row r="331" spans="1:15" ht="12.75" customHeight="1">
      <c r="A331" s="30">
        <v>321</v>
      </c>
      <c r="B331" s="290" t="s">
        <v>440</v>
      </c>
      <c r="C331" s="280">
        <v>66.349999999999994</v>
      </c>
      <c r="D331" s="281">
        <v>66.583333333333329</v>
      </c>
      <c r="E331" s="281">
        <v>65.816666666666663</v>
      </c>
      <c r="F331" s="281">
        <v>65.283333333333331</v>
      </c>
      <c r="G331" s="281">
        <v>64.516666666666666</v>
      </c>
      <c r="H331" s="281">
        <v>67.11666666666666</v>
      </c>
      <c r="I331" s="281">
        <v>67.88333333333334</v>
      </c>
      <c r="J331" s="281">
        <v>68.416666666666657</v>
      </c>
      <c r="K331" s="280">
        <v>67.349999999999994</v>
      </c>
      <c r="L331" s="280">
        <v>66.05</v>
      </c>
      <c r="M331" s="280">
        <v>11.99563</v>
      </c>
      <c r="N331" s="1"/>
      <c r="O331" s="1"/>
    </row>
    <row r="332" spans="1:15" ht="12.75" customHeight="1">
      <c r="A332" s="30">
        <v>322</v>
      </c>
      <c r="B332" s="290" t="s">
        <v>167</v>
      </c>
      <c r="C332" s="280">
        <v>104.5</v>
      </c>
      <c r="D332" s="281">
        <v>104.08333333333333</v>
      </c>
      <c r="E332" s="281">
        <v>103.31666666666666</v>
      </c>
      <c r="F332" s="281">
        <v>102.13333333333334</v>
      </c>
      <c r="G332" s="281">
        <v>101.36666666666667</v>
      </c>
      <c r="H332" s="281">
        <v>105.26666666666665</v>
      </c>
      <c r="I332" s="281">
        <v>106.03333333333333</v>
      </c>
      <c r="J332" s="281">
        <v>107.21666666666664</v>
      </c>
      <c r="K332" s="280">
        <v>104.85</v>
      </c>
      <c r="L332" s="280">
        <v>102.9</v>
      </c>
      <c r="M332" s="280">
        <v>50.682899999999997</v>
      </c>
      <c r="N332" s="1"/>
      <c r="O332" s="1"/>
    </row>
    <row r="333" spans="1:15" ht="12.75" customHeight="1">
      <c r="A333" s="30">
        <v>323</v>
      </c>
      <c r="B333" s="290" t="s">
        <v>441</v>
      </c>
      <c r="C333" s="280">
        <v>285.55</v>
      </c>
      <c r="D333" s="281">
        <v>287.43333333333334</v>
      </c>
      <c r="E333" s="281">
        <v>281.86666666666667</v>
      </c>
      <c r="F333" s="281">
        <v>278.18333333333334</v>
      </c>
      <c r="G333" s="281">
        <v>272.61666666666667</v>
      </c>
      <c r="H333" s="281">
        <v>291.11666666666667</v>
      </c>
      <c r="I333" s="281">
        <v>296.68333333333339</v>
      </c>
      <c r="J333" s="281">
        <v>300.36666666666667</v>
      </c>
      <c r="K333" s="280">
        <v>293</v>
      </c>
      <c r="L333" s="280">
        <v>283.75</v>
      </c>
      <c r="M333" s="280">
        <v>9.8136100000000006</v>
      </c>
      <c r="N333" s="1"/>
      <c r="O333" s="1"/>
    </row>
    <row r="334" spans="1:15" ht="12.75" customHeight="1">
      <c r="A334" s="30">
        <v>324</v>
      </c>
      <c r="B334" s="290" t="s">
        <v>169</v>
      </c>
      <c r="C334" s="280">
        <v>149.69999999999999</v>
      </c>
      <c r="D334" s="281">
        <v>149.76666666666668</v>
      </c>
      <c r="E334" s="281">
        <v>148.98333333333335</v>
      </c>
      <c r="F334" s="281">
        <v>148.26666666666668</v>
      </c>
      <c r="G334" s="281">
        <v>147.48333333333335</v>
      </c>
      <c r="H334" s="281">
        <v>150.48333333333335</v>
      </c>
      <c r="I334" s="281">
        <v>151.26666666666671</v>
      </c>
      <c r="J334" s="281">
        <v>151.98333333333335</v>
      </c>
      <c r="K334" s="280">
        <v>150.55000000000001</v>
      </c>
      <c r="L334" s="280">
        <v>149.05000000000001</v>
      </c>
      <c r="M334" s="280">
        <v>54.031970000000001</v>
      </c>
      <c r="N334" s="1"/>
      <c r="O334" s="1"/>
    </row>
    <row r="335" spans="1:15" ht="12.75" customHeight="1">
      <c r="A335" s="30">
        <v>325</v>
      </c>
      <c r="B335" s="290" t="s">
        <v>442</v>
      </c>
      <c r="C335" s="280">
        <v>628.25</v>
      </c>
      <c r="D335" s="281">
        <v>617.93333333333328</v>
      </c>
      <c r="E335" s="281">
        <v>598.76666666666654</v>
      </c>
      <c r="F335" s="281">
        <v>569.2833333333333</v>
      </c>
      <c r="G335" s="281">
        <v>550.11666666666656</v>
      </c>
      <c r="H335" s="281">
        <v>647.41666666666652</v>
      </c>
      <c r="I335" s="281">
        <v>666.58333333333326</v>
      </c>
      <c r="J335" s="281">
        <v>696.06666666666649</v>
      </c>
      <c r="K335" s="280">
        <v>637.1</v>
      </c>
      <c r="L335" s="280">
        <v>588.45000000000005</v>
      </c>
      <c r="M335" s="280">
        <v>2.9658000000000002</v>
      </c>
      <c r="N335" s="1"/>
      <c r="O335" s="1"/>
    </row>
    <row r="336" spans="1:15" ht="12.75" customHeight="1">
      <c r="A336" s="30">
        <v>326</v>
      </c>
      <c r="B336" s="290" t="s">
        <v>163</v>
      </c>
      <c r="C336" s="280">
        <v>75.900000000000006</v>
      </c>
      <c r="D336" s="281">
        <v>75.166666666666671</v>
      </c>
      <c r="E336" s="281">
        <v>74.283333333333346</v>
      </c>
      <c r="F336" s="281">
        <v>72.666666666666671</v>
      </c>
      <c r="G336" s="281">
        <v>71.783333333333346</v>
      </c>
      <c r="H336" s="281">
        <v>76.783333333333346</v>
      </c>
      <c r="I336" s="281">
        <v>77.666666666666671</v>
      </c>
      <c r="J336" s="281">
        <v>79.283333333333346</v>
      </c>
      <c r="K336" s="280">
        <v>76.05</v>
      </c>
      <c r="L336" s="280">
        <v>73.55</v>
      </c>
      <c r="M336" s="280">
        <v>90.520970000000005</v>
      </c>
      <c r="N336" s="1"/>
      <c r="O336" s="1"/>
    </row>
    <row r="337" spans="1:15" ht="12.75" customHeight="1">
      <c r="A337" s="30">
        <v>327</v>
      </c>
      <c r="B337" s="290" t="s">
        <v>165</v>
      </c>
      <c r="C337" s="280">
        <v>4283.75</v>
      </c>
      <c r="D337" s="281">
        <v>4261.25</v>
      </c>
      <c r="E337" s="281">
        <v>4222.5</v>
      </c>
      <c r="F337" s="281">
        <v>4161.25</v>
      </c>
      <c r="G337" s="281">
        <v>4122.5</v>
      </c>
      <c r="H337" s="281">
        <v>4322.5</v>
      </c>
      <c r="I337" s="281">
        <v>4361.25</v>
      </c>
      <c r="J337" s="281">
        <v>4422.5</v>
      </c>
      <c r="K337" s="280">
        <v>4300</v>
      </c>
      <c r="L337" s="280">
        <v>4200</v>
      </c>
      <c r="M337" s="280">
        <v>3.5706500000000001</v>
      </c>
      <c r="N337" s="1"/>
      <c r="O337" s="1"/>
    </row>
    <row r="338" spans="1:15" ht="12.75" customHeight="1">
      <c r="A338" s="30">
        <v>328</v>
      </c>
      <c r="B338" s="290" t="s">
        <v>809</v>
      </c>
      <c r="C338" s="280">
        <v>514.1</v>
      </c>
      <c r="D338" s="281">
        <v>516</v>
      </c>
      <c r="E338" s="281">
        <v>509.20000000000005</v>
      </c>
      <c r="F338" s="281">
        <v>504.30000000000007</v>
      </c>
      <c r="G338" s="281">
        <v>497.50000000000011</v>
      </c>
      <c r="H338" s="281">
        <v>520.9</v>
      </c>
      <c r="I338" s="281">
        <v>527.69999999999993</v>
      </c>
      <c r="J338" s="281">
        <v>532.59999999999991</v>
      </c>
      <c r="K338" s="280">
        <v>522.79999999999995</v>
      </c>
      <c r="L338" s="280">
        <v>511.1</v>
      </c>
      <c r="M338" s="280">
        <v>2.9508000000000001</v>
      </c>
      <c r="N338" s="1"/>
      <c r="O338" s="1"/>
    </row>
    <row r="339" spans="1:15" ht="12.75" customHeight="1">
      <c r="A339" s="30">
        <v>329</v>
      </c>
      <c r="B339" s="290" t="s">
        <v>166</v>
      </c>
      <c r="C339" s="280">
        <v>18541.900000000001</v>
      </c>
      <c r="D339" s="281">
        <v>18520.3</v>
      </c>
      <c r="E339" s="281">
        <v>18371.599999999999</v>
      </c>
      <c r="F339" s="281">
        <v>18201.3</v>
      </c>
      <c r="G339" s="281">
        <v>18052.599999999999</v>
      </c>
      <c r="H339" s="281">
        <v>18690.599999999999</v>
      </c>
      <c r="I339" s="281">
        <v>18839.300000000003</v>
      </c>
      <c r="J339" s="281">
        <v>19009.599999999999</v>
      </c>
      <c r="K339" s="280">
        <v>18669</v>
      </c>
      <c r="L339" s="280">
        <v>18350</v>
      </c>
      <c r="M339" s="280">
        <v>0.44973000000000002</v>
      </c>
      <c r="N339" s="1"/>
      <c r="O339" s="1"/>
    </row>
    <row r="340" spans="1:15" ht="12.75" customHeight="1">
      <c r="A340" s="30">
        <v>330</v>
      </c>
      <c r="B340" s="290" t="s">
        <v>443</v>
      </c>
      <c r="C340" s="280">
        <v>64.900000000000006</v>
      </c>
      <c r="D340" s="281">
        <v>64.100000000000009</v>
      </c>
      <c r="E340" s="281">
        <v>63.100000000000023</v>
      </c>
      <c r="F340" s="281">
        <v>61.300000000000011</v>
      </c>
      <c r="G340" s="281">
        <v>60.300000000000026</v>
      </c>
      <c r="H340" s="281">
        <v>65.90000000000002</v>
      </c>
      <c r="I340" s="281">
        <v>66.899999999999991</v>
      </c>
      <c r="J340" s="281">
        <v>68.700000000000017</v>
      </c>
      <c r="K340" s="280">
        <v>65.099999999999994</v>
      </c>
      <c r="L340" s="280">
        <v>62.3</v>
      </c>
      <c r="M340" s="280">
        <v>13.05213</v>
      </c>
      <c r="N340" s="1"/>
      <c r="O340" s="1"/>
    </row>
    <row r="341" spans="1:15" ht="12.75" customHeight="1">
      <c r="A341" s="30">
        <v>331</v>
      </c>
      <c r="B341" s="290" t="s">
        <v>162</v>
      </c>
      <c r="C341" s="280">
        <v>284.7</v>
      </c>
      <c r="D341" s="281">
        <v>281.7</v>
      </c>
      <c r="E341" s="281">
        <v>276.84999999999997</v>
      </c>
      <c r="F341" s="281">
        <v>269</v>
      </c>
      <c r="G341" s="281">
        <v>264.14999999999998</v>
      </c>
      <c r="H341" s="281">
        <v>289.54999999999995</v>
      </c>
      <c r="I341" s="281">
        <v>294.39999999999998</v>
      </c>
      <c r="J341" s="281">
        <v>302.24999999999994</v>
      </c>
      <c r="K341" s="280">
        <v>286.55</v>
      </c>
      <c r="L341" s="280">
        <v>273.85000000000002</v>
      </c>
      <c r="M341" s="280">
        <v>4.1290399999999998</v>
      </c>
      <c r="N341" s="1"/>
      <c r="O341" s="1"/>
    </row>
    <row r="342" spans="1:15" ht="12.75" customHeight="1">
      <c r="A342" s="30">
        <v>332</v>
      </c>
      <c r="B342" s="290" t="s">
        <v>870</v>
      </c>
      <c r="C342" s="280">
        <v>339.9</v>
      </c>
      <c r="D342" s="281">
        <v>334</v>
      </c>
      <c r="E342" s="281">
        <v>326.14999999999998</v>
      </c>
      <c r="F342" s="281">
        <v>312.39999999999998</v>
      </c>
      <c r="G342" s="281">
        <v>304.54999999999995</v>
      </c>
      <c r="H342" s="281">
        <v>347.75</v>
      </c>
      <c r="I342" s="281">
        <v>355.6</v>
      </c>
      <c r="J342" s="281">
        <v>369.35</v>
      </c>
      <c r="K342" s="280">
        <v>341.85</v>
      </c>
      <c r="L342" s="280">
        <v>320.25</v>
      </c>
      <c r="M342" s="280">
        <v>15.26371</v>
      </c>
      <c r="N342" s="1"/>
      <c r="O342" s="1"/>
    </row>
    <row r="343" spans="1:15" ht="12.75" customHeight="1">
      <c r="A343" s="30">
        <v>333</v>
      </c>
      <c r="B343" s="290" t="s">
        <v>268</v>
      </c>
      <c r="C343" s="280">
        <v>886.9</v>
      </c>
      <c r="D343" s="281">
        <v>888.6</v>
      </c>
      <c r="E343" s="281">
        <v>876.30000000000007</v>
      </c>
      <c r="F343" s="281">
        <v>865.7</v>
      </c>
      <c r="G343" s="281">
        <v>853.40000000000009</v>
      </c>
      <c r="H343" s="281">
        <v>899.2</v>
      </c>
      <c r="I343" s="281">
        <v>911.5</v>
      </c>
      <c r="J343" s="281">
        <v>922.1</v>
      </c>
      <c r="K343" s="280">
        <v>900.9</v>
      </c>
      <c r="L343" s="280">
        <v>878</v>
      </c>
      <c r="M343" s="280">
        <v>5.6893799999999999</v>
      </c>
      <c r="N343" s="1"/>
      <c r="O343" s="1"/>
    </row>
    <row r="344" spans="1:15" ht="12.75" customHeight="1">
      <c r="A344" s="30">
        <v>334</v>
      </c>
      <c r="B344" s="290" t="s">
        <v>170</v>
      </c>
      <c r="C344" s="280">
        <v>128.6</v>
      </c>
      <c r="D344" s="281">
        <v>128.86666666666665</v>
      </c>
      <c r="E344" s="281">
        <v>127.5333333333333</v>
      </c>
      <c r="F344" s="281">
        <v>126.46666666666665</v>
      </c>
      <c r="G344" s="281">
        <v>125.13333333333331</v>
      </c>
      <c r="H344" s="281">
        <v>129.93333333333328</v>
      </c>
      <c r="I344" s="281">
        <v>131.26666666666659</v>
      </c>
      <c r="J344" s="281">
        <v>132.33333333333329</v>
      </c>
      <c r="K344" s="280">
        <v>130.19999999999999</v>
      </c>
      <c r="L344" s="280">
        <v>127.8</v>
      </c>
      <c r="M344" s="280">
        <v>201.87969000000001</v>
      </c>
      <c r="N344" s="1"/>
      <c r="O344" s="1"/>
    </row>
    <row r="345" spans="1:15" ht="12.75" customHeight="1">
      <c r="A345" s="30">
        <v>335</v>
      </c>
      <c r="B345" s="290" t="s">
        <v>269</v>
      </c>
      <c r="C345" s="280">
        <v>186.9</v>
      </c>
      <c r="D345" s="281">
        <v>185.65</v>
      </c>
      <c r="E345" s="281">
        <v>183.3</v>
      </c>
      <c r="F345" s="281">
        <v>179.70000000000002</v>
      </c>
      <c r="G345" s="281">
        <v>177.35000000000002</v>
      </c>
      <c r="H345" s="281">
        <v>189.25</v>
      </c>
      <c r="I345" s="281">
        <v>191.59999999999997</v>
      </c>
      <c r="J345" s="281">
        <v>195.2</v>
      </c>
      <c r="K345" s="280">
        <v>188</v>
      </c>
      <c r="L345" s="280">
        <v>182.05</v>
      </c>
      <c r="M345" s="280">
        <v>13.825620000000001</v>
      </c>
      <c r="N345" s="1"/>
      <c r="O345" s="1"/>
    </row>
    <row r="346" spans="1:15" ht="12.75" customHeight="1">
      <c r="A346" s="30">
        <v>336</v>
      </c>
      <c r="B346" s="290" t="s">
        <v>851</v>
      </c>
      <c r="C346" s="280">
        <v>713.8</v>
      </c>
      <c r="D346" s="281">
        <v>708.2833333333333</v>
      </c>
      <c r="E346" s="281">
        <v>697.51666666666665</v>
      </c>
      <c r="F346" s="281">
        <v>681.23333333333335</v>
      </c>
      <c r="G346" s="281">
        <v>670.4666666666667</v>
      </c>
      <c r="H346" s="281">
        <v>724.56666666666661</v>
      </c>
      <c r="I346" s="281">
        <v>735.33333333333326</v>
      </c>
      <c r="J346" s="281">
        <v>751.61666666666656</v>
      </c>
      <c r="K346" s="280">
        <v>719.05</v>
      </c>
      <c r="L346" s="280">
        <v>692</v>
      </c>
      <c r="M346" s="280">
        <v>23.636310000000002</v>
      </c>
      <c r="N346" s="1"/>
      <c r="O346" s="1"/>
    </row>
    <row r="347" spans="1:15" ht="12.75" customHeight="1">
      <c r="A347" s="30">
        <v>337</v>
      </c>
      <c r="B347" s="290" t="s">
        <v>444</v>
      </c>
      <c r="C347" s="280">
        <v>3050.45</v>
      </c>
      <c r="D347" s="281">
        <v>3061.5499999999997</v>
      </c>
      <c r="E347" s="281">
        <v>3023.0999999999995</v>
      </c>
      <c r="F347" s="281">
        <v>2995.7499999999995</v>
      </c>
      <c r="G347" s="281">
        <v>2957.2999999999993</v>
      </c>
      <c r="H347" s="281">
        <v>3088.8999999999996</v>
      </c>
      <c r="I347" s="281">
        <v>3127.3499999999995</v>
      </c>
      <c r="J347" s="281">
        <v>3154.7</v>
      </c>
      <c r="K347" s="280">
        <v>3100</v>
      </c>
      <c r="L347" s="280">
        <v>3034.2</v>
      </c>
      <c r="M347" s="280">
        <v>1.45075</v>
      </c>
      <c r="N347" s="1"/>
      <c r="O347" s="1"/>
    </row>
    <row r="348" spans="1:15" ht="12.75" customHeight="1">
      <c r="A348" s="30">
        <v>338</v>
      </c>
      <c r="B348" s="290" t="s">
        <v>445</v>
      </c>
      <c r="C348" s="280">
        <v>269.64999999999998</v>
      </c>
      <c r="D348" s="281">
        <v>271.91666666666669</v>
      </c>
      <c r="E348" s="281">
        <v>265.23333333333335</v>
      </c>
      <c r="F348" s="281">
        <v>260.81666666666666</v>
      </c>
      <c r="G348" s="281">
        <v>254.13333333333333</v>
      </c>
      <c r="H348" s="281">
        <v>276.33333333333337</v>
      </c>
      <c r="I348" s="281">
        <v>283.01666666666665</v>
      </c>
      <c r="J348" s="281">
        <v>287.43333333333339</v>
      </c>
      <c r="K348" s="280">
        <v>278.60000000000002</v>
      </c>
      <c r="L348" s="280">
        <v>267.5</v>
      </c>
      <c r="M348" s="280">
        <v>3.3494700000000002</v>
      </c>
      <c r="N348" s="1"/>
      <c r="O348" s="1"/>
    </row>
    <row r="349" spans="1:15" ht="12.75" customHeight="1">
      <c r="A349" s="30">
        <v>339</v>
      </c>
      <c r="B349" s="290" t="s">
        <v>852</v>
      </c>
      <c r="C349" s="280">
        <v>458.05</v>
      </c>
      <c r="D349" s="281">
        <v>464.66666666666669</v>
      </c>
      <c r="E349" s="281">
        <v>449.63333333333338</v>
      </c>
      <c r="F349" s="281">
        <v>441.2166666666667</v>
      </c>
      <c r="G349" s="281">
        <v>426.18333333333339</v>
      </c>
      <c r="H349" s="281">
        <v>473.08333333333337</v>
      </c>
      <c r="I349" s="281">
        <v>488.11666666666667</v>
      </c>
      <c r="J349" s="281">
        <v>496.53333333333336</v>
      </c>
      <c r="K349" s="280">
        <v>479.7</v>
      </c>
      <c r="L349" s="280">
        <v>456.25</v>
      </c>
      <c r="M349" s="280">
        <v>8.1749899999999993</v>
      </c>
      <c r="N349" s="1"/>
      <c r="O349" s="1"/>
    </row>
    <row r="350" spans="1:15" ht="12.75" customHeight="1">
      <c r="A350" s="30">
        <v>340</v>
      </c>
      <c r="B350" s="290" t="s">
        <v>826</v>
      </c>
      <c r="C350" s="280">
        <v>124.5</v>
      </c>
      <c r="D350" s="281">
        <v>123.55</v>
      </c>
      <c r="E350" s="281">
        <v>120.1</v>
      </c>
      <c r="F350" s="281">
        <v>115.7</v>
      </c>
      <c r="G350" s="281">
        <v>112.25</v>
      </c>
      <c r="H350" s="281">
        <v>127.94999999999999</v>
      </c>
      <c r="I350" s="281">
        <v>131.4</v>
      </c>
      <c r="J350" s="281">
        <v>135.79999999999998</v>
      </c>
      <c r="K350" s="280">
        <v>127</v>
      </c>
      <c r="L350" s="280">
        <v>119.15</v>
      </c>
      <c r="M350" s="280">
        <v>40.17597</v>
      </c>
      <c r="N350" s="1"/>
      <c r="O350" s="1"/>
    </row>
    <row r="351" spans="1:15" ht="12.75" customHeight="1">
      <c r="A351" s="30">
        <v>341</v>
      </c>
      <c r="B351" s="290" t="s">
        <v>177</v>
      </c>
      <c r="C351" s="280">
        <v>3066.75</v>
      </c>
      <c r="D351" s="281">
        <v>3062.8333333333335</v>
      </c>
      <c r="E351" s="281">
        <v>3038.8166666666671</v>
      </c>
      <c r="F351" s="281">
        <v>3010.8833333333337</v>
      </c>
      <c r="G351" s="281">
        <v>2986.8666666666672</v>
      </c>
      <c r="H351" s="281">
        <v>3090.7666666666669</v>
      </c>
      <c r="I351" s="281">
        <v>3114.7833333333333</v>
      </c>
      <c r="J351" s="281">
        <v>3142.7166666666667</v>
      </c>
      <c r="K351" s="280">
        <v>3086.85</v>
      </c>
      <c r="L351" s="280">
        <v>3034.9</v>
      </c>
      <c r="M351" s="280">
        <v>1.3166899999999999</v>
      </c>
      <c r="N351" s="1"/>
      <c r="O351" s="1"/>
    </row>
    <row r="352" spans="1:15" ht="12.75" customHeight="1">
      <c r="A352" s="30">
        <v>342</v>
      </c>
      <c r="B352" s="290" t="s">
        <v>447</v>
      </c>
      <c r="C352" s="280">
        <v>346.15</v>
      </c>
      <c r="D352" s="281">
        <v>346.31666666666666</v>
      </c>
      <c r="E352" s="281">
        <v>342.63333333333333</v>
      </c>
      <c r="F352" s="281">
        <v>339.11666666666667</v>
      </c>
      <c r="G352" s="281">
        <v>335.43333333333334</v>
      </c>
      <c r="H352" s="281">
        <v>349.83333333333331</v>
      </c>
      <c r="I352" s="281">
        <v>353.51666666666659</v>
      </c>
      <c r="J352" s="281">
        <v>357.0333333333333</v>
      </c>
      <c r="K352" s="280">
        <v>350</v>
      </c>
      <c r="L352" s="280">
        <v>342.8</v>
      </c>
      <c r="M352" s="280">
        <v>0.92569999999999997</v>
      </c>
      <c r="N352" s="1"/>
      <c r="O352" s="1"/>
    </row>
    <row r="353" spans="1:15" ht="12.75" customHeight="1">
      <c r="A353" s="30">
        <v>343</v>
      </c>
      <c r="B353" s="290" t="s">
        <v>448</v>
      </c>
      <c r="C353" s="280">
        <v>251.5</v>
      </c>
      <c r="D353" s="281">
        <v>249.85</v>
      </c>
      <c r="E353" s="281">
        <v>246.79999999999998</v>
      </c>
      <c r="F353" s="281">
        <v>242.1</v>
      </c>
      <c r="G353" s="281">
        <v>239.04999999999998</v>
      </c>
      <c r="H353" s="281">
        <v>254.54999999999998</v>
      </c>
      <c r="I353" s="281">
        <v>257.60000000000002</v>
      </c>
      <c r="J353" s="281">
        <v>262.29999999999995</v>
      </c>
      <c r="K353" s="280">
        <v>252.9</v>
      </c>
      <c r="L353" s="280">
        <v>245.15</v>
      </c>
      <c r="M353" s="280">
        <v>1.0656699999999999</v>
      </c>
      <c r="N353" s="1"/>
      <c r="O353" s="1"/>
    </row>
    <row r="354" spans="1:15" ht="12.75" customHeight="1">
      <c r="A354" s="30">
        <v>344</v>
      </c>
      <c r="B354" s="290" t="s">
        <v>181</v>
      </c>
      <c r="C354" s="280">
        <v>2021.55</v>
      </c>
      <c r="D354" s="281">
        <v>1996.5</v>
      </c>
      <c r="E354" s="281">
        <v>1958.95</v>
      </c>
      <c r="F354" s="281">
        <v>1896.3500000000001</v>
      </c>
      <c r="G354" s="281">
        <v>1858.8000000000002</v>
      </c>
      <c r="H354" s="281">
        <v>2059.1</v>
      </c>
      <c r="I354" s="281">
        <v>2096.65</v>
      </c>
      <c r="J354" s="281">
        <v>2159.25</v>
      </c>
      <c r="K354" s="280">
        <v>2034.05</v>
      </c>
      <c r="L354" s="280">
        <v>1933.9</v>
      </c>
      <c r="M354" s="280">
        <v>16.350809999999999</v>
      </c>
      <c r="N354" s="1"/>
      <c r="O354" s="1"/>
    </row>
    <row r="355" spans="1:15" ht="12.75" customHeight="1">
      <c r="A355" s="30">
        <v>345</v>
      </c>
      <c r="B355" s="290" t="s">
        <v>171</v>
      </c>
      <c r="C355" s="280">
        <v>47257.35</v>
      </c>
      <c r="D355" s="281">
        <v>46950.450000000004</v>
      </c>
      <c r="E355" s="281">
        <v>46500.900000000009</v>
      </c>
      <c r="F355" s="281">
        <v>45744.450000000004</v>
      </c>
      <c r="G355" s="281">
        <v>45294.900000000009</v>
      </c>
      <c r="H355" s="281">
        <v>47706.900000000009</v>
      </c>
      <c r="I355" s="281">
        <v>48156.450000000012</v>
      </c>
      <c r="J355" s="281">
        <v>48912.900000000009</v>
      </c>
      <c r="K355" s="280">
        <v>47400</v>
      </c>
      <c r="L355" s="280">
        <v>46194</v>
      </c>
      <c r="M355" s="280">
        <v>0.16941000000000001</v>
      </c>
      <c r="N355" s="1"/>
      <c r="O355" s="1"/>
    </row>
    <row r="356" spans="1:15" ht="12.75" customHeight="1">
      <c r="A356" s="30">
        <v>346</v>
      </c>
      <c r="B356" s="290" t="s">
        <v>449</v>
      </c>
      <c r="C356" s="280">
        <v>3383.35</v>
      </c>
      <c r="D356" s="281">
        <v>3359.1833333333329</v>
      </c>
      <c r="E356" s="281">
        <v>3315.4166666666661</v>
      </c>
      <c r="F356" s="281">
        <v>3247.4833333333331</v>
      </c>
      <c r="G356" s="281">
        <v>3203.7166666666662</v>
      </c>
      <c r="H356" s="281">
        <v>3427.1166666666659</v>
      </c>
      <c r="I356" s="281">
        <v>3470.8833333333332</v>
      </c>
      <c r="J356" s="281">
        <v>3538.8166666666657</v>
      </c>
      <c r="K356" s="280">
        <v>3402.95</v>
      </c>
      <c r="L356" s="280">
        <v>3291.25</v>
      </c>
      <c r="M356" s="280">
        <v>5.4148199999999997</v>
      </c>
      <c r="N356" s="1"/>
      <c r="O356" s="1"/>
    </row>
    <row r="357" spans="1:15" ht="12.75" customHeight="1">
      <c r="A357" s="30">
        <v>347</v>
      </c>
      <c r="B357" s="290" t="s">
        <v>173</v>
      </c>
      <c r="C357" s="280">
        <v>223.9</v>
      </c>
      <c r="D357" s="281">
        <v>223.18333333333331</v>
      </c>
      <c r="E357" s="281">
        <v>221.71666666666661</v>
      </c>
      <c r="F357" s="281">
        <v>219.5333333333333</v>
      </c>
      <c r="G357" s="281">
        <v>218.06666666666661</v>
      </c>
      <c r="H357" s="281">
        <v>225.36666666666662</v>
      </c>
      <c r="I357" s="281">
        <v>226.83333333333331</v>
      </c>
      <c r="J357" s="281">
        <v>229.01666666666662</v>
      </c>
      <c r="K357" s="280">
        <v>224.65</v>
      </c>
      <c r="L357" s="280">
        <v>221</v>
      </c>
      <c r="M357" s="280">
        <v>13.19426</v>
      </c>
      <c r="N357" s="1"/>
      <c r="O357" s="1"/>
    </row>
    <row r="358" spans="1:15" ht="12.75" customHeight="1">
      <c r="A358" s="30">
        <v>348</v>
      </c>
      <c r="B358" s="290" t="s">
        <v>175</v>
      </c>
      <c r="C358" s="280">
        <v>4142.7</v>
      </c>
      <c r="D358" s="281">
        <v>4136.5666666666666</v>
      </c>
      <c r="E358" s="281">
        <v>4121.1333333333332</v>
      </c>
      <c r="F358" s="281">
        <v>4099.5666666666666</v>
      </c>
      <c r="G358" s="281">
        <v>4084.1333333333332</v>
      </c>
      <c r="H358" s="281">
        <v>4158.1333333333332</v>
      </c>
      <c r="I358" s="281">
        <v>4173.5666666666657</v>
      </c>
      <c r="J358" s="281">
        <v>4195.1333333333332</v>
      </c>
      <c r="K358" s="280">
        <v>4152</v>
      </c>
      <c r="L358" s="280">
        <v>4115</v>
      </c>
      <c r="M358" s="280">
        <v>3.1E-2</v>
      </c>
      <c r="N358" s="1"/>
      <c r="O358" s="1"/>
    </row>
    <row r="359" spans="1:15" ht="12.75" customHeight="1">
      <c r="A359" s="30">
        <v>349</v>
      </c>
      <c r="B359" s="290" t="s">
        <v>451</v>
      </c>
      <c r="C359" s="280">
        <v>1214.5</v>
      </c>
      <c r="D359" s="281">
        <v>1210.0666666666668</v>
      </c>
      <c r="E359" s="281">
        <v>1196.0833333333337</v>
      </c>
      <c r="F359" s="281">
        <v>1177.666666666667</v>
      </c>
      <c r="G359" s="281">
        <v>1163.6833333333338</v>
      </c>
      <c r="H359" s="281">
        <v>1228.4833333333336</v>
      </c>
      <c r="I359" s="281">
        <v>1242.4666666666667</v>
      </c>
      <c r="J359" s="281">
        <v>1260.8833333333334</v>
      </c>
      <c r="K359" s="280">
        <v>1224.05</v>
      </c>
      <c r="L359" s="280">
        <v>1191.6500000000001</v>
      </c>
      <c r="M359" s="280">
        <v>0.78052999999999995</v>
      </c>
      <c r="N359" s="1"/>
      <c r="O359" s="1"/>
    </row>
    <row r="360" spans="1:15" ht="12.75" customHeight="1">
      <c r="A360" s="30">
        <v>350</v>
      </c>
      <c r="B360" s="290" t="s">
        <v>176</v>
      </c>
      <c r="C360" s="280">
        <v>2354.4</v>
      </c>
      <c r="D360" s="281">
        <v>2342.8666666666668</v>
      </c>
      <c r="E360" s="281">
        <v>2321.6333333333337</v>
      </c>
      <c r="F360" s="281">
        <v>2288.8666666666668</v>
      </c>
      <c r="G360" s="281">
        <v>2267.6333333333337</v>
      </c>
      <c r="H360" s="281">
        <v>2375.6333333333337</v>
      </c>
      <c r="I360" s="281">
        <v>2396.8666666666672</v>
      </c>
      <c r="J360" s="281">
        <v>2429.6333333333337</v>
      </c>
      <c r="K360" s="280">
        <v>2364.1</v>
      </c>
      <c r="L360" s="280">
        <v>2310.1</v>
      </c>
      <c r="M360" s="280">
        <v>2.6547999999999998</v>
      </c>
      <c r="N360" s="1"/>
      <c r="O360" s="1"/>
    </row>
    <row r="361" spans="1:15" ht="12.75" customHeight="1">
      <c r="A361" s="30">
        <v>351</v>
      </c>
      <c r="B361" s="290" t="s">
        <v>172</v>
      </c>
      <c r="C361" s="280">
        <v>1805.25</v>
      </c>
      <c r="D361" s="281">
        <v>1805.2666666666667</v>
      </c>
      <c r="E361" s="281">
        <v>1777.0333333333333</v>
      </c>
      <c r="F361" s="281">
        <v>1748.8166666666666</v>
      </c>
      <c r="G361" s="281">
        <v>1720.5833333333333</v>
      </c>
      <c r="H361" s="281">
        <v>1833.4833333333333</v>
      </c>
      <c r="I361" s="281">
        <v>1861.7166666666665</v>
      </c>
      <c r="J361" s="281">
        <v>1889.9333333333334</v>
      </c>
      <c r="K361" s="280">
        <v>1833.5</v>
      </c>
      <c r="L361" s="280">
        <v>1777.05</v>
      </c>
      <c r="M361" s="280">
        <v>16.64105</v>
      </c>
      <c r="N361" s="1"/>
      <c r="O361" s="1"/>
    </row>
    <row r="362" spans="1:15" ht="12.75" customHeight="1">
      <c r="A362" s="30">
        <v>352</v>
      </c>
      <c r="B362" s="290" t="s">
        <v>452</v>
      </c>
      <c r="C362" s="280">
        <v>737.85</v>
      </c>
      <c r="D362" s="281">
        <v>738.7833333333333</v>
      </c>
      <c r="E362" s="281">
        <v>729.06666666666661</v>
      </c>
      <c r="F362" s="281">
        <v>720.2833333333333</v>
      </c>
      <c r="G362" s="281">
        <v>710.56666666666661</v>
      </c>
      <c r="H362" s="281">
        <v>747.56666666666661</v>
      </c>
      <c r="I362" s="281">
        <v>757.2833333333333</v>
      </c>
      <c r="J362" s="281">
        <v>766.06666666666661</v>
      </c>
      <c r="K362" s="280">
        <v>748.5</v>
      </c>
      <c r="L362" s="280">
        <v>730</v>
      </c>
      <c r="M362" s="280">
        <v>0.11946</v>
      </c>
      <c r="N362" s="1"/>
      <c r="O362" s="1"/>
    </row>
    <row r="363" spans="1:15" ht="12.75" customHeight="1">
      <c r="A363" s="30">
        <v>353</v>
      </c>
      <c r="B363" s="290" t="s">
        <v>270</v>
      </c>
      <c r="C363" s="280">
        <v>2223.0500000000002</v>
      </c>
      <c r="D363" s="281">
        <v>2219.7166666666667</v>
      </c>
      <c r="E363" s="281">
        <v>2204.4333333333334</v>
      </c>
      <c r="F363" s="281">
        <v>2185.8166666666666</v>
      </c>
      <c r="G363" s="281">
        <v>2170.5333333333333</v>
      </c>
      <c r="H363" s="281">
        <v>2238.3333333333335</v>
      </c>
      <c r="I363" s="281">
        <v>2253.6166666666672</v>
      </c>
      <c r="J363" s="281">
        <v>2272.2333333333336</v>
      </c>
      <c r="K363" s="280">
        <v>2235</v>
      </c>
      <c r="L363" s="280">
        <v>2201.1</v>
      </c>
      <c r="M363" s="280">
        <v>3.79121</v>
      </c>
      <c r="N363" s="1"/>
      <c r="O363" s="1"/>
    </row>
    <row r="364" spans="1:15" ht="12.75" customHeight="1">
      <c r="A364" s="30">
        <v>354</v>
      </c>
      <c r="B364" s="290" t="s">
        <v>453</v>
      </c>
      <c r="C364" s="280">
        <v>2323</v>
      </c>
      <c r="D364" s="281">
        <v>2312.9</v>
      </c>
      <c r="E364" s="281">
        <v>2288.8000000000002</v>
      </c>
      <c r="F364" s="281">
        <v>2254.6</v>
      </c>
      <c r="G364" s="281">
        <v>2230.5</v>
      </c>
      <c r="H364" s="281">
        <v>2347.1000000000004</v>
      </c>
      <c r="I364" s="281">
        <v>2371.1999999999998</v>
      </c>
      <c r="J364" s="281">
        <v>2405.4000000000005</v>
      </c>
      <c r="K364" s="280">
        <v>2337</v>
      </c>
      <c r="L364" s="280">
        <v>2278.6999999999998</v>
      </c>
      <c r="M364" s="280">
        <v>1.37774</v>
      </c>
      <c r="N364" s="1"/>
      <c r="O364" s="1"/>
    </row>
    <row r="365" spans="1:15" ht="12.75" customHeight="1">
      <c r="A365" s="30">
        <v>355</v>
      </c>
      <c r="B365" s="290" t="s">
        <v>810</v>
      </c>
      <c r="C365" s="280">
        <v>271.64999999999998</v>
      </c>
      <c r="D365" s="281">
        <v>269.31666666666666</v>
      </c>
      <c r="E365" s="281">
        <v>264.13333333333333</v>
      </c>
      <c r="F365" s="281">
        <v>256.61666666666667</v>
      </c>
      <c r="G365" s="281">
        <v>251.43333333333334</v>
      </c>
      <c r="H365" s="281">
        <v>276.83333333333331</v>
      </c>
      <c r="I365" s="281">
        <v>282.01666666666659</v>
      </c>
      <c r="J365" s="281">
        <v>289.5333333333333</v>
      </c>
      <c r="K365" s="280">
        <v>274.5</v>
      </c>
      <c r="L365" s="280">
        <v>261.8</v>
      </c>
      <c r="M365" s="280">
        <v>38.447890000000001</v>
      </c>
      <c r="N365" s="1"/>
      <c r="O365" s="1"/>
    </row>
    <row r="366" spans="1:15" ht="12.75" customHeight="1">
      <c r="A366" s="30">
        <v>356</v>
      </c>
      <c r="B366" s="290" t="s">
        <v>174</v>
      </c>
      <c r="C366" s="280">
        <v>113.9</v>
      </c>
      <c r="D366" s="281">
        <v>113.33333333333333</v>
      </c>
      <c r="E366" s="281">
        <v>112.41666666666666</v>
      </c>
      <c r="F366" s="281">
        <v>110.93333333333332</v>
      </c>
      <c r="G366" s="281">
        <v>110.01666666666665</v>
      </c>
      <c r="H366" s="281">
        <v>114.81666666666666</v>
      </c>
      <c r="I366" s="281">
        <v>115.73333333333332</v>
      </c>
      <c r="J366" s="281">
        <v>117.21666666666667</v>
      </c>
      <c r="K366" s="280">
        <v>114.25</v>
      </c>
      <c r="L366" s="280">
        <v>111.85</v>
      </c>
      <c r="M366" s="280">
        <v>27.878080000000001</v>
      </c>
      <c r="N366" s="1"/>
      <c r="O366" s="1"/>
    </row>
    <row r="367" spans="1:15" ht="12.75" customHeight="1">
      <c r="A367" s="30">
        <v>357</v>
      </c>
      <c r="B367" s="290" t="s">
        <v>179</v>
      </c>
      <c r="C367" s="280">
        <v>210.65</v>
      </c>
      <c r="D367" s="281">
        <v>210.35</v>
      </c>
      <c r="E367" s="281">
        <v>209.7</v>
      </c>
      <c r="F367" s="281">
        <v>208.75</v>
      </c>
      <c r="G367" s="281">
        <v>208.1</v>
      </c>
      <c r="H367" s="281">
        <v>211.29999999999998</v>
      </c>
      <c r="I367" s="281">
        <v>211.95000000000002</v>
      </c>
      <c r="J367" s="281">
        <v>212.89999999999998</v>
      </c>
      <c r="K367" s="280">
        <v>211</v>
      </c>
      <c r="L367" s="280">
        <v>209.4</v>
      </c>
      <c r="M367" s="280">
        <v>69.070160000000001</v>
      </c>
      <c r="N367" s="1"/>
      <c r="O367" s="1"/>
    </row>
    <row r="368" spans="1:15" ht="12.75" customHeight="1">
      <c r="A368" s="30">
        <v>358</v>
      </c>
      <c r="B368" s="290" t="s">
        <v>811</v>
      </c>
      <c r="C368" s="280">
        <v>391</v>
      </c>
      <c r="D368" s="281">
        <v>391.83333333333331</v>
      </c>
      <c r="E368" s="281">
        <v>386.16666666666663</v>
      </c>
      <c r="F368" s="281">
        <v>381.33333333333331</v>
      </c>
      <c r="G368" s="281">
        <v>375.66666666666663</v>
      </c>
      <c r="H368" s="281">
        <v>396.66666666666663</v>
      </c>
      <c r="I368" s="281">
        <v>402.33333333333326</v>
      </c>
      <c r="J368" s="281">
        <v>407.16666666666663</v>
      </c>
      <c r="K368" s="280">
        <v>397.5</v>
      </c>
      <c r="L368" s="280">
        <v>387</v>
      </c>
      <c r="M368" s="280">
        <v>3.4947599999999999</v>
      </c>
      <c r="N368" s="1"/>
      <c r="O368" s="1"/>
    </row>
    <row r="369" spans="1:15" ht="12.75" customHeight="1">
      <c r="A369" s="30">
        <v>359</v>
      </c>
      <c r="B369" s="290" t="s">
        <v>271</v>
      </c>
      <c r="C369" s="280">
        <v>424.55</v>
      </c>
      <c r="D369" s="281">
        <v>426.01666666666665</v>
      </c>
      <c r="E369" s="281">
        <v>418.5333333333333</v>
      </c>
      <c r="F369" s="281">
        <v>412.51666666666665</v>
      </c>
      <c r="G369" s="281">
        <v>405.0333333333333</v>
      </c>
      <c r="H369" s="281">
        <v>432.0333333333333</v>
      </c>
      <c r="I369" s="281">
        <v>439.51666666666665</v>
      </c>
      <c r="J369" s="281">
        <v>445.5333333333333</v>
      </c>
      <c r="K369" s="280">
        <v>433.5</v>
      </c>
      <c r="L369" s="280">
        <v>420</v>
      </c>
      <c r="M369" s="280">
        <v>2.9126799999999999</v>
      </c>
      <c r="N369" s="1"/>
      <c r="O369" s="1"/>
    </row>
    <row r="370" spans="1:15" ht="12.75" customHeight="1">
      <c r="A370" s="30">
        <v>360</v>
      </c>
      <c r="B370" s="290" t="s">
        <v>454</v>
      </c>
      <c r="C370" s="280">
        <v>590.25</v>
      </c>
      <c r="D370" s="281">
        <v>589.91666666666663</v>
      </c>
      <c r="E370" s="281">
        <v>585.83333333333326</v>
      </c>
      <c r="F370" s="281">
        <v>581.41666666666663</v>
      </c>
      <c r="G370" s="281">
        <v>577.33333333333326</v>
      </c>
      <c r="H370" s="281">
        <v>594.33333333333326</v>
      </c>
      <c r="I370" s="281">
        <v>598.41666666666652</v>
      </c>
      <c r="J370" s="281">
        <v>602.83333333333326</v>
      </c>
      <c r="K370" s="280">
        <v>594</v>
      </c>
      <c r="L370" s="280">
        <v>585.5</v>
      </c>
      <c r="M370" s="280">
        <v>1.4408000000000001</v>
      </c>
      <c r="N370" s="1"/>
      <c r="O370" s="1"/>
    </row>
    <row r="371" spans="1:15" ht="12.75" customHeight="1">
      <c r="A371" s="30">
        <v>361</v>
      </c>
      <c r="B371" s="290" t="s">
        <v>455</v>
      </c>
      <c r="C371" s="280">
        <v>118.05</v>
      </c>
      <c r="D371" s="281">
        <v>117.91666666666667</v>
      </c>
      <c r="E371" s="281">
        <v>114.83333333333334</v>
      </c>
      <c r="F371" s="281">
        <v>111.61666666666667</v>
      </c>
      <c r="G371" s="281">
        <v>108.53333333333335</v>
      </c>
      <c r="H371" s="281">
        <v>121.13333333333334</v>
      </c>
      <c r="I371" s="281">
        <v>124.21666666666668</v>
      </c>
      <c r="J371" s="281">
        <v>127.43333333333334</v>
      </c>
      <c r="K371" s="280">
        <v>121</v>
      </c>
      <c r="L371" s="280">
        <v>114.7</v>
      </c>
      <c r="M371" s="280">
        <v>25.247389999999999</v>
      </c>
      <c r="N371" s="1"/>
      <c r="O371" s="1"/>
    </row>
    <row r="372" spans="1:15" ht="12.75" customHeight="1">
      <c r="A372" s="30">
        <v>362</v>
      </c>
      <c r="B372" s="290" t="s">
        <v>871</v>
      </c>
      <c r="C372" s="280">
        <v>1208.1500000000001</v>
      </c>
      <c r="D372" s="281">
        <v>1205.3833333333334</v>
      </c>
      <c r="E372" s="281">
        <v>1192.7666666666669</v>
      </c>
      <c r="F372" s="281">
        <v>1177.3833333333334</v>
      </c>
      <c r="G372" s="281">
        <v>1164.7666666666669</v>
      </c>
      <c r="H372" s="281">
        <v>1220.7666666666669</v>
      </c>
      <c r="I372" s="281">
        <v>1233.3833333333332</v>
      </c>
      <c r="J372" s="281">
        <v>1248.7666666666669</v>
      </c>
      <c r="K372" s="280">
        <v>1218</v>
      </c>
      <c r="L372" s="280">
        <v>1190</v>
      </c>
      <c r="M372" s="280">
        <v>9.9489999999999995E-2</v>
      </c>
      <c r="N372" s="1"/>
      <c r="O372" s="1"/>
    </row>
    <row r="373" spans="1:15" ht="12.75" customHeight="1">
      <c r="A373" s="30">
        <v>363</v>
      </c>
      <c r="B373" s="290" t="s">
        <v>456</v>
      </c>
      <c r="C373" s="280">
        <v>4352.3999999999996</v>
      </c>
      <c r="D373" s="281">
        <v>4335.833333333333</v>
      </c>
      <c r="E373" s="281">
        <v>4297.6166666666659</v>
      </c>
      <c r="F373" s="281">
        <v>4242.833333333333</v>
      </c>
      <c r="G373" s="281">
        <v>4204.6166666666659</v>
      </c>
      <c r="H373" s="281">
        <v>4390.6166666666659</v>
      </c>
      <c r="I373" s="281">
        <v>4428.833333333333</v>
      </c>
      <c r="J373" s="281">
        <v>4483.6166666666659</v>
      </c>
      <c r="K373" s="280">
        <v>4374.05</v>
      </c>
      <c r="L373" s="280">
        <v>4281.05</v>
      </c>
      <c r="M373" s="280">
        <v>4.802E-2</v>
      </c>
      <c r="N373" s="1"/>
      <c r="O373" s="1"/>
    </row>
    <row r="374" spans="1:15" ht="12.75" customHeight="1">
      <c r="A374" s="30">
        <v>364</v>
      </c>
      <c r="B374" s="290" t="s">
        <v>272</v>
      </c>
      <c r="C374" s="280">
        <v>14151.85</v>
      </c>
      <c r="D374" s="281">
        <v>14146.949999999999</v>
      </c>
      <c r="E374" s="281">
        <v>14054.899999999998</v>
      </c>
      <c r="F374" s="281">
        <v>13957.949999999999</v>
      </c>
      <c r="G374" s="281">
        <v>13865.899999999998</v>
      </c>
      <c r="H374" s="281">
        <v>14243.899999999998</v>
      </c>
      <c r="I374" s="281">
        <v>14335.949999999997</v>
      </c>
      <c r="J374" s="281">
        <v>14432.899999999998</v>
      </c>
      <c r="K374" s="280">
        <v>14239</v>
      </c>
      <c r="L374" s="280">
        <v>14050</v>
      </c>
      <c r="M374" s="280">
        <v>6.2080000000000003E-2</v>
      </c>
      <c r="N374" s="1"/>
      <c r="O374" s="1"/>
    </row>
    <row r="375" spans="1:15" ht="12.75" customHeight="1">
      <c r="A375" s="30">
        <v>365</v>
      </c>
      <c r="B375" s="290" t="s">
        <v>178</v>
      </c>
      <c r="C375" s="280">
        <v>32.049999999999997</v>
      </c>
      <c r="D375" s="281">
        <v>31.883333333333336</v>
      </c>
      <c r="E375" s="281">
        <v>31.666666666666671</v>
      </c>
      <c r="F375" s="281">
        <v>31.283333333333335</v>
      </c>
      <c r="G375" s="281">
        <v>31.06666666666667</v>
      </c>
      <c r="H375" s="281">
        <v>32.266666666666673</v>
      </c>
      <c r="I375" s="281">
        <v>32.483333333333334</v>
      </c>
      <c r="J375" s="281">
        <v>32.866666666666674</v>
      </c>
      <c r="K375" s="280">
        <v>32.1</v>
      </c>
      <c r="L375" s="280">
        <v>31.5</v>
      </c>
      <c r="M375" s="280">
        <v>224.3065</v>
      </c>
      <c r="N375" s="1"/>
      <c r="O375" s="1"/>
    </row>
    <row r="376" spans="1:15" ht="12.75" customHeight="1">
      <c r="A376" s="30">
        <v>366</v>
      </c>
      <c r="B376" s="290" t="s">
        <v>457</v>
      </c>
      <c r="C376" s="280">
        <v>555.15</v>
      </c>
      <c r="D376" s="281">
        <v>554.73333333333323</v>
      </c>
      <c r="E376" s="281">
        <v>549.41666666666652</v>
      </c>
      <c r="F376" s="281">
        <v>543.68333333333328</v>
      </c>
      <c r="G376" s="281">
        <v>538.36666666666656</v>
      </c>
      <c r="H376" s="281">
        <v>560.46666666666647</v>
      </c>
      <c r="I376" s="281">
        <v>565.7833333333333</v>
      </c>
      <c r="J376" s="281">
        <v>571.51666666666642</v>
      </c>
      <c r="K376" s="280">
        <v>560.04999999999995</v>
      </c>
      <c r="L376" s="280">
        <v>549</v>
      </c>
      <c r="M376" s="280">
        <v>0.83389000000000002</v>
      </c>
      <c r="N376" s="1"/>
      <c r="O376" s="1"/>
    </row>
    <row r="377" spans="1:15" ht="12.75" customHeight="1">
      <c r="A377" s="30">
        <v>367</v>
      </c>
      <c r="B377" s="290" t="s">
        <v>183</v>
      </c>
      <c r="C377" s="280">
        <v>91.65</v>
      </c>
      <c r="D377" s="281">
        <v>91.983333333333348</v>
      </c>
      <c r="E377" s="281">
        <v>91.066666666666691</v>
      </c>
      <c r="F377" s="281">
        <v>90.483333333333348</v>
      </c>
      <c r="G377" s="281">
        <v>89.566666666666691</v>
      </c>
      <c r="H377" s="281">
        <v>92.566666666666691</v>
      </c>
      <c r="I377" s="281">
        <v>93.483333333333348</v>
      </c>
      <c r="J377" s="281">
        <v>94.066666666666691</v>
      </c>
      <c r="K377" s="280">
        <v>92.9</v>
      </c>
      <c r="L377" s="280">
        <v>91.4</v>
      </c>
      <c r="M377" s="280">
        <v>94.105119999999999</v>
      </c>
      <c r="N377" s="1"/>
      <c r="O377" s="1"/>
    </row>
    <row r="378" spans="1:15" ht="12.75" customHeight="1">
      <c r="A378" s="30">
        <v>368</v>
      </c>
      <c r="B378" s="290" t="s">
        <v>184</v>
      </c>
      <c r="C378" s="280">
        <v>129.30000000000001</v>
      </c>
      <c r="D378" s="281">
        <v>128.46666666666667</v>
      </c>
      <c r="E378" s="281">
        <v>127.48333333333335</v>
      </c>
      <c r="F378" s="281">
        <v>125.66666666666669</v>
      </c>
      <c r="G378" s="281">
        <v>124.68333333333337</v>
      </c>
      <c r="H378" s="281">
        <v>130.28333333333333</v>
      </c>
      <c r="I378" s="281">
        <v>131.26666666666662</v>
      </c>
      <c r="J378" s="281">
        <v>133.08333333333331</v>
      </c>
      <c r="K378" s="280">
        <v>129.44999999999999</v>
      </c>
      <c r="L378" s="280">
        <v>126.65</v>
      </c>
      <c r="M378" s="280">
        <v>35.207799999999999</v>
      </c>
      <c r="N378" s="1"/>
      <c r="O378" s="1"/>
    </row>
    <row r="379" spans="1:15" ht="12.75" customHeight="1">
      <c r="A379" s="30">
        <v>369</v>
      </c>
      <c r="B379" s="290" t="s">
        <v>813</v>
      </c>
      <c r="C379" s="280">
        <v>522.70000000000005</v>
      </c>
      <c r="D379" s="281">
        <v>522.01666666666677</v>
      </c>
      <c r="E379" s="281">
        <v>515.68333333333351</v>
      </c>
      <c r="F379" s="281">
        <v>508.66666666666674</v>
      </c>
      <c r="G379" s="281">
        <v>502.33333333333348</v>
      </c>
      <c r="H379" s="281">
        <v>529.03333333333353</v>
      </c>
      <c r="I379" s="281">
        <v>535.36666666666679</v>
      </c>
      <c r="J379" s="281">
        <v>542.38333333333355</v>
      </c>
      <c r="K379" s="280">
        <v>528.35</v>
      </c>
      <c r="L379" s="280">
        <v>515</v>
      </c>
      <c r="M379" s="280">
        <v>0.87456999999999996</v>
      </c>
      <c r="N379" s="1"/>
      <c r="O379" s="1"/>
    </row>
    <row r="380" spans="1:15" ht="12.75" customHeight="1">
      <c r="A380" s="30">
        <v>370</v>
      </c>
      <c r="B380" s="290" t="s">
        <v>458</v>
      </c>
      <c r="C380" s="280">
        <v>251.25</v>
      </c>
      <c r="D380" s="281">
        <v>252.68333333333331</v>
      </c>
      <c r="E380" s="281">
        <v>248.66666666666663</v>
      </c>
      <c r="F380" s="281">
        <v>246.08333333333331</v>
      </c>
      <c r="G380" s="281">
        <v>242.06666666666663</v>
      </c>
      <c r="H380" s="281">
        <v>255.26666666666662</v>
      </c>
      <c r="I380" s="281">
        <v>259.2833333333333</v>
      </c>
      <c r="J380" s="281">
        <v>261.86666666666662</v>
      </c>
      <c r="K380" s="280">
        <v>256.7</v>
      </c>
      <c r="L380" s="280">
        <v>250.1</v>
      </c>
      <c r="M380" s="280">
        <v>0.52468999999999999</v>
      </c>
      <c r="N380" s="1"/>
      <c r="O380" s="1"/>
    </row>
    <row r="381" spans="1:15" ht="12.75" customHeight="1">
      <c r="A381" s="30">
        <v>371</v>
      </c>
      <c r="B381" s="290" t="s">
        <v>459</v>
      </c>
      <c r="C381" s="280">
        <v>968.8</v>
      </c>
      <c r="D381" s="281">
        <v>968.26666666666677</v>
      </c>
      <c r="E381" s="281">
        <v>957.53333333333353</v>
      </c>
      <c r="F381" s="281">
        <v>946.26666666666677</v>
      </c>
      <c r="G381" s="281">
        <v>935.53333333333353</v>
      </c>
      <c r="H381" s="281">
        <v>979.53333333333353</v>
      </c>
      <c r="I381" s="281">
        <v>990.26666666666688</v>
      </c>
      <c r="J381" s="281">
        <v>1001.5333333333335</v>
      </c>
      <c r="K381" s="280">
        <v>979</v>
      </c>
      <c r="L381" s="280">
        <v>957</v>
      </c>
      <c r="M381" s="280">
        <v>3.0036900000000002</v>
      </c>
      <c r="N381" s="1"/>
      <c r="O381" s="1"/>
    </row>
    <row r="382" spans="1:15" ht="12.75" customHeight="1">
      <c r="A382" s="30">
        <v>372</v>
      </c>
      <c r="B382" s="290" t="s">
        <v>460</v>
      </c>
      <c r="C382" s="280">
        <v>31</v>
      </c>
      <c r="D382" s="281">
        <v>30.933333333333334</v>
      </c>
      <c r="E382" s="281">
        <v>30.716666666666669</v>
      </c>
      <c r="F382" s="281">
        <v>30.433333333333334</v>
      </c>
      <c r="G382" s="281">
        <v>30.216666666666669</v>
      </c>
      <c r="H382" s="281">
        <v>31.216666666666669</v>
      </c>
      <c r="I382" s="281">
        <v>31.43333333333333</v>
      </c>
      <c r="J382" s="281">
        <v>31.716666666666669</v>
      </c>
      <c r="K382" s="280">
        <v>31.15</v>
      </c>
      <c r="L382" s="280">
        <v>30.65</v>
      </c>
      <c r="M382" s="280">
        <v>10.540459999999999</v>
      </c>
      <c r="N382" s="1"/>
      <c r="O382" s="1"/>
    </row>
    <row r="383" spans="1:15" ht="12.75" customHeight="1">
      <c r="A383" s="30">
        <v>373</v>
      </c>
      <c r="B383" s="290" t="s">
        <v>812</v>
      </c>
      <c r="C383" s="280">
        <v>94.8</v>
      </c>
      <c r="D383" s="281">
        <v>94.783333333333346</v>
      </c>
      <c r="E383" s="281">
        <v>91.766666666666694</v>
      </c>
      <c r="F383" s="281">
        <v>88.733333333333348</v>
      </c>
      <c r="G383" s="281">
        <v>85.716666666666697</v>
      </c>
      <c r="H383" s="281">
        <v>97.816666666666691</v>
      </c>
      <c r="I383" s="281">
        <v>100.83333333333334</v>
      </c>
      <c r="J383" s="281">
        <v>103.86666666666669</v>
      </c>
      <c r="K383" s="280">
        <v>97.8</v>
      </c>
      <c r="L383" s="280">
        <v>91.75</v>
      </c>
      <c r="M383" s="280">
        <v>3.5401500000000001</v>
      </c>
      <c r="N383" s="1"/>
      <c r="O383" s="1"/>
    </row>
    <row r="384" spans="1:15" ht="12.75" customHeight="1">
      <c r="A384" s="30">
        <v>374</v>
      </c>
      <c r="B384" s="290" t="s">
        <v>461</v>
      </c>
      <c r="C384" s="280">
        <v>163.6</v>
      </c>
      <c r="D384" s="281">
        <v>162.9</v>
      </c>
      <c r="E384" s="281">
        <v>159.80000000000001</v>
      </c>
      <c r="F384" s="281">
        <v>156</v>
      </c>
      <c r="G384" s="281">
        <v>152.9</v>
      </c>
      <c r="H384" s="281">
        <v>166.70000000000002</v>
      </c>
      <c r="I384" s="281">
        <v>169.79999999999998</v>
      </c>
      <c r="J384" s="281">
        <v>173.60000000000002</v>
      </c>
      <c r="K384" s="280">
        <v>166</v>
      </c>
      <c r="L384" s="280">
        <v>159.1</v>
      </c>
      <c r="M384" s="280">
        <v>31.829820000000002</v>
      </c>
      <c r="N384" s="1"/>
      <c r="O384" s="1"/>
    </row>
    <row r="385" spans="1:15" ht="12.75" customHeight="1">
      <c r="A385" s="30">
        <v>375</v>
      </c>
      <c r="B385" s="290" t="s">
        <v>462</v>
      </c>
      <c r="C385" s="280">
        <v>592.29999999999995</v>
      </c>
      <c r="D385" s="281">
        <v>592.05000000000007</v>
      </c>
      <c r="E385" s="281">
        <v>587.25000000000011</v>
      </c>
      <c r="F385" s="281">
        <v>582.20000000000005</v>
      </c>
      <c r="G385" s="281">
        <v>577.40000000000009</v>
      </c>
      <c r="H385" s="281">
        <v>597.10000000000014</v>
      </c>
      <c r="I385" s="281">
        <v>601.90000000000009</v>
      </c>
      <c r="J385" s="281">
        <v>606.95000000000016</v>
      </c>
      <c r="K385" s="280">
        <v>596.85</v>
      </c>
      <c r="L385" s="280">
        <v>587</v>
      </c>
      <c r="M385" s="280">
        <v>0.35494999999999999</v>
      </c>
      <c r="N385" s="1"/>
      <c r="O385" s="1"/>
    </row>
    <row r="386" spans="1:15" ht="12.75" customHeight="1">
      <c r="A386" s="30">
        <v>376</v>
      </c>
      <c r="B386" s="290" t="s">
        <v>463</v>
      </c>
      <c r="C386" s="280">
        <v>212.2</v>
      </c>
      <c r="D386" s="281">
        <v>212.79999999999998</v>
      </c>
      <c r="E386" s="281">
        <v>210.39999999999998</v>
      </c>
      <c r="F386" s="281">
        <v>208.6</v>
      </c>
      <c r="G386" s="281">
        <v>206.2</v>
      </c>
      <c r="H386" s="281">
        <v>214.59999999999997</v>
      </c>
      <c r="I386" s="281">
        <v>217</v>
      </c>
      <c r="J386" s="281">
        <v>218.79999999999995</v>
      </c>
      <c r="K386" s="280">
        <v>215.2</v>
      </c>
      <c r="L386" s="280">
        <v>211</v>
      </c>
      <c r="M386" s="280">
        <v>1.79762</v>
      </c>
      <c r="N386" s="1"/>
      <c r="O386" s="1"/>
    </row>
    <row r="387" spans="1:15" ht="12.75" customHeight="1">
      <c r="A387" s="30">
        <v>377</v>
      </c>
      <c r="B387" s="290" t="s">
        <v>464</v>
      </c>
      <c r="C387" s="280">
        <v>86.2</v>
      </c>
      <c r="D387" s="281">
        <v>85.316666666666677</v>
      </c>
      <c r="E387" s="281">
        <v>83.983333333333348</v>
      </c>
      <c r="F387" s="281">
        <v>81.766666666666666</v>
      </c>
      <c r="G387" s="281">
        <v>80.433333333333337</v>
      </c>
      <c r="H387" s="281">
        <v>87.53333333333336</v>
      </c>
      <c r="I387" s="281">
        <v>88.866666666666703</v>
      </c>
      <c r="J387" s="281">
        <v>91.083333333333371</v>
      </c>
      <c r="K387" s="280">
        <v>86.65</v>
      </c>
      <c r="L387" s="280">
        <v>83.1</v>
      </c>
      <c r="M387" s="280">
        <v>20.231030000000001</v>
      </c>
      <c r="N387" s="1"/>
      <c r="O387" s="1"/>
    </row>
    <row r="388" spans="1:15" ht="12.75" customHeight="1">
      <c r="A388" s="30">
        <v>378</v>
      </c>
      <c r="B388" s="290" t="s">
        <v>465</v>
      </c>
      <c r="C388" s="280">
        <v>1655.7</v>
      </c>
      <c r="D388" s="281">
        <v>1652.55</v>
      </c>
      <c r="E388" s="281">
        <v>1637.8</v>
      </c>
      <c r="F388" s="281">
        <v>1619.9</v>
      </c>
      <c r="G388" s="281">
        <v>1605.15</v>
      </c>
      <c r="H388" s="281">
        <v>1670.4499999999998</v>
      </c>
      <c r="I388" s="281">
        <v>1685.1999999999998</v>
      </c>
      <c r="J388" s="281">
        <v>1703.0999999999997</v>
      </c>
      <c r="K388" s="280">
        <v>1667.3</v>
      </c>
      <c r="L388" s="280">
        <v>1634.65</v>
      </c>
      <c r="M388" s="280">
        <v>0.13675999999999999</v>
      </c>
      <c r="N388" s="1"/>
      <c r="O388" s="1"/>
    </row>
    <row r="389" spans="1:15" ht="12.75" customHeight="1">
      <c r="A389" s="30">
        <v>379</v>
      </c>
      <c r="B389" s="290" t="s">
        <v>872</v>
      </c>
      <c r="C389" s="280">
        <v>41.85</v>
      </c>
      <c r="D389" s="281">
        <v>42.233333333333327</v>
      </c>
      <c r="E389" s="281">
        <v>41.216666666666654</v>
      </c>
      <c r="F389" s="281">
        <v>40.583333333333329</v>
      </c>
      <c r="G389" s="281">
        <v>39.566666666666656</v>
      </c>
      <c r="H389" s="281">
        <v>42.866666666666653</v>
      </c>
      <c r="I389" s="281">
        <v>43.883333333333319</v>
      </c>
      <c r="J389" s="281">
        <v>44.516666666666652</v>
      </c>
      <c r="K389" s="280">
        <v>43.25</v>
      </c>
      <c r="L389" s="280">
        <v>41.6</v>
      </c>
      <c r="M389" s="280">
        <v>5.7738399999999999</v>
      </c>
      <c r="N389" s="1"/>
      <c r="O389" s="1"/>
    </row>
    <row r="390" spans="1:15" ht="12.75" customHeight="1">
      <c r="A390" s="30">
        <v>380</v>
      </c>
      <c r="B390" s="290" t="s">
        <v>466</v>
      </c>
      <c r="C390" s="280">
        <v>122.95</v>
      </c>
      <c r="D390" s="281">
        <v>123.09999999999998</v>
      </c>
      <c r="E390" s="281">
        <v>122.19999999999996</v>
      </c>
      <c r="F390" s="281">
        <v>121.44999999999997</v>
      </c>
      <c r="G390" s="281">
        <v>120.54999999999995</v>
      </c>
      <c r="H390" s="281">
        <v>123.84999999999997</v>
      </c>
      <c r="I390" s="281">
        <v>124.74999999999997</v>
      </c>
      <c r="J390" s="281">
        <v>125.49999999999997</v>
      </c>
      <c r="K390" s="280">
        <v>124</v>
      </c>
      <c r="L390" s="280">
        <v>122.35</v>
      </c>
      <c r="M390" s="280">
        <v>13.48746</v>
      </c>
      <c r="N390" s="1"/>
      <c r="O390" s="1"/>
    </row>
    <row r="391" spans="1:15" ht="12.75" customHeight="1">
      <c r="A391" s="30">
        <v>381</v>
      </c>
      <c r="B391" s="290" t="s">
        <v>467</v>
      </c>
      <c r="C391" s="280">
        <v>980</v>
      </c>
      <c r="D391" s="281">
        <v>980.81666666666661</v>
      </c>
      <c r="E391" s="281">
        <v>952.63333333333321</v>
      </c>
      <c r="F391" s="281">
        <v>925.26666666666665</v>
      </c>
      <c r="G391" s="281">
        <v>897.08333333333326</v>
      </c>
      <c r="H391" s="281">
        <v>1008.1833333333332</v>
      </c>
      <c r="I391" s="281">
        <v>1036.3666666666666</v>
      </c>
      <c r="J391" s="281">
        <v>1063.7333333333331</v>
      </c>
      <c r="K391" s="280">
        <v>1009</v>
      </c>
      <c r="L391" s="280">
        <v>953.45</v>
      </c>
      <c r="M391" s="280">
        <v>4.1475900000000001</v>
      </c>
      <c r="N391" s="1"/>
      <c r="O391" s="1"/>
    </row>
    <row r="392" spans="1:15" ht="12.75" customHeight="1">
      <c r="A392" s="30">
        <v>382</v>
      </c>
      <c r="B392" s="290" t="s">
        <v>185</v>
      </c>
      <c r="C392" s="280">
        <v>2419.1999999999998</v>
      </c>
      <c r="D392" s="281">
        <v>2416.0666666666666</v>
      </c>
      <c r="E392" s="281">
        <v>2405.1333333333332</v>
      </c>
      <c r="F392" s="281">
        <v>2391.0666666666666</v>
      </c>
      <c r="G392" s="281">
        <v>2380.1333333333332</v>
      </c>
      <c r="H392" s="281">
        <v>2430.1333333333332</v>
      </c>
      <c r="I392" s="281">
        <v>2441.0666666666666</v>
      </c>
      <c r="J392" s="281">
        <v>2455.1333333333332</v>
      </c>
      <c r="K392" s="280">
        <v>2427</v>
      </c>
      <c r="L392" s="280">
        <v>2402</v>
      </c>
      <c r="M392" s="280">
        <v>39.943210000000001</v>
      </c>
      <c r="N392" s="1"/>
      <c r="O392" s="1"/>
    </row>
    <row r="393" spans="1:15" ht="12.75" customHeight="1">
      <c r="A393" s="30">
        <v>383</v>
      </c>
      <c r="B393" s="290" t="s">
        <v>827</v>
      </c>
      <c r="C393" s="280">
        <v>116.25</v>
      </c>
      <c r="D393" s="281">
        <v>115.91666666666667</v>
      </c>
      <c r="E393" s="281">
        <v>114.13333333333334</v>
      </c>
      <c r="F393" s="281">
        <v>112.01666666666667</v>
      </c>
      <c r="G393" s="281">
        <v>110.23333333333333</v>
      </c>
      <c r="H393" s="281">
        <v>118.03333333333335</v>
      </c>
      <c r="I393" s="281">
        <v>119.81666666666668</v>
      </c>
      <c r="J393" s="281">
        <v>121.93333333333335</v>
      </c>
      <c r="K393" s="280">
        <v>117.7</v>
      </c>
      <c r="L393" s="280">
        <v>113.8</v>
      </c>
      <c r="M393" s="280">
        <v>4.2662100000000001</v>
      </c>
      <c r="N393" s="1"/>
      <c r="O393" s="1"/>
    </row>
    <row r="394" spans="1:15" ht="12.75" customHeight="1">
      <c r="A394" s="30">
        <v>384</v>
      </c>
      <c r="B394" s="290" t="s">
        <v>468</v>
      </c>
      <c r="C394" s="280">
        <v>863.65</v>
      </c>
      <c r="D394" s="281">
        <v>858.4666666666667</v>
      </c>
      <c r="E394" s="281">
        <v>850.18333333333339</v>
      </c>
      <c r="F394" s="281">
        <v>836.7166666666667</v>
      </c>
      <c r="G394" s="281">
        <v>828.43333333333339</v>
      </c>
      <c r="H394" s="281">
        <v>871.93333333333339</v>
      </c>
      <c r="I394" s="281">
        <v>880.2166666666667</v>
      </c>
      <c r="J394" s="281">
        <v>893.68333333333339</v>
      </c>
      <c r="K394" s="280">
        <v>866.75</v>
      </c>
      <c r="L394" s="280">
        <v>845</v>
      </c>
      <c r="M394" s="280">
        <v>0.57077</v>
      </c>
      <c r="N394" s="1"/>
      <c r="O394" s="1"/>
    </row>
    <row r="395" spans="1:15" ht="12.75" customHeight="1">
      <c r="A395" s="30">
        <v>385</v>
      </c>
      <c r="B395" s="290" t="s">
        <v>469</v>
      </c>
      <c r="C395" s="280">
        <v>1213.7</v>
      </c>
      <c r="D395" s="281">
        <v>1245.2333333333333</v>
      </c>
      <c r="E395" s="281">
        <v>1176.4666666666667</v>
      </c>
      <c r="F395" s="281">
        <v>1139.2333333333333</v>
      </c>
      <c r="G395" s="281">
        <v>1070.4666666666667</v>
      </c>
      <c r="H395" s="281">
        <v>1282.4666666666667</v>
      </c>
      <c r="I395" s="281">
        <v>1351.2333333333336</v>
      </c>
      <c r="J395" s="281">
        <v>1388.4666666666667</v>
      </c>
      <c r="K395" s="280">
        <v>1314</v>
      </c>
      <c r="L395" s="280">
        <v>1208</v>
      </c>
      <c r="M395" s="280">
        <v>6.2703300000000004</v>
      </c>
      <c r="N395" s="1"/>
      <c r="O395" s="1"/>
    </row>
    <row r="396" spans="1:15" ht="12.75" customHeight="1">
      <c r="A396" s="30">
        <v>386</v>
      </c>
      <c r="B396" s="290" t="s">
        <v>273</v>
      </c>
      <c r="C396" s="280">
        <v>888.8</v>
      </c>
      <c r="D396" s="281">
        <v>889.76666666666677</v>
      </c>
      <c r="E396" s="281">
        <v>883.03333333333353</v>
      </c>
      <c r="F396" s="281">
        <v>877.26666666666677</v>
      </c>
      <c r="G396" s="281">
        <v>870.53333333333353</v>
      </c>
      <c r="H396" s="281">
        <v>895.53333333333353</v>
      </c>
      <c r="I396" s="281">
        <v>902.26666666666688</v>
      </c>
      <c r="J396" s="281">
        <v>908.03333333333353</v>
      </c>
      <c r="K396" s="280">
        <v>896.5</v>
      </c>
      <c r="L396" s="280">
        <v>884</v>
      </c>
      <c r="M396" s="280">
        <v>8.2796299999999992</v>
      </c>
      <c r="N396" s="1"/>
      <c r="O396" s="1"/>
    </row>
    <row r="397" spans="1:15" ht="12.75" customHeight="1">
      <c r="A397" s="30">
        <v>387</v>
      </c>
      <c r="B397" s="290" t="s">
        <v>187</v>
      </c>
      <c r="C397" s="280">
        <v>1149.3499999999999</v>
      </c>
      <c r="D397" s="281">
        <v>1153.0166666666667</v>
      </c>
      <c r="E397" s="281">
        <v>1128.5333333333333</v>
      </c>
      <c r="F397" s="281">
        <v>1107.7166666666667</v>
      </c>
      <c r="G397" s="281">
        <v>1083.2333333333333</v>
      </c>
      <c r="H397" s="281">
        <v>1173.8333333333333</v>
      </c>
      <c r="I397" s="281">
        <v>1198.3166666666664</v>
      </c>
      <c r="J397" s="281">
        <v>1219.1333333333332</v>
      </c>
      <c r="K397" s="280">
        <v>1177.5</v>
      </c>
      <c r="L397" s="280">
        <v>1132.2</v>
      </c>
      <c r="M397" s="280">
        <v>15.54002</v>
      </c>
      <c r="N397" s="1"/>
      <c r="O397" s="1"/>
    </row>
    <row r="398" spans="1:15" ht="12.75" customHeight="1">
      <c r="A398" s="30">
        <v>388</v>
      </c>
      <c r="B398" s="290" t="s">
        <v>470</v>
      </c>
      <c r="C398" s="280">
        <v>446.25</v>
      </c>
      <c r="D398" s="281">
        <v>448.7833333333333</v>
      </c>
      <c r="E398" s="281">
        <v>442.56666666666661</v>
      </c>
      <c r="F398" s="281">
        <v>438.88333333333333</v>
      </c>
      <c r="G398" s="281">
        <v>432.66666666666663</v>
      </c>
      <c r="H398" s="281">
        <v>452.46666666666658</v>
      </c>
      <c r="I398" s="281">
        <v>458.68333333333328</v>
      </c>
      <c r="J398" s="281">
        <v>462.36666666666656</v>
      </c>
      <c r="K398" s="280">
        <v>455</v>
      </c>
      <c r="L398" s="280">
        <v>445.1</v>
      </c>
      <c r="M398" s="280">
        <v>0.74888999999999994</v>
      </c>
      <c r="N398" s="1"/>
      <c r="O398" s="1"/>
    </row>
    <row r="399" spans="1:15" ht="12.75" customHeight="1">
      <c r="A399" s="30">
        <v>389</v>
      </c>
      <c r="B399" s="290" t="s">
        <v>471</v>
      </c>
      <c r="C399" s="280">
        <v>28.25</v>
      </c>
      <c r="D399" s="281">
        <v>28.25</v>
      </c>
      <c r="E399" s="281">
        <v>28.15</v>
      </c>
      <c r="F399" s="281">
        <v>28.049999999999997</v>
      </c>
      <c r="G399" s="281">
        <v>27.949999999999996</v>
      </c>
      <c r="H399" s="281">
        <v>28.35</v>
      </c>
      <c r="I399" s="281">
        <v>28.450000000000003</v>
      </c>
      <c r="J399" s="281">
        <v>28.550000000000004</v>
      </c>
      <c r="K399" s="280">
        <v>28.35</v>
      </c>
      <c r="L399" s="280">
        <v>28.15</v>
      </c>
      <c r="M399" s="280">
        <v>4.4482499999999998</v>
      </c>
      <c r="N399" s="1"/>
      <c r="O399" s="1"/>
    </row>
    <row r="400" spans="1:15" ht="12.75" customHeight="1">
      <c r="A400" s="30">
        <v>390</v>
      </c>
      <c r="B400" s="290" t="s">
        <v>472</v>
      </c>
      <c r="C400" s="280">
        <v>3968.9</v>
      </c>
      <c r="D400" s="281">
        <v>3997.6833333333329</v>
      </c>
      <c r="E400" s="281">
        <v>3921.2166666666658</v>
      </c>
      <c r="F400" s="281">
        <v>3873.5333333333328</v>
      </c>
      <c r="G400" s="281">
        <v>3797.0666666666657</v>
      </c>
      <c r="H400" s="281">
        <v>4045.3666666666659</v>
      </c>
      <c r="I400" s="281">
        <v>4121.833333333333</v>
      </c>
      <c r="J400" s="281">
        <v>4169.5166666666664</v>
      </c>
      <c r="K400" s="280">
        <v>4074.15</v>
      </c>
      <c r="L400" s="280">
        <v>3950</v>
      </c>
      <c r="M400" s="280">
        <v>1.1609400000000001</v>
      </c>
      <c r="N400" s="1"/>
      <c r="O400" s="1"/>
    </row>
    <row r="401" spans="1:15" ht="12.75" customHeight="1">
      <c r="A401" s="30">
        <v>391</v>
      </c>
      <c r="B401" s="290" t="s">
        <v>191</v>
      </c>
      <c r="C401" s="280">
        <v>2405.25</v>
      </c>
      <c r="D401" s="281">
        <v>2387.3166666666666</v>
      </c>
      <c r="E401" s="281">
        <v>2360.6333333333332</v>
      </c>
      <c r="F401" s="281">
        <v>2316.0166666666664</v>
      </c>
      <c r="G401" s="281">
        <v>2289.333333333333</v>
      </c>
      <c r="H401" s="281">
        <v>2431.9333333333334</v>
      </c>
      <c r="I401" s="281">
        <v>2458.6166666666668</v>
      </c>
      <c r="J401" s="281">
        <v>2503.2333333333336</v>
      </c>
      <c r="K401" s="280">
        <v>2414</v>
      </c>
      <c r="L401" s="280">
        <v>2342.6999999999998</v>
      </c>
      <c r="M401" s="280">
        <v>7.1743899999999998</v>
      </c>
      <c r="N401" s="1"/>
      <c r="O401" s="1"/>
    </row>
    <row r="402" spans="1:15" ht="12.75" customHeight="1">
      <c r="A402" s="30">
        <v>392</v>
      </c>
      <c r="B402" s="290" t="s">
        <v>274</v>
      </c>
      <c r="C402" s="280">
        <v>6359.8</v>
      </c>
      <c r="D402" s="281">
        <v>6400.2666666666664</v>
      </c>
      <c r="E402" s="281">
        <v>6310.5333333333328</v>
      </c>
      <c r="F402" s="281">
        <v>6261.2666666666664</v>
      </c>
      <c r="G402" s="281">
        <v>6171.5333333333328</v>
      </c>
      <c r="H402" s="281">
        <v>6449.5333333333328</v>
      </c>
      <c r="I402" s="281">
        <v>6539.2666666666664</v>
      </c>
      <c r="J402" s="281">
        <v>6588.5333333333328</v>
      </c>
      <c r="K402" s="280">
        <v>6490</v>
      </c>
      <c r="L402" s="280">
        <v>6351</v>
      </c>
      <c r="M402" s="280">
        <v>0.67684</v>
      </c>
      <c r="N402" s="1"/>
      <c r="O402" s="1"/>
    </row>
    <row r="403" spans="1:15" ht="12.75" customHeight="1">
      <c r="A403" s="30">
        <v>393</v>
      </c>
      <c r="B403" s="290" t="s">
        <v>873</v>
      </c>
      <c r="C403" s="280">
        <v>1118.3499999999999</v>
      </c>
      <c r="D403" s="281">
        <v>1120.2333333333333</v>
      </c>
      <c r="E403" s="281">
        <v>1102.1666666666667</v>
      </c>
      <c r="F403" s="281">
        <v>1085.9833333333333</v>
      </c>
      <c r="G403" s="281">
        <v>1067.9166666666667</v>
      </c>
      <c r="H403" s="281">
        <v>1136.4166666666667</v>
      </c>
      <c r="I403" s="281">
        <v>1154.4833333333333</v>
      </c>
      <c r="J403" s="281">
        <v>1170.6666666666667</v>
      </c>
      <c r="K403" s="280">
        <v>1138.3</v>
      </c>
      <c r="L403" s="280">
        <v>1104.05</v>
      </c>
      <c r="M403" s="280">
        <v>0.66752999999999996</v>
      </c>
      <c r="N403" s="1"/>
      <c r="O403" s="1"/>
    </row>
    <row r="404" spans="1:15" ht="12.75" customHeight="1">
      <c r="A404" s="30">
        <v>394</v>
      </c>
      <c r="B404" s="290" t="s">
        <v>874</v>
      </c>
      <c r="C404" s="280">
        <v>405.7</v>
      </c>
      <c r="D404" s="281">
        <v>406.33333333333331</v>
      </c>
      <c r="E404" s="281">
        <v>398.66666666666663</v>
      </c>
      <c r="F404" s="281">
        <v>391.63333333333333</v>
      </c>
      <c r="G404" s="281">
        <v>383.96666666666664</v>
      </c>
      <c r="H404" s="281">
        <v>413.36666666666662</v>
      </c>
      <c r="I404" s="281">
        <v>421.03333333333325</v>
      </c>
      <c r="J404" s="281">
        <v>428.06666666666661</v>
      </c>
      <c r="K404" s="280">
        <v>414</v>
      </c>
      <c r="L404" s="280">
        <v>399.3</v>
      </c>
      <c r="M404" s="280">
        <v>1.11487</v>
      </c>
      <c r="N404" s="1"/>
      <c r="O404" s="1"/>
    </row>
    <row r="405" spans="1:15" ht="12.75" customHeight="1">
      <c r="A405" s="30">
        <v>395</v>
      </c>
      <c r="B405" s="290" t="s">
        <v>473</v>
      </c>
      <c r="C405" s="280">
        <v>2504.0500000000002</v>
      </c>
      <c r="D405" s="281">
        <v>2508.6833333333334</v>
      </c>
      <c r="E405" s="281">
        <v>2455.3666666666668</v>
      </c>
      <c r="F405" s="281">
        <v>2406.6833333333334</v>
      </c>
      <c r="G405" s="281">
        <v>2353.3666666666668</v>
      </c>
      <c r="H405" s="281">
        <v>2557.3666666666668</v>
      </c>
      <c r="I405" s="281">
        <v>2610.6833333333334</v>
      </c>
      <c r="J405" s="281">
        <v>2659.3666666666668</v>
      </c>
      <c r="K405" s="280">
        <v>2562</v>
      </c>
      <c r="L405" s="280">
        <v>2460</v>
      </c>
      <c r="M405" s="280">
        <v>0.67788999999999999</v>
      </c>
      <c r="N405" s="1"/>
      <c r="O405" s="1"/>
    </row>
    <row r="406" spans="1:15" ht="12.75" customHeight="1">
      <c r="A406" s="30">
        <v>396</v>
      </c>
      <c r="B406" s="290" t="s">
        <v>474</v>
      </c>
      <c r="C406" s="280">
        <v>117.95</v>
      </c>
      <c r="D406" s="281">
        <v>118.11666666666667</v>
      </c>
      <c r="E406" s="281">
        <v>116.23333333333335</v>
      </c>
      <c r="F406" s="281">
        <v>114.51666666666668</v>
      </c>
      <c r="G406" s="281">
        <v>112.63333333333335</v>
      </c>
      <c r="H406" s="281">
        <v>119.83333333333334</v>
      </c>
      <c r="I406" s="281">
        <v>121.71666666666667</v>
      </c>
      <c r="J406" s="281">
        <v>123.43333333333334</v>
      </c>
      <c r="K406" s="280">
        <v>120</v>
      </c>
      <c r="L406" s="280">
        <v>116.4</v>
      </c>
      <c r="M406" s="280">
        <v>8.8810599999999997</v>
      </c>
      <c r="N406" s="1"/>
      <c r="O406" s="1"/>
    </row>
    <row r="407" spans="1:15" ht="12.75" customHeight="1">
      <c r="A407" s="30">
        <v>397</v>
      </c>
      <c r="B407" s="290" t="s">
        <v>475</v>
      </c>
      <c r="C407" s="280">
        <v>2798</v>
      </c>
      <c r="D407" s="281">
        <v>2810.5166666666664</v>
      </c>
      <c r="E407" s="281">
        <v>2743.0333333333328</v>
      </c>
      <c r="F407" s="281">
        <v>2688.0666666666666</v>
      </c>
      <c r="G407" s="281">
        <v>2620.583333333333</v>
      </c>
      <c r="H407" s="281">
        <v>2865.4833333333327</v>
      </c>
      <c r="I407" s="281">
        <v>2932.9666666666662</v>
      </c>
      <c r="J407" s="281">
        <v>2987.9333333333325</v>
      </c>
      <c r="K407" s="280">
        <v>2878</v>
      </c>
      <c r="L407" s="280">
        <v>2755.55</v>
      </c>
      <c r="M407" s="280">
        <v>0.14116999999999999</v>
      </c>
      <c r="N407" s="1"/>
      <c r="O407" s="1"/>
    </row>
    <row r="408" spans="1:15" ht="12.75" customHeight="1">
      <c r="A408" s="30">
        <v>398</v>
      </c>
      <c r="B408" s="290" t="s">
        <v>476</v>
      </c>
      <c r="C408" s="280">
        <v>412.95</v>
      </c>
      <c r="D408" s="281">
        <v>413.7</v>
      </c>
      <c r="E408" s="281">
        <v>408.25</v>
      </c>
      <c r="F408" s="281">
        <v>403.55</v>
      </c>
      <c r="G408" s="281">
        <v>398.1</v>
      </c>
      <c r="H408" s="281">
        <v>418.4</v>
      </c>
      <c r="I408" s="281">
        <v>423.84999999999991</v>
      </c>
      <c r="J408" s="281">
        <v>428.54999999999995</v>
      </c>
      <c r="K408" s="280">
        <v>419.15</v>
      </c>
      <c r="L408" s="280">
        <v>409</v>
      </c>
      <c r="M408" s="280">
        <v>0.38425999999999999</v>
      </c>
      <c r="N408" s="1"/>
      <c r="O408" s="1"/>
    </row>
    <row r="409" spans="1:15" ht="12.75" customHeight="1">
      <c r="A409" s="30">
        <v>399</v>
      </c>
      <c r="B409" s="290" t="s">
        <v>477</v>
      </c>
      <c r="C409" s="280">
        <v>101.9</v>
      </c>
      <c r="D409" s="281">
        <v>101.56666666666668</v>
      </c>
      <c r="E409" s="281">
        <v>100.68333333333335</v>
      </c>
      <c r="F409" s="281">
        <v>99.466666666666669</v>
      </c>
      <c r="G409" s="281">
        <v>98.583333333333343</v>
      </c>
      <c r="H409" s="281">
        <v>102.78333333333336</v>
      </c>
      <c r="I409" s="281">
        <v>103.66666666666669</v>
      </c>
      <c r="J409" s="281">
        <v>104.88333333333337</v>
      </c>
      <c r="K409" s="280">
        <v>102.45</v>
      </c>
      <c r="L409" s="280">
        <v>100.35</v>
      </c>
      <c r="M409" s="280">
        <v>2.8053900000000001</v>
      </c>
      <c r="N409" s="1"/>
      <c r="O409" s="1"/>
    </row>
    <row r="410" spans="1:15" ht="12.75" customHeight="1">
      <c r="A410" s="30">
        <v>400</v>
      </c>
      <c r="B410" s="290" t="s">
        <v>189</v>
      </c>
      <c r="C410" s="280">
        <v>21023.5</v>
      </c>
      <c r="D410" s="281">
        <v>20897.75</v>
      </c>
      <c r="E410" s="281">
        <v>20665.5</v>
      </c>
      <c r="F410" s="281">
        <v>20307.5</v>
      </c>
      <c r="G410" s="281">
        <v>20075.25</v>
      </c>
      <c r="H410" s="281">
        <v>21255.75</v>
      </c>
      <c r="I410" s="281">
        <v>21488</v>
      </c>
      <c r="J410" s="281">
        <v>21846</v>
      </c>
      <c r="K410" s="280">
        <v>21130</v>
      </c>
      <c r="L410" s="280">
        <v>20539.75</v>
      </c>
      <c r="M410" s="280">
        <v>0.25231999999999999</v>
      </c>
      <c r="N410" s="1"/>
      <c r="O410" s="1"/>
    </row>
    <row r="411" spans="1:15" ht="12.75" customHeight="1">
      <c r="A411" s="30">
        <v>401</v>
      </c>
      <c r="B411" s="290" t="s">
        <v>875</v>
      </c>
      <c r="C411" s="280">
        <v>47.65</v>
      </c>
      <c r="D411" s="281">
        <v>47.616666666666674</v>
      </c>
      <c r="E411" s="281">
        <v>47.233333333333348</v>
      </c>
      <c r="F411" s="281">
        <v>46.816666666666677</v>
      </c>
      <c r="G411" s="281">
        <v>46.433333333333351</v>
      </c>
      <c r="H411" s="281">
        <v>48.033333333333346</v>
      </c>
      <c r="I411" s="281">
        <v>48.416666666666671</v>
      </c>
      <c r="J411" s="281">
        <v>48.833333333333343</v>
      </c>
      <c r="K411" s="280">
        <v>48</v>
      </c>
      <c r="L411" s="280">
        <v>47.2</v>
      </c>
      <c r="M411" s="280">
        <v>62.75938</v>
      </c>
      <c r="N411" s="1"/>
      <c r="O411" s="1"/>
    </row>
    <row r="412" spans="1:15" ht="12.75" customHeight="1">
      <c r="A412" s="30">
        <v>402</v>
      </c>
      <c r="B412" s="290" t="s">
        <v>478</v>
      </c>
      <c r="C412" s="280">
        <v>1949.95</v>
      </c>
      <c r="D412" s="281">
        <v>1939.6666666666667</v>
      </c>
      <c r="E412" s="281">
        <v>1923.4333333333334</v>
      </c>
      <c r="F412" s="281">
        <v>1896.9166666666667</v>
      </c>
      <c r="G412" s="281">
        <v>1880.6833333333334</v>
      </c>
      <c r="H412" s="281">
        <v>1966.1833333333334</v>
      </c>
      <c r="I412" s="281">
        <v>1982.4166666666665</v>
      </c>
      <c r="J412" s="281">
        <v>2008.9333333333334</v>
      </c>
      <c r="K412" s="280">
        <v>1955.9</v>
      </c>
      <c r="L412" s="280">
        <v>1913.15</v>
      </c>
      <c r="M412" s="280">
        <v>0.48182999999999998</v>
      </c>
      <c r="N412" s="1"/>
      <c r="O412" s="1"/>
    </row>
    <row r="413" spans="1:15" ht="12.75" customHeight="1">
      <c r="A413" s="30">
        <v>403</v>
      </c>
      <c r="B413" s="290" t="s">
        <v>192</v>
      </c>
      <c r="C413" s="280">
        <v>1450.8</v>
      </c>
      <c r="D413" s="281">
        <v>1453.2666666666667</v>
      </c>
      <c r="E413" s="281">
        <v>1432.5333333333333</v>
      </c>
      <c r="F413" s="281">
        <v>1414.2666666666667</v>
      </c>
      <c r="G413" s="281">
        <v>1393.5333333333333</v>
      </c>
      <c r="H413" s="281">
        <v>1471.5333333333333</v>
      </c>
      <c r="I413" s="281">
        <v>1492.2666666666664</v>
      </c>
      <c r="J413" s="281">
        <v>1510.5333333333333</v>
      </c>
      <c r="K413" s="280">
        <v>1474</v>
      </c>
      <c r="L413" s="280">
        <v>1435</v>
      </c>
      <c r="M413" s="280">
        <v>13.405390000000001</v>
      </c>
      <c r="N413" s="1"/>
      <c r="O413" s="1"/>
    </row>
    <row r="414" spans="1:15" ht="12.75" customHeight="1">
      <c r="A414" s="30">
        <v>404</v>
      </c>
      <c r="B414" s="290" t="s">
        <v>876</v>
      </c>
      <c r="C414" s="280">
        <v>290.5</v>
      </c>
      <c r="D414" s="281">
        <v>292.88333333333333</v>
      </c>
      <c r="E414" s="281">
        <v>285.61666666666667</v>
      </c>
      <c r="F414" s="281">
        <v>280.73333333333335</v>
      </c>
      <c r="G414" s="281">
        <v>273.4666666666667</v>
      </c>
      <c r="H414" s="281">
        <v>297.76666666666665</v>
      </c>
      <c r="I414" s="281">
        <v>305.0333333333333</v>
      </c>
      <c r="J414" s="281">
        <v>309.91666666666663</v>
      </c>
      <c r="K414" s="280">
        <v>300.14999999999998</v>
      </c>
      <c r="L414" s="280">
        <v>288</v>
      </c>
      <c r="M414" s="280">
        <v>0.75380999999999998</v>
      </c>
      <c r="N414" s="1"/>
      <c r="O414" s="1"/>
    </row>
    <row r="415" spans="1:15" ht="12.75" customHeight="1">
      <c r="A415" s="30">
        <v>405</v>
      </c>
      <c r="B415" s="290" t="s">
        <v>190</v>
      </c>
      <c r="C415" s="280">
        <v>2690.3</v>
      </c>
      <c r="D415" s="281">
        <v>2691.7333333333336</v>
      </c>
      <c r="E415" s="281">
        <v>2658.5666666666671</v>
      </c>
      <c r="F415" s="281">
        <v>2626.8333333333335</v>
      </c>
      <c r="G415" s="281">
        <v>2593.666666666667</v>
      </c>
      <c r="H415" s="281">
        <v>2723.4666666666672</v>
      </c>
      <c r="I415" s="281">
        <v>2756.6333333333332</v>
      </c>
      <c r="J415" s="281">
        <v>2788.3666666666672</v>
      </c>
      <c r="K415" s="280">
        <v>2724.9</v>
      </c>
      <c r="L415" s="280">
        <v>2660</v>
      </c>
      <c r="M415" s="280">
        <v>4.1827800000000002</v>
      </c>
      <c r="N415" s="1"/>
      <c r="O415" s="1"/>
    </row>
    <row r="416" spans="1:15" ht="12.75" customHeight="1">
      <c r="A416" s="30">
        <v>406</v>
      </c>
      <c r="B416" s="290" t="s">
        <v>479</v>
      </c>
      <c r="C416" s="280">
        <v>684.35</v>
      </c>
      <c r="D416" s="281">
        <v>682</v>
      </c>
      <c r="E416" s="281">
        <v>673.2</v>
      </c>
      <c r="F416" s="281">
        <v>662.05000000000007</v>
      </c>
      <c r="G416" s="281">
        <v>653.25000000000011</v>
      </c>
      <c r="H416" s="281">
        <v>693.15</v>
      </c>
      <c r="I416" s="281">
        <v>701.94999999999993</v>
      </c>
      <c r="J416" s="281">
        <v>713.09999999999991</v>
      </c>
      <c r="K416" s="280">
        <v>690.8</v>
      </c>
      <c r="L416" s="280">
        <v>670.85</v>
      </c>
      <c r="M416" s="280">
        <v>2.7509299999999999</v>
      </c>
      <c r="N416" s="1"/>
      <c r="O416" s="1"/>
    </row>
    <row r="417" spans="1:15" ht="12.75" customHeight="1">
      <c r="A417" s="30">
        <v>407</v>
      </c>
      <c r="B417" s="290" t="s">
        <v>480</v>
      </c>
      <c r="C417" s="280">
        <v>2799.75</v>
      </c>
      <c r="D417" s="281">
        <v>2812.4666666666667</v>
      </c>
      <c r="E417" s="281">
        <v>2778.2333333333336</v>
      </c>
      <c r="F417" s="281">
        <v>2756.7166666666667</v>
      </c>
      <c r="G417" s="281">
        <v>2722.4833333333336</v>
      </c>
      <c r="H417" s="281">
        <v>2833.9833333333336</v>
      </c>
      <c r="I417" s="281">
        <v>2868.2166666666662</v>
      </c>
      <c r="J417" s="281">
        <v>2889.7333333333336</v>
      </c>
      <c r="K417" s="280">
        <v>2846.7</v>
      </c>
      <c r="L417" s="280">
        <v>2790.95</v>
      </c>
      <c r="M417" s="280">
        <v>0.19663</v>
      </c>
      <c r="N417" s="1"/>
      <c r="O417" s="1"/>
    </row>
    <row r="418" spans="1:15" ht="12.75" customHeight="1">
      <c r="A418" s="30">
        <v>408</v>
      </c>
      <c r="B418" s="290" t="s">
        <v>481</v>
      </c>
      <c r="C418" s="280">
        <v>352.1</v>
      </c>
      <c r="D418" s="281">
        <v>353.5333333333333</v>
      </c>
      <c r="E418" s="281">
        <v>347.06666666666661</v>
      </c>
      <c r="F418" s="281">
        <v>342.0333333333333</v>
      </c>
      <c r="G418" s="281">
        <v>335.56666666666661</v>
      </c>
      <c r="H418" s="281">
        <v>358.56666666666661</v>
      </c>
      <c r="I418" s="281">
        <v>365.0333333333333</v>
      </c>
      <c r="J418" s="281">
        <v>370.06666666666661</v>
      </c>
      <c r="K418" s="280">
        <v>360</v>
      </c>
      <c r="L418" s="280">
        <v>348.5</v>
      </c>
      <c r="M418" s="280">
        <v>2.25292</v>
      </c>
      <c r="N418" s="1"/>
      <c r="O418" s="1"/>
    </row>
    <row r="419" spans="1:15" ht="12.75" customHeight="1">
      <c r="A419" s="30">
        <v>409</v>
      </c>
      <c r="B419" s="290" t="s">
        <v>828</v>
      </c>
      <c r="C419" s="280">
        <v>550</v>
      </c>
      <c r="D419" s="281">
        <v>550.94999999999993</v>
      </c>
      <c r="E419" s="281">
        <v>544.94999999999982</v>
      </c>
      <c r="F419" s="281">
        <v>539.89999999999986</v>
      </c>
      <c r="G419" s="281">
        <v>533.89999999999975</v>
      </c>
      <c r="H419" s="281">
        <v>555.99999999999989</v>
      </c>
      <c r="I419" s="281">
        <v>562.00000000000011</v>
      </c>
      <c r="J419" s="281">
        <v>567.04999999999995</v>
      </c>
      <c r="K419" s="280">
        <v>556.95000000000005</v>
      </c>
      <c r="L419" s="280">
        <v>545.9</v>
      </c>
      <c r="M419" s="280">
        <v>4.1640100000000002</v>
      </c>
      <c r="N419" s="1"/>
      <c r="O419" s="1"/>
    </row>
    <row r="420" spans="1:15" ht="12.75" customHeight="1">
      <c r="A420" s="30">
        <v>410</v>
      </c>
      <c r="B420" s="290" t="s">
        <v>482</v>
      </c>
      <c r="C420" s="280">
        <v>701.75</v>
      </c>
      <c r="D420" s="281">
        <v>700.56666666666661</v>
      </c>
      <c r="E420" s="281">
        <v>692.28333333333319</v>
      </c>
      <c r="F420" s="281">
        <v>682.81666666666661</v>
      </c>
      <c r="G420" s="281">
        <v>674.53333333333319</v>
      </c>
      <c r="H420" s="281">
        <v>710.03333333333319</v>
      </c>
      <c r="I420" s="281">
        <v>718.31666666666649</v>
      </c>
      <c r="J420" s="281">
        <v>727.78333333333319</v>
      </c>
      <c r="K420" s="280">
        <v>708.85</v>
      </c>
      <c r="L420" s="280">
        <v>691.1</v>
      </c>
      <c r="M420" s="280">
        <v>2.7642000000000002</v>
      </c>
      <c r="N420" s="1"/>
      <c r="O420" s="1"/>
    </row>
    <row r="421" spans="1:15" ht="12.75" customHeight="1">
      <c r="A421" s="30">
        <v>411</v>
      </c>
      <c r="B421" s="290" t="s">
        <v>483</v>
      </c>
      <c r="C421" s="280">
        <v>38.299999999999997</v>
      </c>
      <c r="D421" s="281">
        <v>38.366666666666667</v>
      </c>
      <c r="E421" s="281">
        <v>37.933333333333337</v>
      </c>
      <c r="F421" s="281">
        <v>37.56666666666667</v>
      </c>
      <c r="G421" s="281">
        <v>37.13333333333334</v>
      </c>
      <c r="H421" s="281">
        <v>38.733333333333334</v>
      </c>
      <c r="I421" s="281">
        <v>39.166666666666657</v>
      </c>
      <c r="J421" s="281">
        <v>39.533333333333331</v>
      </c>
      <c r="K421" s="280">
        <v>38.799999999999997</v>
      </c>
      <c r="L421" s="280">
        <v>38</v>
      </c>
      <c r="M421" s="280">
        <v>5.1888699999999996</v>
      </c>
      <c r="N421" s="1"/>
      <c r="O421" s="1"/>
    </row>
    <row r="422" spans="1:15" ht="12.75" customHeight="1">
      <c r="A422" s="30">
        <v>412</v>
      </c>
      <c r="B422" s="290" t="s">
        <v>877</v>
      </c>
      <c r="C422" s="280">
        <v>762.3</v>
      </c>
      <c r="D422" s="281">
        <v>743.69999999999993</v>
      </c>
      <c r="E422" s="281">
        <v>717.99999999999989</v>
      </c>
      <c r="F422" s="281">
        <v>673.69999999999993</v>
      </c>
      <c r="G422" s="281">
        <v>647.99999999999989</v>
      </c>
      <c r="H422" s="281">
        <v>787.99999999999989</v>
      </c>
      <c r="I422" s="281">
        <v>813.69999999999993</v>
      </c>
      <c r="J422" s="281">
        <v>857.99999999999989</v>
      </c>
      <c r="K422" s="280">
        <v>769.4</v>
      </c>
      <c r="L422" s="280">
        <v>699.4</v>
      </c>
      <c r="M422" s="280">
        <v>36.352319999999999</v>
      </c>
      <c r="N422" s="1"/>
      <c r="O422" s="1"/>
    </row>
    <row r="423" spans="1:15" ht="12.75" customHeight="1">
      <c r="A423" s="30">
        <v>413</v>
      </c>
      <c r="B423" s="290" t="s">
        <v>188</v>
      </c>
      <c r="C423" s="280">
        <v>528.20000000000005</v>
      </c>
      <c r="D423" s="281">
        <v>523.4666666666667</v>
      </c>
      <c r="E423" s="281">
        <v>516.98333333333335</v>
      </c>
      <c r="F423" s="281">
        <v>505.76666666666665</v>
      </c>
      <c r="G423" s="281">
        <v>499.2833333333333</v>
      </c>
      <c r="H423" s="281">
        <v>534.68333333333339</v>
      </c>
      <c r="I423" s="281">
        <v>541.16666666666674</v>
      </c>
      <c r="J423" s="281">
        <v>552.38333333333344</v>
      </c>
      <c r="K423" s="280">
        <v>529.95000000000005</v>
      </c>
      <c r="L423" s="280">
        <v>512.25</v>
      </c>
      <c r="M423" s="280">
        <v>151.01545999999999</v>
      </c>
      <c r="N423" s="1"/>
      <c r="O423" s="1"/>
    </row>
    <row r="424" spans="1:15" ht="12.75" customHeight="1">
      <c r="A424" s="30">
        <v>414</v>
      </c>
      <c r="B424" s="290" t="s">
        <v>186</v>
      </c>
      <c r="C424" s="280">
        <v>75.8</v>
      </c>
      <c r="D424" s="281">
        <v>75.366666666666674</v>
      </c>
      <c r="E424" s="281">
        <v>74.733333333333348</v>
      </c>
      <c r="F424" s="281">
        <v>73.666666666666671</v>
      </c>
      <c r="G424" s="281">
        <v>73.033333333333346</v>
      </c>
      <c r="H424" s="281">
        <v>76.433333333333351</v>
      </c>
      <c r="I424" s="281">
        <v>77.066666666666677</v>
      </c>
      <c r="J424" s="281">
        <v>78.133333333333354</v>
      </c>
      <c r="K424" s="280">
        <v>76</v>
      </c>
      <c r="L424" s="280">
        <v>74.3</v>
      </c>
      <c r="M424" s="280">
        <v>170.8458</v>
      </c>
      <c r="N424" s="1"/>
      <c r="O424" s="1"/>
    </row>
    <row r="425" spans="1:15" ht="12.75" customHeight="1">
      <c r="A425" s="30">
        <v>415</v>
      </c>
      <c r="B425" s="290" t="s">
        <v>484</v>
      </c>
      <c r="C425" s="280">
        <v>274.45</v>
      </c>
      <c r="D425" s="281">
        <v>275.96666666666664</v>
      </c>
      <c r="E425" s="281">
        <v>271.63333333333327</v>
      </c>
      <c r="F425" s="281">
        <v>268.81666666666661</v>
      </c>
      <c r="G425" s="281">
        <v>264.48333333333323</v>
      </c>
      <c r="H425" s="281">
        <v>278.7833333333333</v>
      </c>
      <c r="I425" s="281">
        <v>283.11666666666667</v>
      </c>
      <c r="J425" s="281">
        <v>285.93333333333334</v>
      </c>
      <c r="K425" s="280">
        <v>280.3</v>
      </c>
      <c r="L425" s="280">
        <v>273.14999999999998</v>
      </c>
      <c r="M425" s="280">
        <v>1.43204</v>
      </c>
      <c r="N425" s="1"/>
      <c r="O425" s="1"/>
    </row>
    <row r="426" spans="1:15" ht="12.75" customHeight="1">
      <c r="A426" s="30">
        <v>416</v>
      </c>
      <c r="B426" s="290" t="s">
        <v>485</v>
      </c>
      <c r="C426" s="280">
        <v>139.1</v>
      </c>
      <c r="D426" s="281">
        <v>137.48333333333332</v>
      </c>
      <c r="E426" s="281">
        <v>134.61666666666665</v>
      </c>
      <c r="F426" s="281">
        <v>130.13333333333333</v>
      </c>
      <c r="G426" s="281">
        <v>127.26666666666665</v>
      </c>
      <c r="H426" s="281">
        <v>141.96666666666664</v>
      </c>
      <c r="I426" s="281">
        <v>144.83333333333331</v>
      </c>
      <c r="J426" s="281">
        <v>149.31666666666663</v>
      </c>
      <c r="K426" s="280">
        <v>140.35</v>
      </c>
      <c r="L426" s="280">
        <v>133</v>
      </c>
      <c r="M426" s="280">
        <v>22.97702</v>
      </c>
      <c r="N426" s="1"/>
      <c r="O426" s="1"/>
    </row>
    <row r="427" spans="1:15" ht="12.75" customHeight="1">
      <c r="A427" s="30">
        <v>417</v>
      </c>
      <c r="B427" s="290" t="s">
        <v>486</v>
      </c>
      <c r="C427" s="280">
        <v>338.7</v>
      </c>
      <c r="D427" s="281">
        <v>335.03333333333336</v>
      </c>
      <c r="E427" s="281">
        <v>329.06666666666672</v>
      </c>
      <c r="F427" s="281">
        <v>319.43333333333334</v>
      </c>
      <c r="G427" s="281">
        <v>313.4666666666667</v>
      </c>
      <c r="H427" s="281">
        <v>344.66666666666674</v>
      </c>
      <c r="I427" s="281">
        <v>350.63333333333333</v>
      </c>
      <c r="J427" s="281">
        <v>360.26666666666677</v>
      </c>
      <c r="K427" s="280">
        <v>341</v>
      </c>
      <c r="L427" s="280">
        <v>325.39999999999998</v>
      </c>
      <c r="M427" s="280">
        <v>3.4726900000000001</v>
      </c>
      <c r="N427" s="1"/>
      <c r="O427" s="1"/>
    </row>
    <row r="428" spans="1:15" ht="12.75" customHeight="1">
      <c r="A428" s="30">
        <v>418</v>
      </c>
      <c r="B428" s="290" t="s">
        <v>487</v>
      </c>
      <c r="C428" s="280">
        <v>458.15</v>
      </c>
      <c r="D428" s="281">
        <v>458.85000000000008</v>
      </c>
      <c r="E428" s="281">
        <v>455.40000000000015</v>
      </c>
      <c r="F428" s="281">
        <v>452.65000000000009</v>
      </c>
      <c r="G428" s="281">
        <v>449.20000000000016</v>
      </c>
      <c r="H428" s="281">
        <v>461.60000000000014</v>
      </c>
      <c r="I428" s="281">
        <v>465.05000000000007</v>
      </c>
      <c r="J428" s="281">
        <v>467.80000000000013</v>
      </c>
      <c r="K428" s="280">
        <v>462.3</v>
      </c>
      <c r="L428" s="280">
        <v>456.1</v>
      </c>
      <c r="M428" s="280">
        <v>0.37697000000000003</v>
      </c>
      <c r="N428" s="1"/>
      <c r="O428" s="1"/>
    </row>
    <row r="429" spans="1:15" ht="12.75" customHeight="1">
      <c r="A429" s="30">
        <v>419</v>
      </c>
      <c r="B429" s="290" t="s">
        <v>488</v>
      </c>
      <c r="C429" s="280">
        <v>447.4</v>
      </c>
      <c r="D429" s="281">
        <v>448.2833333333333</v>
      </c>
      <c r="E429" s="281">
        <v>441.91666666666663</v>
      </c>
      <c r="F429" s="281">
        <v>436.43333333333334</v>
      </c>
      <c r="G429" s="281">
        <v>430.06666666666666</v>
      </c>
      <c r="H429" s="281">
        <v>453.76666666666659</v>
      </c>
      <c r="I429" s="281">
        <v>460.13333333333327</v>
      </c>
      <c r="J429" s="281">
        <v>465.61666666666656</v>
      </c>
      <c r="K429" s="280">
        <v>454.65</v>
      </c>
      <c r="L429" s="280">
        <v>442.8</v>
      </c>
      <c r="M429" s="280">
        <v>2.1760000000000002</v>
      </c>
      <c r="N429" s="1"/>
      <c r="O429" s="1"/>
    </row>
    <row r="430" spans="1:15" ht="12.75" customHeight="1">
      <c r="A430" s="30">
        <v>420</v>
      </c>
      <c r="B430" s="290" t="s">
        <v>489</v>
      </c>
      <c r="C430" s="280">
        <v>220.7</v>
      </c>
      <c r="D430" s="281">
        <v>219.48333333333335</v>
      </c>
      <c r="E430" s="281">
        <v>215.4666666666667</v>
      </c>
      <c r="F430" s="281">
        <v>210.23333333333335</v>
      </c>
      <c r="G430" s="281">
        <v>206.2166666666667</v>
      </c>
      <c r="H430" s="281">
        <v>224.7166666666667</v>
      </c>
      <c r="I430" s="281">
        <v>228.73333333333335</v>
      </c>
      <c r="J430" s="281">
        <v>233.9666666666667</v>
      </c>
      <c r="K430" s="280">
        <v>223.5</v>
      </c>
      <c r="L430" s="280">
        <v>214.25</v>
      </c>
      <c r="M430" s="280">
        <v>2.2515800000000001</v>
      </c>
      <c r="N430" s="1"/>
      <c r="O430" s="1"/>
    </row>
    <row r="431" spans="1:15" ht="12.75" customHeight="1">
      <c r="A431" s="30">
        <v>421</v>
      </c>
      <c r="B431" s="290" t="s">
        <v>193</v>
      </c>
      <c r="C431" s="280">
        <v>894</v>
      </c>
      <c r="D431" s="281">
        <v>885.68333333333339</v>
      </c>
      <c r="E431" s="281">
        <v>874.36666666666679</v>
      </c>
      <c r="F431" s="281">
        <v>854.73333333333335</v>
      </c>
      <c r="G431" s="281">
        <v>843.41666666666674</v>
      </c>
      <c r="H431" s="281">
        <v>905.31666666666683</v>
      </c>
      <c r="I431" s="281">
        <v>916.63333333333344</v>
      </c>
      <c r="J431" s="281">
        <v>936.26666666666688</v>
      </c>
      <c r="K431" s="280">
        <v>897</v>
      </c>
      <c r="L431" s="280">
        <v>866.05</v>
      </c>
      <c r="M431" s="280">
        <v>27.977889999999999</v>
      </c>
      <c r="N431" s="1"/>
      <c r="O431" s="1"/>
    </row>
    <row r="432" spans="1:15" ht="12.75" customHeight="1">
      <c r="A432" s="30">
        <v>422</v>
      </c>
      <c r="B432" s="290" t="s">
        <v>194</v>
      </c>
      <c r="C432" s="280">
        <v>473</v>
      </c>
      <c r="D432" s="281">
        <v>469.91666666666669</v>
      </c>
      <c r="E432" s="281">
        <v>463.93333333333339</v>
      </c>
      <c r="F432" s="281">
        <v>454.86666666666673</v>
      </c>
      <c r="G432" s="281">
        <v>448.88333333333344</v>
      </c>
      <c r="H432" s="281">
        <v>478.98333333333335</v>
      </c>
      <c r="I432" s="281">
        <v>484.96666666666658</v>
      </c>
      <c r="J432" s="281">
        <v>494.0333333333333</v>
      </c>
      <c r="K432" s="280">
        <v>475.9</v>
      </c>
      <c r="L432" s="280">
        <v>460.85</v>
      </c>
      <c r="M432" s="280">
        <v>15.15541</v>
      </c>
      <c r="N432" s="1"/>
      <c r="O432" s="1"/>
    </row>
    <row r="433" spans="1:15" ht="12.75" customHeight="1">
      <c r="A433" s="30">
        <v>423</v>
      </c>
      <c r="B433" s="290" t="s">
        <v>490</v>
      </c>
      <c r="C433" s="280">
        <v>1980.95</v>
      </c>
      <c r="D433" s="281">
        <v>1980.75</v>
      </c>
      <c r="E433" s="281">
        <v>1961.5</v>
      </c>
      <c r="F433" s="281">
        <v>1942.05</v>
      </c>
      <c r="G433" s="281">
        <v>1922.8</v>
      </c>
      <c r="H433" s="281">
        <v>2000.2</v>
      </c>
      <c r="I433" s="281">
        <v>2019.45</v>
      </c>
      <c r="J433" s="281">
        <v>2038.9</v>
      </c>
      <c r="K433" s="280">
        <v>2000</v>
      </c>
      <c r="L433" s="280">
        <v>1961.3</v>
      </c>
      <c r="M433" s="280">
        <v>0.24462</v>
      </c>
      <c r="N433" s="1"/>
      <c r="O433" s="1"/>
    </row>
    <row r="434" spans="1:15" ht="12.75" customHeight="1">
      <c r="A434" s="30">
        <v>424</v>
      </c>
      <c r="B434" s="290" t="s">
        <v>491</v>
      </c>
      <c r="C434" s="280">
        <v>805.4</v>
      </c>
      <c r="D434" s="281">
        <v>809.9</v>
      </c>
      <c r="E434" s="281">
        <v>795.5</v>
      </c>
      <c r="F434" s="281">
        <v>785.6</v>
      </c>
      <c r="G434" s="281">
        <v>771.2</v>
      </c>
      <c r="H434" s="281">
        <v>819.8</v>
      </c>
      <c r="I434" s="281">
        <v>834.19999999999982</v>
      </c>
      <c r="J434" s="281">
        <v>844.09999999999991</v>
      </c>
      <c r="K434" s="280">
        <v>824.3</v>
      </c>
      <c r="L434" s="280">
        <v>800</v>
      </c>
      <c r="M434" s="280">
        <v>0.64724000000000004</v>
      </c>
      <c r="N434" s="1"/>
      <c r="O434" s="1"/>
    </row>
    <row r="435" spans="1:15" ht="12.75" customHeight="1">
      <c r="A435" s="30">
        <v>425</v>
      </c>
      <c r="B435" s="290" t="s">
        <v>492</v>
      </c>
      <c r="C435" s="280">
        <v>504.95</v>
      </c>
      <c r="D435" s="281">
        <v>501.41666666666669</v>
      </c>
      <c r="E435" s="281">
        <v>494.33333333333337</v>
      </c>
      <c r="F435" s="281">
        <v>483.7166666666667</v>
      </c>
      <c r="G435" s="281">
        <v>476.63333333333338</v>
      </c>
      <c r="H435" s="281">
        <v>512.0333333333333</v>
      </c>
      <c r="I435" s="281">
        <v>519.11666666666679</v>
      </c>
      <c r="J435" s="281">
        <v>529.73333333333335</v>
      </c>
      <c r="K435" s="280">
        <v>508.5</v>
      </c>
      <c r="L435" s="280">
        <v>490.8</v>
      </c>
      <c r="M435" s="280">
        <v>2.7004299999999999</v>
      </c>
      <c r="N435" s="1"/>
      <c r="O435" s="1"/>
    </row>
    <row r="436" spans="1:15" ht="12.75" customHeight="1">
      <c r="A436" s="30">
        <v>426</v>
      </c>
      <c r="B436" s="290" t="s">
        <v>493</v>
      </c>
      <c r="C436" s="280">
        <v>333</v>
      </c>
      <c r="D436" s="281">
        <v>336.38333333333338</v>
      </c>
      <c r="E436" s="281">
        <v>326.81666666666678</v>
      </c>
      <c r="F436" s="281">
        <v>320.63333333333338</v>
      </c>
      <c r="G436" s="281">
        <v>311.06666666666678</v>
      </c>
      <c r="H436" s="281">
        <v>342.56666666666678</v>
      </c>
      <c r="I436" s="281">
        <v>352.13333333333338</v>
      </c>
      <c r="J436" s="281">
        <v>358.31666666666678</v>
      </c>
      <c r="K436" s="280">
        <v>345.95</v>
      </c>
      <c r="L436" s="280">
        <v>330.2</v>
      </c>
      <c r="M436" s="280">
        <v>2.84578</v>
      </c>
      <c r="N436" s="1"/>
      <c r="O436" s="1"/>
    </row>
    <row r="437" spans="1:15" ht="12.75" customHeight="1">
      <c r="A437" s="30">
        <v>427</v>
      </c>
      <c r="B437" s="290" t="s">
        <v>494</v>
      </c>
      <c r="C437" s="280">
        <v>1836.45</v>
      </c>
      <c r="D437" s="281">
        <v>1818.6333333333332</v>
      </c>
      <c r="E437" s="281">
        <v>1789.8166666666664</v>
      </c>
      <c r="F437" s="281">
        <v>1743.1833333333332</v>
      </c>
      <c r="G437" s="281">
        <v>1714.3666666666663</v>
      </c>
      <c r="H437" s="281">
        <v>1865.2666666666664</v>
      </c>
      <c r="I437" s="281">
        <v>1894.083333333333</v>
      </c>
      <c r="J437" s="281">
        <v>1940.7166666666665</v>
      </c>
      <c r="K437" s="280">
        <v>1847.45</v>
      </c>
      <c r="L437" s="280">
        <v>1772</v>
      </c>
      <c r="M437" s="280">
        <v>0.36363000000000001</v>
      </c>
      <c r="N437" s="1"/>
      <c r="O437" s="1"/>
    </row>
    <row r="438" spans="1:15" ht="12.75" customHeight="1">
      <c r="A438" s="30">
        <v>428</v>
      </c>
      <c r="B438" s="290" t="s">
        <v>495</v>
      </c>
      <c r="C438" s="280">
        <v>470.4</v>
      </c>
      <c r="D438" s="281">
        <v>470.0333333333333</v>
      </c>
      <c r="E438" s="281">
        <v>465.61666666666662</v>
      </c>
      <c r="F438" s="281">
        <v>460.83333333333331</v>
      </c>
      <c r="G438" s="281">
        <v>456.41666666666663</v>
      </c>
      <c r="H438" s="281">
        <v>474.81666666666661</v>
      </c>
      <c r="I438" s="281">
        <v>479.23333333333335</v>
      </c>
      <c r="J438" s="281">
        <v>484.01666666666659</v>
      </c>
      <c r="K438" s="280">
        <v>474.45</v>
      </c>
      <c r="L438" s="280">
        <v>465.25</v>
      </c>
      <c r="M438" s="280">
        <v>4.1129300000000004</v>
      </c>
      <c r="N438" s="1"/>
      <c r="O438" s="1"/>
    </row>
    <row r="439" spans="1:15" ht="12.75" customHeight="1">
      <c r="A439" s="30">
        <v>429</v>
      </c>
      <c r="B439" s="290" t="s">
        <v>496</v>
      </c>
      <c r="C439" s="280">
        <v>6.2</v>
      </c>
      <c r="D439" s="281">
        <v>6.25</v>
      </c>
      <c r="E439" s="281">
        <v>6.15</v>
      </c>
      <c r="F439" s="281">
        <v>6.1000000000000005</v>
      </c>
      <c r="G439" s="281">
        <v>6.0000000000000009</v>
      </c>
      <c r="H439" s="281">
        <v>6.3</v>
      </c>
      <c r="I439" s="281">
        <v>6.3999999999999995</v>
      </c>
      <c r="J439" s="281">
        <v>6.4499999999999993</v>
      </c>
      <c r="K439" s="280">
        <v>6.35</v>
      </c>
      <c r="L439" s="280">
        <v>6.2</v>
      </c>
      <c r="M439" s="280">
        <v>406.86545000000001</v>
      </c>
      <c r="N439" s="1"/>
      <c r="O439" s="1"/>
    </row>
    <row r="440" spans="1:15" ht="12.75" customHeight="1">
      <c r="A440" s="30">
        <v>430</v>
      </c>
      <c r="B440" s="290" t="s">
        <v>497</v>
      </c>
      <c r="C440" s="280">
        <v>946.1</v>
      </c>
      <c r="D440" s="281">
        <v>946.5</v>
      </c>
      <c r="E440" s="281">
        <v>935.1</v>
      </c>
      <c r="F440" s="281">
        <v>924.1</v>
      </c>
      <c r="G440" s="281">
        <v>912.7</v>
      </c>
      <c r="H440" s="281">
        <v>957.5</v>
      </c>
      <c r="I440" s="281">
        <v>968.90000000000009</v>
      </c>
      <c r="J440" s="281">
        <v>979.9</v>
      </c>
      <c r="K440" s="280">
        <v>957.9</v>
      </c>
      <c r="L440" s="280">
        <v>935.5</v>
      </c>
      <c r="M440" s="280">
        <v>0.35498000000000002</v>
      </c>
      <c r="N440" s="1"/>
      <c r="O440" s="1"/>
    </row>
    <row r="441" spans="1:15" ht="12.75" customHeight="1">
      <c r="A441" s="30">
        <v>431</v>
      </c>
      <c r="B441" s="290" t="s">
        <v>275</v>
      </c>
      <c r="C441" s="280">
        <v>575.25</v>
      </c>
      <c r="D441" s="281">
        <v>572.08333333333337</v>
      </c>
      <c r="E441" s="281">
        <v>566.16666666666674</v>
      </c>
      <c r="F441" s="281">
        <v>557.08333333333337</v>
      </c>
      <c r="G441" s="281">
        <v>551.16666666666674</v>
      </c>
      <c r="H441" s="281">
        <v>581.16666666666674</v>
      </c>
      <c r="I441" s="281">
        <v>587.08333333333348</v>
      </c>
      <c r="J441" s="281">
        <v>596.16666666666674</v>
      </c>
      <c r="K441" s="280">
        <v>578</v>
      </c>
      <c r="L441" s="280">
        <v>563</v>
      </c>
      <c r="M441" s="280">
        <v>1.86198</v>
      </c>
      <c r="N441" s="1"/>
      <c r="O441" s="1"/>
    </row>
    <row r="442" spans="1:15" ht="12.75" customHeight="1">
      <c r="A442" s="30">
        <v>432</v>
      </c>
      <c r="B442" s="290" t="s">
        <v>498</v>
      </c>
      <c r="C442" s="280">
        <v>1721.3</v>
      </c>
      <c r="D442" s="281">
        <v>1727.1000000000001</v>
      </c>
      <c r="E442" s="281">
        <v>1704.2000000000003</v>
      </c>
      <c r="F442" s="281">
        <v>1687.1000000000001</v>
      </c>
      <c r="G442" s="281">
        <v>1664.2000000000003</v>
      </c>
      <c r="H442" s="281">
        <v>1744.2000000000003</v>
      </c>
      <c r="I442" s="281">
        <v>1767.1000000000004</v>
      </c>
      <c r="J442" s="281">
        <v>1784.2000000000003</v>
      </c>
      <c r="K442" s="280">
        <v>1750</v>
      </c>
      <c r="L442" s="280">
        <v>1710</v>
      </c>
      <c r="M442" s="280">
        <v>0.12739</v>
      </c>
      <c r="N442" s="1"/>
      <c r="O442" s="1"/>
    </row>
    <row r="443" spans="1:15" ht="12.75" customHeight="1">
      <c r="A443" s="30">
        <v>433</v>
      </c>
      <c r="B443" s="290" t="s">
        <v>499</v>
      </c>
      <c r="C443" s="280">
        <v>592.1</v>
      </c>
      <c r="D443" s="281">
        <v>591.33333333333337</v>
      </c>
      <c r="E443" s="281">
        <v>586.66666666666674</v>
      </c>
      <c r="F443" s="281">
        <v>581.23333333333335</v>
      </c>
      <c r="G443" s="281">
        <v>576.56666666666672</v>
      </c>
      <c r="H443" s="281">
        <v>596.76666666666677</v>
      </c>
      <c r="I443" s="281">
        <v>601.43333333333351</v>
      </c>
      <c r="J443" s="281">
        <v>606.86666666666679</v>
      </c>
      <c r="K443" s="280">
        <v>596</v>
      </c>
      <c r="L443" s="280">
        <v>585.9</v>
      </c>
      <c r="M443" s="280">
        <v>0.11272</v>
      </c>
      <c r="N443" s="1"/>
      <c r="O443" s="1"/>
    </row>
    <row r="444" spans="1:15" ht="12.75" customHeight="1">
      <c r="A444" s="30">
        <v>434</v>
      </c>
      <c r="B444" s="290" t="s">
        <v>500</v>
      </c>
      <c r="C444" s="280">
        <v>893.65</v>
      </c>
      <c r="D444" s="281">
        <v>893.15</v>
      </c>
      <c r="E444" s="281">
        <v>881.5</v>
      </c>
      <c r="F444" s="281">
        <v>869.35</v>
      </c>
      <c r="G444" s="281">
        <v>857.7</v>
      </c>
      <c r="H444" s="281">
        <v>905.3</v>
      </c>
      <c r="I444" s="281">
        <v>916.94999999999982</v>
      </c>
      <c r="J444" s="281">
        <v>929.09999999999991</v>
      </c>
      <c r="K444" s="280">
        <v>904.8</v>
      </c>
      <c r="L444" s="280">
        <v>881</v>
      </c>
      <c r="M444" s="280">
        <v>0.37519999999999998</v>
      </c>
      <c r="N444" s="1"/>
      <c r="O444" s="1"/>
    </row>
    <row r="445" spans="1:15" ht="12.75" customHeight="1">
      <c r="A445" s="30">
        <v>435</v>
      </c>
      <c r="B445" s="290" t="s">
        <v>501</v>
      </c>
      <c r="C445" s="280">
        <v>37.549999999999997</v>
      </c>
      <c r="D445" s="281">
        <v>37.299999999999997</v>
      </c>
      <c r="E445" s="281">
        <v>36.799999999999997</v>
      </c>
      <c r="F445" s="281">
        <v>36.049999999999997</v>
      </c>
      <c r="G445" s="281">
        <v>35.549999999999997</v>
      </c>
      <c r="H445" s="281">
        <v>38.049999999999997</v>
      </c>
      <c r="I445" s="281">
        <v>38.549999999999997</v>
      </c>
      <c r="J445" s="281">
        <v>39.299999999999997</v>
      </c>
      <c r="K445" s="280">
        <v>37.799999999999997</v>
      </c>
      <c r="L445" s="280">
        <v>36.549999999999997</v>
      </c>
      <c r="M445" s="280">
        <v>46.694180000000003</v>
      </c>
      <c r="N445" s="1"/>
      <c r="O445" s="1"/>
    </row>
    <row r="446" spans="1:15" ht="12.75" customHeight="1">
      <c r="A446" s="30">
        <v>436</v>
      </c>
      <c r="B446" s="290" t="s">
        <v>206</v>
      </c>
      <c r="C446" s="280">
        <v>849.85</v>
      </c>
      <c r="D446" s="281">
        <v>851.61666666666679</v>
      </c>
      <c r="E446" s="281">
        <v>835.28333333333353</v>
      </c>
      <c r="F446" s="281">
        <v>820.7166666666667</v>
      </c>
      <c r="G446" s="281">
        <v>804.38333333333344</v>
      </c>
      <c r="H446" s="281">
        <v>866.18333333333362</v>
      </c>
      <c r="I446" s="281">
        <v>882.51666666666688</v>
      </c>
      <c r="J446" s="281">
        <v>897.08333333333371</v>
      </c>
      <c r="K446" s="280">
        <v>867.95</v>
      </c>
      <c r="L446" s="280">
        <v>837.05</v>
      </c>
      <c r="M446" s="280">
        <v>13.056290000000001</v>
      </c>
      <c r="N446" s="1"/>
      <c r="O446" s="1"/>
    </row>
    <row r="447" spans="1:15" ht="12.75" customHeight="1">
      <c r="A447" s="30">
        <v>437</v>
      </c>
      <c r="B447" s="290" t="s">
        <v>502</v>
      </c>
      <c r="C447" s="280">
        <v>585.20000000000005</v>
      </c>
      <c r="D447" s="281">
        <v>626.23333333333335</v>
      </c>
      <c r="E447" s="281">
        <v>543.4666666666667</v>
      </c>
      <c r="F447" s="281">
        <v>501.73333333333335</v>
      </c>
      <c r="G447" s="281">
        <v>418.9666666666667</v>
      </c>
      <c r="H447" s="281">
        <v>667.9666666666667</v>
      </c>
      <c r="I447" s="281">
        <v>750.73333333333335</v>
      </c>
      <c r="J447" s="281">
        <v>792.4666666666667</v>
      </c>
      <c r="K447" s="280">
        <v>709</v>
      </c>
      <c r="L447" s="280">
        <v>584.5</v>
      </c>
      <c r="M447" s="280">
        <v>129.12352999999999</v>
      </c>
      <c r="N447" s="1"/>
      <c r="O447" s="1"/>
    </row>
    <row r="448" spans="1:15" ht="12.75" customHeight="1">
      <c r="A448" s="30">
        <v>438</v>
      </c>
      <c r="B448" s="290" t="s">
        <v>195</v>
      </c>
      <c r="C448" s="280">
        <v>878.6</v>
      </c>
      <c r="D448" s="281">
        <v>874.38333333333333</v>
      </c>
      <c r="E448" s="281">
        <v>867.9666666666667</v>
      </c>
      <c r="F448" s="281">
        <v>857.33333333333337</v>
      </c>
      <c r="G448" s="281">
        <v>850.91666666666674</v>
      </c>
      <c r="H448" s="281">
        <v>885.01666666666665</v>
      </c>
      <c r="I448" s="281">
        <v>891.43333333333339</v>
      </c>
      <c r="J448" s="281">
        <v>902.06666666666661</v>
      </c>
      <c r="K448" s="280">
        <v>880.8</v>
      </c>
      <c r="L448" s="280">
        <v>863.75</v>
      </c>
      <c r="M448" s="280">
        <v>7.4715400000000001</v>
      </c>
      <c r="N448" s="1"/>
      <c r="O448" s="1"/>
    </row>
    <row r="449" spans="1:15" ht="12.75" customHeight="1">
      <c r="A449" s="30">
        <v>439</v>
      </c>
      <c r="B449" s="290" t="s">
        <v>503</v>
      </c>
      <c r="C449" s="280">
        <v>218.95</v>
      </c>
      <c r="D449" s="281">
        <v>218.01666666666665</v>
      </c>
      <c r="E449" s="281">
        <v>216.23333333333329</v>
      </c>
      <c r="F449" s="281">
        <v>213.51666666666665</v>
      </c>
      <c r="G449" s="281">
        <v>211.73333333333329</v>
      </c>
      <c r="H449" s="281">
        <v>220.73333333333329</v>
      </c>
      <c r="I449" s="281">
        <v>222.51666666666665</v>
      </c>
      <c r="J449" s="281">
        <v>225.23333333333329</v>
      </c>
      <c r="K449" s="280">
        <v>219.8</v>
      </c>
      <c r="L449" s="280">
        <v>215.3</v>
      </c>
      <c r="M449" s="280">
        <v>3.93275</v>
      </c>
      <c r="N449" s="1"/>
      <c r="O449" s="1"/>
    </row>
    <row r="450" spans="1:15" ht="12.75" customHeight="1">
      <c r="A450" s="30">
        <v>440</v>
      </c>
      <c r="B450" s="290" t="s">
        <v>504</v>
      </c>
      <c r="C450" s="280">
        <v>1035.25</v>
      </c>
      <c r="D450" s="281">
        <v>1034.7666666666667</v>
      </c>
      <c r="E450" s="281">
        <v>1022.4833333333333</v>
      </c>
      <c r="F450" s="281">
        <v>1009.7166666666667</v>
      </c>
      <c r="G450" s="281">
        <v>997.43333333333339</v>
      </c>
      <c r="H450" s="281">
        <v>1047.5333333333333</v>
      </c>
      <c r="I450" s="281">
        <v>1059.8166666666666</v>
      </c>
      <c r="J450" s="281">
        <v>1072.5833333333333</v>
      </c>
      <c r="K450" s="280">
        <v>1047.05</v>
      </c>
      <c r="L450" s="280">
        <v>1022</v>
      </c>
      <c r="M450" s="280">
        <v>4.8796299999999997</v>
      </c>
      <c r="N450" s="1"/>
      <c r="O450" s="1"/>
    </row>
    <row r="451" spans="1:15" ht="12.75" customHeight="1">
      <c r="A451" s="30">
        <v>441</v>
      </c>
      <c r="B451" s="290" t="s">
        <v>200</v>
      </c>
      <c r="C451" s="280">
        <v>3188.85</v>
      </c>
      <c r="D451" s="281">
        <v>3164.3166666666671</v>
      </c>
      <c r="E451" s="281">
        <v>3134.5333333333342</v>
      </c>
      <c r="F451" s="281">
        <v>3080.2166666666672</v>
      </c>
      <c r="G451" s="281">
        <v>3050.4333333333343</v>
      </c>
      <c r="H451" s="281">
        <v>3218.6333333333341</v>
      </c>
      <c r="I451" s="281">
        <v>3248.416666666667</v>
      </c>
      <c r="J451" s="281">
        <v>3302.733333333334</v>
      </c>
      <c r="K451" s="280">
        <v>3194.1</v>
      </c>
      <c r="L451" s="280">
        <v>3110</v>
      </c>
      <c r="M451" s="280">
        <v>13.89808</v>
      </c>
      <c r="N451" s="1"/>
      <c r="O451" s="1"/>
    </row>
    <row r="452" spans="1:15" ht="12.75" customHeight="1">
      <c r="A452" s="30">
        <v>442</v>
      </c>
      <c r="B452" s="290" t="s">
        <v>196</v>
      </c>
      <c r="C452" s="280">
        <v>801.6</v>
      </c>
      <c r="D452" s="281">
        <v>797.45000000000016</v>
      </c>
      <c r="E452" s="281">
        <v>791.20000000000027</v>
      </c>
      <c r="F452" s="281">
        <v>780.80000000000007</v>
      </c>
      <c r="G452" s="281">
        <v>774.55000000000018</v>
      </c>
      <c r="H452" s="281">
        <v>807.85000000000036</v>
      </c>
      <c r="I452" s="281">
        <v>814.10000000000014</v>
      </c>
      <c r="J452" s="281">
        <v>824.50000000000045</v>
      </c>
      <c r="K452" s="280">
        <v>803.7</v>
      </c>
      <c r="L452" s="280">
        <v>787.05</v>
      </c>
      <c r="M452" s="280">
        <v>10.569179999999999</v>
      </c>
      <c r="N452" s="1"/>
      <c r="O452" s="1"/>
    </row>
    <row r="453" spans="1:15" ht="12.75" customHeight="1">
      <c r="A453" s="30">
        <v>443</v>
      </c>
      <c r="B453" s="290" t="s">
        <v>276</v>
      </c>
      <c r="C453" s="280">
        <v>8481.4</v>
      </c>
      <c r="D453" s="281">
        <v>8441.4833333333336</v>
      </c>
      <c r="E453" s="281">
        <v>8382.9666666666672</v>
      </c>
      <c r="F453" s="281">
        <v>8284.5333333333328</v>
      </c>
      <c r="G453" s="281">
        <v>8226.0166666666664</v>
      </c>
      <c r="H453" s="281">
        <v>8539.9166666666679</v>
      </c>
      <c r="I453" s="281">
        <v>8598.4333333333343</v>
      </c>
      <c r="J453" s="281">
        <v>8696.8666666666686</v>
      </c>
      <c r="K453" s="280">
        <v>8500</v>
      </c>
      <c r="L453" s="280">
        <v>8343.0499999999993</v>
      </c>
      <c r="M453" s="280">
        <v>1.68885</v>
      </c>
      <c r="N453" s="1"/>
      <c r="O453" s="1"/>
    </row>
    <row r="454" spans="1:15" ht="12.75" customHeight="1">
      <c r="A454" s="30">
        <v>444</v>
      </c>
      <c r="B454" s="290" t="s">
        <v>878</v>
      </c>
      <c r="C454" s="280">
        <v>1456.1</v>
      </c>
      <c r="D454" s="281">
        <v>1480.1333333333332</v>
      </c>
      <c r="E454" s="281">
        <v>1421.2666666666664</v>
      </c>
      <c r="F454" s="281">
        <v>1386.4333333333332</v>
      </c>
      <c r="G454" s="281">
        <v>1327.5666666666664</v>
      </c>
      <c r="H454" s="281">
        <v>1514.9666666666665</v>
      </c>
      <c r="I454" s="281">
        <v>1573.8333333333333</v>
      </c>
      <c r="J454" s="281">
        <v>1608.6666666666665</v>
      </c>
      <c r="K454" s="280">
        <v>1539</v>
      </c>
      <c r="L454" s="280">
        <v>1445.3</v>
      </c>
      <c r="M454" s="280">
        <v>6.4163699999999997</v>
      </c>
      <c r="N454" s="1"/>
      <c r="O454" s="1"/>
    </row>
    <row r="455" spans="1:15" ht="12.75" customHeight="1">
      <c r="A455" s="30">
        <v>445</v>
      </c>
      <c r="B455" s="290" t="s">
        <v>505</v>
      </c>
      <c r="C455" s="280">
        <v>220.1</v>
      </c>
      <c r="D455" s="281">
        <v>219.20000000000002</v>
      </c>
      <c r="E455" s="281">
        <v>216.40000000000003</v>
      </c>
      <c r="F455" s="281">
        <v>212.70000000000002</v>
      </c>
      <c r="G455" s="281">
        <v>209.90000000000003</v>
      </c>
      <c r="H455" s="281">
        <v>222.90000000000003</v>
      </c>
      <c r="I455" s="281">
        <v>225.70000000000005</v>
      </c>
      <c r="J455" s="281">
        <v>229.40000000000003</v>
      </c>
      <c r="K455" s="280">
        <v>222</v>
      </c>
      <c r="L455" s="280">
        <v>215.5</v>
      </c>
      <c r="M455" s="280">
        <v>16.298220000000001</v>
      </c>
      <c r="N455" s="1"/>
      <c r="O455" s="1"/>
    </row>
    <row r="456" spans="1:15" ht="12.75" customHeight="1">
      <c r="A456" s="30">
        <v>446</v>
      </c>
      <c r="B456" s="290" t="s">
        <v>197</v>
      </c>
      <c r="C456" s="280">
        <v>444.05</v>
      </c>
      <c r="D456" s="281">
        <v>441.7166666666667</v>
      </c>
      <c r="E456" s="281">
        <v>438.43333333333339</v>
      </c>
      <c r="F456" s="281">
        <v>432.81666666666672</v>
      </c>
      <c r="G456" s="281">
        <v>429.53333333333342</v>
      </c>
      <c r="H456" s="281">
        <v>447.33333333333337</v>
      </c>
      <c r="I456" s="281">
        <v>450.61666666666667</v>
      </c>
      <c r="J456" s="281">
        <v>456.23333333333335</v>
      </c>
      <c r="K456" s="280">
        <v>445</v>
      </c>
      <c r="L456" s="280">
        <v>436.1</v>
      </c>
      <c r="M456" s="280">
        <v>100.81023</v>
      </c>
      <c r="N456" s="1"/>
      <c r="O456" s="1"/>
    </row>
    <row r="457" spans="1:15" ht="12.75" customHeight="1">
      <c r="A457" s="30">
        <v>447</v>
      </c>
      <c r="B457" s="290" t="s">
        <v>198</v>
      </c>
      <c r="C457" s="280">
        <v>218</v>
      </c>
      <c r="D457" s="281">
        <v>219.15</v>
      </c>
      <c r="E457" s="281">
        <v>214.35000000000002</v>
      </c>
      <c r="F457" s="281">
        <v>210.70000000000002</v>
      </c>
      <c r="G457" s="281">
        <v>205.90000000000003</v>
      </c>
      <c r="H457" s="281">
        <v>222.8</v>
      </c>
      <c r="I457" s="281">
        <v>227.60000000000002</v>
      </c>
      <c r="J457" s="281">
        <v>231.25</v>
      </c>
      <c r="K457" s="280">
        <v>223.95</v>
      </c>
      <c r="L457" s="280">
        <v>215.5</v>
      </c>
      <c r="M457" s="280">
        <v>336.75844999999998</v>
      </c>
      <c r="N457" s="1"/>
      <c r="O457" s="1"/>
    </row>
    <row r="458" spans="1:15" ht="12.75" customHeight="1">
      <c r="A458" s="30">
        <v>448</v>
      </c>
      <c r="B458" s="290" t="s">
        <v>814</v>
      </c>
      <c r="C458" s="280">
        <v>582.04999999999995</v>
      </c>
      <c r="D458" s="281">
        <v>579.80000000000007</v>
      </c>
      <c r="E458" s="281">
        <v>575.60000000000014</v>
      </c>
      <c r="F458" s="281">
        <v>569.15000000000009</v>
      </c>
      <c r="G458" s="281">
        <v>564.95000000000016</v>
      </c>
      <c r="H458" s="281">
        <v>586.25000000000011</v>
      </c>
      <c r="I458" s="281">
        <v>590.45000000000016</v>
      </c>
      <c r="J458" s="281">
        <v>596.90000000000009</v>
      </c>
      <c r="K458" s="280">
        <v>584</v>
      </c>
      <c r="L458" s="280">
        <v>573.35</v>
      </c>
      <c r="M458" s="280">
        <v>0.13044</v>
      </c>
      <c r="N458" s="1"/>
      <c r="O458" s="1"/>
    </row>
    <row r="459" spans="1:15" ht="12.75" customHeight="1">
      <c r="A459" s="30">
        <v>449</v>
      </c>
      <c r="B459" s="290" t="s">
        <v>199</v>
      </c>
      <c r="C459" s="280">
        <v>959.4</v>
      </c>
      <c r="D459" s="281">
        <v>954.84999999999991</v>
      </c>
      <c r="E459" s="281">
        <v>948.14999999999986</v>
      </c>
      <c r="F459" s="281">
        <v>936.9</v>
      </c>
      <c r="G459" s="281">
        <v>930.19999999999993</v>
      </c>
      <c r="H459" s="281">
        <v>966.0999999999998</v>
      </c>
      <c r="I459" s="281">
        <v>972.79999999999984</v>
      </c>
      <c r="J459" s="281">
        <v>984.04999999999973</v>
      </c>
      <c r="K459" s="280">
        <v>961.55</v>
      </c>
      <c r="L459" s="280">
        <v>943.6</v>
      </c>
      <c r="M459" s="280">
        <v>52.559019999999997</v>
      </c>
      <c r="N459" s="1"/>
      <c r="O459" s="1"/>
    </row>
    <row r="460" spans="1:15" ht="12.75" customHeight="1">
      <c r="A460" s="30">
        <v>450</v>
      </c>
      <c r="B460" s="290" t="s">
        <v>815</v>
      </c>
      <c r="C460" s="280">
        <v>110.25</v>
      </c>
      <c r="D460" s="281">
        <v>111.35000000000001</v>
      </c>
      <c r="E460" s="281">
        <v>108.45000000000002</v>
      </c>
      <c r="F460" s="281">
        <v>106.65</v>
      </c>
      <c r="G460" s="281">
        <v>103.75000000000001</v>
      </c>
      <c r="H460" s="281">
        <v>113.15000000000002</v>
      </c>
      <c r="I460" s="281">
        <v>116.05000000000003</v>
      </c>
      <c r="J460" s="281">
        <v>117.85000000000002</v>
      </c>
      <c r="K460" s="280">
        <v>114.25</v>
      </c>
      <c r="L460" s="280">
        <v>109.55</v>
      </c>
      <c r="M460" s="280">
        <v>27.674240000000001</v>
      </c>
      <c r="N460" s="1"/>
      <c r="O460" s="1"/>
    </row>
    <row r="461" spans="1:15" ht="12.75" customHeight="1">
      <c r="A461" s="30">
        <v>451</v>
      </c>
      <c r="B461" s="290" t="s">
        <v>506</v>
      </c>
      <c r="C461" s="280">
        <v>3762.95</v>
      </c>
      <c r="D461" s="281">
        <v>3733.7666666666664</v>
      </c>
      <c r="E461" s="281">
        <v>3655.4833333333327</v>
      </c>
      <c r="F461" s="281">
        <v>3548.0166666666664</v>
      </c>
      <c r="G461" s="281">
        <v>3469.7333333333327</v>
      </c>
      <c r="H461" s="281">
        <v>3841.2333333333327</v>
      </c>
      <c r="I461" s="281">
        <v>3919.5166666666664</v>
      </c>
      <c r="J461" s="281">
        <v>4026.9833333333327</v>
      </c>
      <c r="K461" s="280">
        <v>3812.05</v>
      </c>
      <c r="L461" s="280">
        <v>3626.3</v>
      </c>
      <c r="M461" s="280">
        <v>0.62419000000000002</v>
      </c>
      <c r="N461" s="1"/>
      <c r="O461" s="1"/>
    </row>
    <row r="462" spans="1:15" ht="12.75" customHeight="1">
      <c r="A462" s="30">
        <v>452</v>
      </c>
      <c r="B462" s="290" t="s">
        <v>201</v>
      </c>
      <c r="C462" s="280">
        <v>1007.65</v>
      </c>
      <c r="D462" s="281">
        <v>1003.1999999999999</v>
      </c>
      <c r="E462" s="281">
        <v>996.44999999999982</v>
      </c>
      <c r="F462" s="281">
        <v>985.24999999999989</v>
      </c>
      <c r="G462" s="281">
        <v>978.49999999999977</v>
      </c>
      <c r="H462" s="281">
        <v>1014.3999999999999</v>
      </c>
      <c r="I462" s="281">
        <v>1021.1500000000001</v>
      </c>
      <c r="J462" s="281">
        <v>1032.3499999999999</v>
      </c>
      <c r="K462" s="280">
        <v>1009.95</v>
      </c>
      <c r="L462" s="280">
        <v>992</v>
      </c>
      <c r="M462" s="280">
        <v>25.460519999999999</v>
      </c>
      <c r="N462" s="1"/>
      <c r="O462" s="1"/>
    </row>
    <row r="463" spans="1:15" ht="12.75" customHeight="1">
      <c r="A463" s="30">
        <v>453</v>
      </c>
      <c r="B463" s="290" t="s">
        <v>507</v>
      </c>
      <c r="C463" s="280">
        <v>81.2</v>
      </c>
      <c r="D463" s="281">
        <v>81.216666666666683</v>
      </c>
      <c r="E463" s="281">
        <v>80.53333333333336</v>
      </c>
      <c r="F463" s="281">
        <v>79.866666666666674</v>
      </c>
      <c r="G463" s="281">
        <v>79.183333333333351</v>
      </c>
      <c r="H463" s="281">
        <v>81.883333333333368</v>
      </c>
      <c r="I463" s="281">
        <v>82.566666666666677</v>
      </c>
      <c r="J463" s="281">
        <v>83.233333333333377</v>
      </c>
      <c r="K463" s="280">
        <v>81.900000000000006</v>
      </c>
      <c r="L463" s="280">
        <v>80.55</v>
      </c>
      <c r="M463" s="280">
        <v>3.1066199999999999</v>
      </c>
      <c r="N463" s="1"/>
      <c r="O463" s="1"/>
    </row>
    <row r="464" spans="1:15" ht="12.75" customHeight="1">
      <c r="A464" s="30">
        <v>454</v>
      </c>
      <c r="B464" s="290" t="s">
        <v>182</v>
      </c>
      <c r="C464" s="280">
        <v>723.8</v>
      </c>
      <c r="D464" s="281">
        <v>713.2833333333333</v>
      </c>
      <c r="E464" s="281">
        <v>698.66666666666663</v>
      </c>
      <c r="F464" s="281">
        <v>673.5333333333333</v>
      </c>
      <c r="G464" s="281">
        <v>658.91666666666663</v>
      </c>
      <c r="H464" s="281">
        <v>738.41666666666663</v>
      </c>
      <c r="I464" s="281">
        <v>753.03333333333342</v>
      </c>
      <c r="J464" s="281">
        <v>778.16666666666663</v>
      </c>
      <c r="K464" s="280">
        <v>727.9</v>
      </c>
      <c r="L464" s="280">
        <v>688.15</v>
      </c>
      <c r="M464" s="280">
        <v>12.057919999999999</v>
      </c>
      <c r="N464" s="1"/>
      <c r="O464" s="1"/>
    </row>
    <row r="465" spans="1:15" ht="12.75" customHeight="1">
      <c r="A465" s="30">
        <v>455</v>
      </c>
      <c r="B465" s="290" t="s">
        <v>508</v>
      </c>
      <c r="C465" s="280">
        <v>2064.15</v>
      </c>
      <c r="D465" s="281">
        <v>2072.1833333333329</v>
      </c>
      <c r="E465" s="281">
        <v>2044.3666666666659</v>
      </c>
      <c r="F465" s="281">
        <v>2024.583333333333</v>
      </c>
      <c r="G465" s="281">
        <v>1996.766666666666</v>
      </c>
      <c r="H465" s="281">
        <v>2091.9666666666658</v>
      </c>
      <c r="I465" s="281">
        <v>2119.7833333333324</v>
      </c>
      <c r="J465" s="281">
        <v>2139.5666666666657</v>
      </c>
      <c r="K465" s="280">
        <v>2100</v>
      </c>
      <c r="L465" s="280">
        <v>2052.4</v>
      </c>
      <c r="M465" s="280">
        <v>0.39984999999999998</v>
      </c>
      <c r="N465" s="1"/>
      <c r="O465" s="1"/>
    </row>
    <row r="466" spans="1:15" ht="12.75" customHeight="1">
      <c r="A466" s="30">
        <v>456</v>
      </c>
      <c r="B466" s="290" t="s">
        <v>509</v>
      </c>
      <c r="C466" s="280">
        <v>626.6</v>
      </c>
      <c r="D466" s="281">
        <v>624.86666666666667</v>
      </c>
      <c r="E466" s="281">
        <v>620.73333333333335</v>
      </c>
      <c r="F466" s="281">
        <v>614.86666666666667</v>
      </c>
      <c r="G466" s="281">
        <v>610.73333333333335</v>
      </c>
      <c r="H466" s="281">
        <v>630.73333333333335</v>
      </c>
      <c r="I466" s="281">
        <v>634.86666666666679</v>
      </c>
      <c r="J466" s="281">
        <v>640.73333333333335</v>
      </c>
      <c r="K466" s="280">
        <v>629</v>
      </c>
      <c r="L466" s="280">
        <v>619</v>
      </c>
      <c r="M466" s="280">
        <v>0.35826999999999998</v>
      </c>
      <c r="N466" s="1"/>
      <c r="O466" s="1"/>
    </row>
    <row r="467" spans="1:15" ht="12.75" customHeight="1">
      <c r="A467" s="30">
        <v>457</v>
      </c>
      <c r="B467" s="290" t="s">
        <v>510</v>
      </c>
      <c r="C467" s="280">
        <v>2893.5</v>
      </c>
      <c r="D467" s="281">
        <v>2874.1333333333332</v>
      </c>
      <c r="E467" s="281">
        <v>2837.2666666666664</v>
      </c>
      <c r="F467" s="281">
        <v>2781.0333333333333</v>
      </c>
      <c r="G467" s="281">
        <v>2744.1666666666665</v>
      </c>
      <c r="H467" s="281">
        <v>2930.3666666666663</v>
      </c>
      <c r="I467" s="281">
        <v>2967.2333333333331</v>
      </c>
      <c r="J467" s="281">
        <v>3023.4666666666662</v>
      </c>
      <c r="K467" s="280">
        <v>2911</v>
      </c>
      <c r="L467" s="280">
        <v>2817.9</v>
      </c>
      <c r="M467" s="280">
        <v>0.51129999999999998</v>
      </c>
      <c r="N467" s="1"/>
      <c r="O467" s="1"/>
    </row>
    <row r="468" spans="1:15" ht="12.75" customHeight="1">
      <c r="A468" s="30">
        <v>458</v>
      </c>
      <c r="B468" s="290" t="s">
        <v>202</v>
      </c>
      <c r="C468" s="280">
        <v>2303.5500000000002</v>
      </c>
      <c r="D468" s="281">
        <v>2293.7000000000003</v>
      </c>
      <c r="E468" s="281">
        <v>2276.4000000000005</v>
      </c>
      <c r="F468" s="281">
        <v>2249.2500000000005</v>
      </c>
      <c r="G468" s="281">
        <v>2231.9500000000007</v>
      </c>
      <c r="H468" s="281">
        <v>2320.8500000000004</v>
      </c>
      <c r="I468" s="281">
        <v>2338.1500000000005</v>
      </c>
      <c r="J468" s="281">
        <v>2365.3000000000002</v>
      </c>
      <c r="K468" s="280">
        <v>2311</v>
      </c>
      <c r="L468" s="280">
        <v>2266.5500000000002</v>
      </c>
      <c r="M468" s="280">
        <v>14.56382</v>
      </c>
      <c r="N468" s="1"/>
      <c r="O468" s="1"/>
    </row>
    <row r="469" spans="1:15" ht="12.75" customHeight="1">
      <c r="A469" s="30">
        <v>459</v>
      </c>
      <c r="B469" s="290" t="s">
        <v>203</v>
      </c>
      <c r="C469" s="280">
        <v>1494.65</v>
      </c>
      <c r="D469" s="281">
        <v>1481.6000000000001</v>
      </c>
      <c r="E469" s="281">
        <v>1464.2500000000002</v>
      </c>
      <c r="F469" s="281">
        <v>1433.8500000000001</v>
      </c>
      <c r="G469" s="281">
        <v>1416.5000000000002</v>
      </c>
      <c r="H469" s="281">
        <v>1512.0000000000002</v>
      </c>
      <c r="I469" s="281">
        <v>1529.3500000000001</v>
      </c>
      <c r="J469" s="281">
        <v>1559.7500000000002</v>
      </c>
      <c r="K469" s="280">
        <v>1498.95</v>
      </c>
      <c r="L469" s="280">
        <v>1451.2</v>
      </c>
      <c r="M469" s="280">
        <v>2.50922</v>
      </c>
      <c r="N469" s="1"/>
      <c r="O469" s="1"/>
    </row>
    <row r="470" spans="1:15" ht="12.75" customHeight="1">
      <c r="A470" s="30">
        <v>460</v>
      </c>
      <c r="B470" s="290" t="s">
        <v>204</v>
      </c>
      <c r="C470" s="280">
        <v>510.1</v>
      </c>
      <c r="D470" s="281">
        <v>506.41666666666669</v>
      </c>
      <c r="E470" s="281">
        <v>500.88333333333338</v>
      </c>
      <c r="F470" s="281">
        <v>491.66666666666669</v>
      </c>
      <c r="G470" s="281">
        <v>486.13333333333338</v>
      </c>
      <c r="H470" s="281">
        <v>515.63333333333344</v>
      </c>
      <c r="I470" s="281">
        <v>521.16666666666674</v>
      </c>
      <c r="J470" s="281">
        <v>530.38333333333344</v>
      </c>
      <c r="K470" s="280">
        <v>511.95</v>
      </c>
      <c r="L470" s="280">
        <v>497.2</v>
      </c>
      <c r="M470" s="280">
        <v>4.8914200000000001</v>
      </c>
      <c r="N470" s="1"/>
      <c r="O470" s="1"/>
    </row>
    <row r="471" spans="1:15" ht="12.75" customHeight="1">
      <c r="A471" s="30">
        <v>461</v>
      </c>
      <c r="B471" s="290" t="s">
        <v>205</v>
      </c>
      <c r="C471" s="280">
        <v>1254.4000000000001</v>
      </c>
      <c r="D471" s="281">
        <v>1246.05</v>
      </c>
      <c r="E471" s="281">
        <v>1233.55</v>
      </c>
      <c r="F471" s="281">
        <v>1212.7</v>
      </c>
      <c r="G471" s="281">
        <v>1200.2</v>
      </c>
      <c r="H471" s="281">
        <v>1266.8999999999999</v>
      </c>
      <c r="I471" s="281">
        <v>1279.3999999999999</v>
      </c>
      <c r="J471" s="281">
        <v>1300.2499999999998</v>
      </c>
      <c r="K471" s="280">
        <v>1258.55</v>
      </c>
      <c r="L471" s="280">
        <v>1225.2</v>
      </c>
      <c r="M471" s="280">
        <v>5.3294600000000001</v>
      </c>
      <c r="N471" s="1"/>
      <c r="O471" s="1"/>
    </row>
    <row r="472" spans="1:15" ht="12.75" customHeight="1">
      <c r="A472" s="30">
        <v>462</v>
      </c>
      <c r="B472" s="290" t="s">
        <v>511</v>
      </c>
      <c r="C472" s="280">
        <v>38.5</v>
      </c>
      <c r="D472" s="281">
        <v>38.75</v>
      </c>
      <c r="E472" s="281">
        <v>38.049999999999997</v>
      </c>
      <c r="F472" s="281">
        <v>37.599999999999994</v>
      </c>
      <c r="G472" s="281">
        <v>36.899999999999991</v>
      </c>
      <c r="H472" s="281">
        <v>39.200000000000003</v>
      </c>
      <c r="I472" s="281">
        <v>39.900000000000006</v>
      </c>
      <c r="J472" s="281">
        <v>40.350000000000009</v>
      </c>
      <c r="K472" s="280">
        <v>39.450000000000003</v>
      </c>
      <c r="L472" s="280">
        <v>38.299999999999997</v>
      </c>
      <c r="M472" s="280">
        <v>42.623719999999999</v>
      </c>
      <c r="N472" s="1"/>
      <c r="O472" s="1"/>
    </row>
    <row r="473" spans="1:15" ht="12.75" customHeight="1">
      <c r="A473" s="30">
        <v>463</v>
      </c>
      <c r="B473" s="290" t="s">
        <v>879</v>
      </c>
      <c r="C473" s="280">
        <v>246.1</v>
      </c>
      <c r="D473" s="281">
        <v>246.35</v>
      </c>
      <c r="E473" s="281">
        <v>244</v>
      </c>
      <c r="F473" s="281">
        <v>241.9</v>
      </c>
      <c r="G473" s="281">
        <v>239.55</v>
      </c>
      <c r="H473" s="281">
        <v>248.45</v>
      </c>
      <c r="I473" s="281">
        <v>250.79999999999995</v>
      </c>
      <c r="J473" s="281">
        <v>252.89999999999998</v>
      </c>
      <c r="K473" s="280">
        <v>248.7</v>
      </c>
      <c r="L473" s="280">
        <v>244.25</v>
      </c>
      <c r="M473" s="280">
        <v>1.52267</v>
      </c>
      <c r="N473" s="1"/>
      <c r="O473" s="1"/>
    </row>
    <row r="474" spans="1:15" ht="12.75" customHeight="1">
      <c r="A474" s="30">
        <v>464</v>
      </c>
      <c r="B474" s="290" t="s">
        <v>512</v>
      </c>
      <c r="C474" s="280">
        <v>171.2</v>
      </c>
      <c r="D474" s="281">
        <v>173.93333333333331</v>
      </c>
      <c r="E474" s="281">
        <v>166.86666666666662</v>
      </c>
      <c r="F474" s="281">
        <v>162.5333333333333</v>
      </c>
      <c r="G474" s="281">
        <v>155.46666666666661</v>
      </c>
      <c r="H474" s="281">
        <v>178.26666666666662</v>
      </c>
      <c r="I474" s="281">
        <v>185.33333333333329</v>
      </c>
      <c r="J474" s="281">
        <v>189.66666666666663</v>
      </c>
      <c r="K474" s="280">
        <v>181</v>
      </c>
      <c r="L474" s="280">
        <v>169.6</v>
      </c>
      <c r="M474" s="280">
        <v>3.4050600000000002</v>
      </c>
      <c r="N474" s="1"/>
      <c r="O474" s="1"/>
    </row>
    <row r="475" spans="1:15" ht="12.75" customHeight="1">
      <c r="A475" s="30">
        <v>465</v>
      </c>
      <c r="B475" s="290" t="s">
        <v>513</v>
      </c>
      <c r="C475" s="280">
        <v>2107.85</v>
      </c>
      <c r="D475" s="281">
        <v>2117.8166666666671</v>
      </c>
      <c r="E475" s="281">
        <v>2076.8833333333341</v>
      </c>
      <c r="F475" s="281">
        <v>2045.916666666667</v>
      </c>
      <c r="G475" s="281">
        <v>2004.983333333334</v>
      </c>
      <c r="H475" s="281">
        <v>2148.7833333333342</v>
      </c>
      <c r="I475" s="281">
        <v>2189.7166666666676</v>
      </c>
      <c r="J475" s="281">
        <v>2220.6833333333343</v>
      </c>
      <c r="K475" s="280">
        <v>2158.75</v>
      </c>
      <c r="L475" s="280">
        <v>2086.85</v>
      </c>
      <c r="M475" s="280">
        <v>1.34101</v>
      </c>
      <c r="N475" s="1"/>
      <c r="O475" s="1"/>
    </row>
    <row r="476" spans="1:15" ht="12.75" customHeight="1">
      <c r="A476" s="30">
        <v>466</v>
      </c>
      <c r="B476" s="290" t="s">
        <v>514</v>
      </c>
      <c r="C476" s="280">
        <v>11.25</v>
      </c>
      <c r="D476" s="281">
        <v>11.25</v>
      </c>
      <c r="E476" s="281">
        <v>11.2</v>
      </c>
      <c r="F476" s="281">
        <v>11.149999999999999</v>
      </c>
      <c r="G476" s="281">
        <v>11.099999999999998</v>
      </c>
      <c r="H476" s="281">
        <v>11.3</v>
      </c>
      <c r="I476" s="281">
        <v>11.350000000000001</v>
      </c>
      <c r="J476" s="281">
        <v>11.400000000000002</v>
      </c>
      <c r="K476" s="280">
        <v>11.3</v>
      </c>
      <c r="L476" s="280">
        <v>11.2</v>
      </c>
      <c r="M476" s="280">
        <v>7.7447499999999998</v>
      </c>
      <c r="N476" s="1"/>
      <c r="O476" s="1"/>
    </row>
    <row r="477" spans="1:15" ht="12.75" customHeight="1">
      <c r="A477" s="30">
        <v>467</v>
      </c>
      <c r="B477" s="290" t="s">
        <v>515</v>
      </c>
      <c r="C477" s="280">
        <v>598.1</v>
      </c>
      <c r="D477" s="281">
        <v>596.56666666666661</v>
      </c>
      <c r="E477" s="281">
        <v>593.38333333333321</v>
      </c>
      <c r="F477" s="281">
        <v>588.66666666666663</v>
      </c>
      <c r="G477" s="281">
        <v>585.48333333333323</v>
      </c>
      <c r="H477" s="281">
        <v>601.28333333333319</v>
      </c>
      <c r="I477" s="281">
        <v>604.46666666666658</v>
      </c>
      <c r="J477" s="281">
        <v>609.18333333333317</v>
      </c>
      <c r="K477" s="280">
        <v>599.75</v>
      </c>
      <c r="L477" s="280">
        <v>591.85</v>
      </c>
      <c r="M477" s="280">
        <v>0.85072999999999999</v>
      </c>
      <c r="N477" s="1"/>
      <c r="O477" s="1"/>
    </row>
    <row r="478" spans="1:15" ht="12.75" customHeight="1">
      <c r="A478" s="30">
        <v>468</v>
      </c>
      <c r="B478" s="290" t="s">
        <v>209</v>
      </c>
      <c r="C478" s="280">
        <v>721.6</v>
      </c>
      <c r="D478" s="281">
        <v>717.5333333333333</v>
      </c>
      <c r="E478" s="281">
        <v>712.06666666666661</v>
      </c>
      <c r="F478" s="281">
        <v>702.5333333333333</v>
      </c>
      <c r="G478" s="281">
        <v>697.06666666666661</v>
      </c>
      <c r="H478" s="281">
        <v>727.06666666666661</v>
      </c>
      <c r="I478" s="281">
        <v>732.5333333333333</v>
      </c>
      <c r="J478" s="281">
        <v>742.06666666666661</v>
      </c>
      <c r="K478" s="280">
        <v>723</v>
      </c>
      <c r="L478" s="280">
        <v>708</v>
      </c>
      <c r="M478" s="280">
        <v>14.63655</v>
      </c>
      <c r="N478" s="1"/>
      <c r="O478" s="1"/>
    </row>
    <row r="479" spans="1:15" ht="12.75" customHeight="1">
      <c r="A479" s="30">
        <v>469</v>
      </c>
      <c r="B479" s="290" t="s">
        <v>516</v>
      </c>
      <c r="C479" s="280">
        <v>659.1</v>
      </c>
      <c r="D479" s="281">
        <v>665</v>
      </c>
      <c r="E479" s="281">
        <v>649.1</v>
      </c>
      <c r="F479" s="281">
        <v>639.1</v>
      </c>
      <c r="G479" s="281">
        <v>623.20000000000005</v>
      </c>
      <c r="H479" s="281">
        <v>675</v>
      </c>
      <c r="I479" s="281">
        <v>690.90000000000009</v>
      </c>
      <c r="J479" s="281">
        <v>700.9</v>
      </c>
      <c r="K479" s="280">
        <v>680.9</v>
      </c>
      <c r="L479" s="280">
        <v>655</v>
      </c>
      <c r="M479" s="280">
        <v>1.7284999999999999</v>
      </c>
      <c r="N479" s="1"/>
      <c r="O479" s="1"/>
    </row>
    <row r="480" spans="1:15" ht="12.75" customHeight="1">
      <c r="A480" s="30">
        <v>470</v>
      </c>
      <c r="B480" s="290" t="s">
        <v>208</v>
      </c>
      <c r="C480" s="280">
        <v>6535.35</v>
      </c>
      <c r="D480" s="281">
        <v>6484.083333333333</v>
      </c>
      <c r="E480" s="281">
        <v>6417.1666666666661</v>
      </c>
      <c r="F480" s="281">
        <v>6298.9833333333327</v>
      </c>
      <c r="G480" s="281">
        <v>6232.0666666666657</v>
      </c>
      <c r="H480" s="281">
        <v>6602.2666666666664</v>
      </c>
      <c r="I480" s="281">
        <v>6669.1833333333325</v>
      </c>
      <c r="J480" s="281">
        <v>6787.3666666666668</v>
      </c>
      <c r="K480" s="280">
        <v>6551</v>
      </c>
      <c r="L480" s="280">
        <v>6365.9</v>
      </c>
      <c r="M480" s="280">
        <v>4.2407000000000004</v>
      </c>
      <c r="N480" s="1"/>
      <c r="O480" s="1"/>
    </row>
    <row r="481" spans="1:15" ht="12.75" customHeight="1">
      <c r="A481" s="30">
        <v>471</v>
      </c>
      <c r="B481" s="290" t="s">
        <v>277</v>
      </c>
      <c r="C481" s="280">
        <v>37.65</v>
      </c>
      <c r="D481" s="281">
        <v>37.5</v>
      </c>
      <c r="E481" s="281">
        <v>37.15</v>
      </c>
      <c r="F481" s="281">
        <v>36.65</v>
      </c>
      <c r="G481" s="281">
        <v>36.299999999999997</v>
      </c>
      <c r="H481" s="281">
        <v>38</v>
      </c>
      <c r="I481" s="281">
        <v>38.349999999999994</v>
      </c>
      <c r="J481" s="281">
        <v>38.85</v>
      </c>
      <c r="K481" s="280">
        <v>37.85</v>
      </c>
      <c r="L481" s="280">
        <v>37</v>
      </c>
      <c r="M481" s="280">
        <v>53.051679999999998</v>
      </c>
      <c r="N481" s="1"/>
      <c r="O481" s="1"/>
    </row>
    <row r="482" spans="1:15" ht="12.75" customHeight="1">
      <c r="A482" s="30">
        <v>472</v>
      </c>
      <c r="B482" s="290" t="s">
        <v>207</v>
      </c>
      <c r="C482" s="280">
        <v>1638.35</v>
      </c>
      <c r="D482" s="281">
        <v>1635.7166666666665</v>
      </c>
      <c r="E482" s="281">
        <v>1599.6833333333329</v>
      </c>
      <c r="F482" s="281">
        <v>1561.0166666666664</v>
      </c>
      <c r="G482" s="281">
        <v>1524.9833333333329</v>
      </c>
      <c r="H482" s="281">
        <v>1674.383333333333</v>
      </c>
      <c r="I482" s="281">
        <v>1710.4166666666663</v>
      </c>
      <c r="J482" s="281">
        <v>1749.083333333333</v>
      </c>
      <c r="K482" s="280">
        <v>1671.75</v>
      </c>
      <c r="L482" s="280">
        <v>1597.05</v>
      </c>
      <c r="M482" s="280">
        <v>7.0960299999999998</v>
      </c>
      <c r="N482" s="1"/>
      <c r="O482" s="1"/>
    </row>
    <row r="483" spans="1:15" ht="12.75" customHeight="1">
      <c r="A483" s="30">
        <v>473</v>
      </c>
      <c r="B483" s="290" t="s">
        <v>154</v>
      </c>
      <c r="C483" s="280">
        <v>792.9</v>
      </c>
      <c r="D483" s="281">
        <v>805.13333333333333</v>
      </c>
      <c r="E483" s="281">
        <v>772.86666666666667</v>
      </c>
      <c r="F483" s="281">
        <v>752.83333333333337</v>
      </c>
      <c r="G483" s="281">
        <v>720.56666666666672</v>
      </c>
      <c r="H483" s="281">
        <v>825.16666666666663</v>
      </c>
      <c r="I483" s="281">
        <v>857.43333333333328</v>
      </c>
      <c r="J483" s="281">
        <v>877.46666666666658</v>
      </c>
      <c r="K483" s="280">
        <v>837.4</v>
      </c>
      <c r="L483" s="280">
        <v>785.1</v>
      </c>
      <c r="M483" s="280">
        <v>66.201830000000001</v>
      </c>
      <c r="N483" s="1"/>
      <c r="O483" s="1"/>
    </row>
    <row r="484" spans="1:15" ht="12.75" customHeight="1">
      <c r="A484" s="30">
        <v>474</v>
      </c>
      <c r="B484" s="290" t="s">
        <v>278</v>
      </c>
      <c r="C484" s="280">
        <v>224.55</v>
      </c>
      <c r="D484" s="281">
        <v>228.83333333333334</v>
      </c>
      <c r="E484" s="281">
        <v>218.76666666666668</v>
      </c>
      <c r="F484" s="281">
        <v>212.98333333333335</v>
      </c>
      <c r="G484" s="281">
        <v>202.91666666666669</v>
      </c>
      <c r="H484" s="281">
        <v>234.61666666666667</v>
      </c>
      <c r="I484" s="281">
        <v>244.68333333333334</v>
      </c>
      <c r="J484" s="281">
        <v>250.46666666666667</v>
      </c>
      <c r="K484" s="280">
        <v>238.9</v>
      </c>
      <c r="L484" s="280">
        <v>223.05</v>
      </c>
      <c r="M484" s="280">
        <v>14.50935</v>
      </c>
      <c r="N484" s="1"/>
      <c r="O484" s="1"/>
    </row>
    <row r="485" spans="1:15" ht="12.75" customHeight="1">
      <c r="A485" s="30">
        <v>475</v>
      </c>
      <c r="B485" s="290" t="s">
        <v>517</v>
      </c>
      <c r="C485" s="280">
        <v>2758.15</v>
      </c>
      <c r="D485" s="281">
        <v>2759.6666666666665</v>
      </c>
      <c r="E485" s="281">
        <v>2672.4833333333331</v>
      </c>
      <c r="F485" s="281">
        <v>2586.8166666666666</v>
      </c>
      <c r="G485" s="281">
        <v>2499.6333333333332</v>
      </c>
      <c r="H485" s="281">
        <v>2845.333333333333</v>
      </c>
      <c r="I485" s="281">
        <v>2932.5166666666664</v>
      </c>
      <c r="J485" s="281">
        <v>3018.1833333333329</v>
      </c>
      <c r="K485" s="280">
        <v>2846.85</v>
      </c>
      <c r="L485" s="280">
        <v>2674</v>
      </c>
      <c r="M485" s="280">
        <v>0.42919000000000002</v>
      </c>
      <c r="N485" s="1"/>
      <c r="O485" s="1"/>
    </row>
    <row r="486" spans="1:15" ht="12.75" customHeight="1">
      <c r="A486" s="30">
        <v>476</v>
      </c>
      <c r="B486" s="290" t="s">
        <v>518</v>
      </c>
      <c r="C486" s="280">
        <v>649.5</v>
      </c>
      <c r="D486" s="281">
        <v>651.2166666666667</v>
      </c>
      <c r="E486" s="281">
        <v>643.78333333333342</v>
      </c>
      <c r="F486" s="281">
        <v>638.06666666666672</v>
      </c>
      <c r="G486" s="281">
        <v>630.63333333333344</v>
      </c>
      <c r="H486" s="281">
        <v>656.93333333333339</v>
      </c>
      <c r="I486" s="281">
        <v>664.36666666666679</v>
      </c>
      <c r="J486" s="281">
        <v>670.08333333333337</v>
      </c>
      <c r="K486" s="280">
        <v>658.65</v>
      </c>
      <c r="L486" s="280">
        <v>645.5</v>
      </c>
      <c r="M486" s="280">
        <v>1.30349</v>
      </c>
      <c r="N486" s="1"/>
      <c r="O486" s="1"/>
    </row>
    <row r="487" spans="1:15" ht="12.75" customHeight="1">
      <c r="A487" s="30">
        <v>477</v>
      </c>
      <c r="B487" s="290" t="s">
        <v>519</v>
      </c>
      <c r="C487" s="280">
        <v>300.45</v>
      </c>
      <c r="D487" s="281">
        <v>301.11666666666667</v>
      </c>
      <c r="E487" s="281">
        <v>297.98333333333335</v>
      </c>
      <c r="F487" s="281">
        <v>295.51666666666665</v>
      </c>
      <c r="G487" s="281">
        <v>292.38333333333333</v>
      </c>
      <c r="H487" s="281">
        <v>303.58333333333337</v>
      </c>
      <c r="I487" s="281">
        <v>306.7166666666667</v>
      </c>
      <c r="J487" s="281">
        <v>309.18333333333339</v>
      </c>
      <c r="K487" s="280">
        <v>304.25</v>
      </c>
      <c r="L487" s="280">
        <v>298.64999999999998</v>
      </c>
      <c r="M487" s="280">
        <v>1.1048</v>
      </c>
      <c r="N487" s="1"/>
      <c r="O487" s="1"/>
    </row>
    <row r="488" spans="1:15" ht="12.75" customHeight="1">
      <c r="A488" s="30">
        <v>478</v>
      </c>
      <c r="B488" s="290" t="s">
        <v>520</v>
      </c>
      <c r="C488" s="280">
        <v>28.5</v>
      </c>
      <c r="D488" s="281">
        <v>28.616666666666664</v>
      </c>
      <c r="E488" s="281">
        <v>28.083333333333329</v>
      </c>
      <c r="F488" s="281">
        <v>27.666666666666664</v>
      </c>
      <c r="G488" s="281">
        <v>27.133333333333329</v>
      </c>
      <c r="H488" s="281">
        <v>29.033333333333328</v>
      </c>
      <c r="I488" s="281">
        <v>29.566666666666666</v>
      </c>
      <c r="J488" s="281">
        <v>29.983333333333327</v>
      </c>
      <c r="K488" s="280">
        <v>29.15</v>
      </c>
      <c r="L488" s="280">
        <v>28.2</v>
      </c>
      <c r="M488" s="280">
        <v>15.03932</v>
      </c>
      <c r="N488" s="1"/>
      <c r="O488" s="1"/>
    </row>
    <row r="489" spans="1:15" ht="12.75" customHeight="1">
      <c r="A489" s="30">
        <v>479</v>
      </c>
      <c r="B489" s="290" t="s">
        <v>521</v>
      </c>
      <c r="C489" s="280">
        <v>305</v>
      </c>
      <c r="D489" s="281">
        <v>307.06666666666666</v>
      </c>
      <c r="E489" s="281">
        <v>300.13333333333333</v>
      </c>
      <c r="F489" s="281">
        <v>295.26666666666665</v>
      </c>
      <c r="G489" s="281">
        <v>288.33333333333331</v>
      </c>
      <c r="H489" s="281">
        <v>311.93333333333334</v>
      </c>
      <c r="I489" s="281">
        <v>318.86666666666662</v>
      </c>
      <c r="J489" s="281">
        <v>323.73333333333335</v>
      </c>
      <c r="K489" s="280">
        <v>314</v>
      </c>
      <c r="L489" s="280">
        <v>302.2</v>
      </c>
      <c r="M489" s="280">
        <v>3.4254699999999998</v>
      </c>
      <c r="N489" s="1"/>
      <c r="O489" s="1"/>
    </row>
    <row r="490" spans="1:15" ht="12.75" customHeight="1">
      <c r="A490" s="30">
        <v>480</v>
      </c>
      <c r="B490" s="299" t="s">
        <v>522</v>
      </c>
      <c r="C490" s="300">
        <v>325.05</v>
      </c>
      <c r="D490" s="300">
        <v>322.9666666666667</v>
      </c>
      <c r="E490" s="300">
        <v>319.13333333333338</v>
      </c>
      <c r="F490" s="300">
        <v>313.2166666666667</v>
      </c>
      <c r="G490" s="300">
        <v>309.38333333333338</v>
      </c>
      <c r="H490" s="300">
        <v>328.88333333333338</v>
      </c>
      <c r="I490" s="300">
        <v>332.71666666666664</v>
      </c>
      <c r="J490" s="299">
        <v>338.63333333333338</v>
      </c>
      <c r="K490" s="299">
        <v>326.8</v>
      </c>
      <c r="L490" s="299">
        <v>317.05</v>
      </c>
      <c r="M490" s="251">
        <v>1.21468</v>
      </c>
      <c r="N490" s="1"/>
      <c r="O490" s="1"/>
    </row>
    <row r="491" spans="1:15" ht="12.75" customHeight="1">
      <c r="A491" s="30">
        <v>481</v>
      </c>
      <c r="B491" s="299" t="s">
        <v>279</v>
      </c>
      <c r="C491" s="300">
        <v>869.9</v>
      </c>
      <c r="D491" s="300">
        <v>873.54999999999984</v>
      </c>
      <c r="E491" s="300">
        <v>862.39999999999964</v>
      </c>
      <c r="F491" s="300">
        <v>854.89999999999975</v>
      </c>
      <c r="G491" s="300">
        <v>843.74999999999955</v>
      </c>
      <c r="H491" s="300">
        <v>881.04999999999973</v>
      </c>
      <c r="I491" s="300">
        <v>892.2</v>
      </c>
      <c r="J491" s="299">
        <v>899.69999999999982</v>
      </c>
      <c r="K491" s="299">
        <v>884.7</v>
      </c>
      <c r="L491" s="299">
        <v>866.05</v>
      </c>
      <c r="M491" s="251">
        <v>4.6273900000000001</v>
      </c>
      <c r="N491" s="1"/>
      <c r="O491" s="1"/>
    </row>
    <row r="492" spans="1:15" ht="12.75" customHeight="1">
      <c r="A492" s="30">
        <v>482</v>
      </c>
      <c r="B492" s="299" t="s">
        <v>210</v>
      </c>
      <c r="C492" s="280">
        <v>243.4</v>
      </c>
      <c r="D492" s="281">
        <v>241.16666666666666</v>
      </c>
      <c r="E492" s="281">
        <v>238.13333333333333</v>
      </c>
      <c r="F492" s="281">
        <v>232.86666666666667</v>
      </c>
      <c r="G492" s="281">
        <v>229.83333333333334</v>
      </c>
      <c r="H492" s="281">
        <v>246.43333333333331</v>
      </c>
      <c r="I492" s="281">
        <v>249.46666666666667</v>
      </c>
      <c r="J492" s="281">
        <v>254.73333333333329</v>
      </c>
      <c r="K492" s="280">
        <v>244.2</v>
      </c>
      <c r="L492" s="280">
        <v>235.9</v>
      </c>
      <c r="M492" s="280">
        <v>109.92106</v>
      </c>
      <c r="N492" s="1"/>
      <c r="O492" s="1"/>
    </row>
    <row r="493" spans="1:15" ht="12.75" customHeight="1">
      <c r="A493" s="30">
        <v>483</v>
      </c>
      <c r="B493" s="299" t="s">
        <v>523</v>
      </c>
      <c r="C493" s="300">
        <v>1999</v>
      </c>
      <c r="D493" s="300">
        <v>2003.6666666666667</v>
      </c>
      <c r="E493" s="300">
        <v>1980.3333333333335</v>
      </c>
      <c r="F493" s="300">
        <v>1961.6666666666667</v>
      </c>
      <c r="G493" s="300">
        <v>1938.3333333333335</v>
      </c>
      <c r="H493" s="300">
        <v>2022.3333333333335</v>
      </c>
      <c r="I493" s="300">
        <v>2045.666666666667</v>
      </c>
      <c r="J493" s="299">
        <v>2064.3333333333335</v>
      </c>
      <c r="K493" s="299">
        <v>2027</v>
      </c>
      <c r="L493" s="299">
        <v>1985</v>
      </c>
      <c r="M493" s="251">
        <v>0.30679000000000001</v>
      </c>
      <c r="N493" s="1"/>
      <c r="O493" s="1"/>
    </row>
    <row r="494" spans="1:15" ht="12.75" customHeight="1">
      <c r="A494" s="30">
        <v>484</v>
      </c>
      <c r="B494" s="313" t="s">
        <v>880</v>
      </c>
      <c r="C494" s="280">
        <v>333.95</v>
      </c>
      <c r="D494" s="281">
        <v>335.9666666666667</v>
      </c>
      <c r="E494" s="281">
        <v>327.93333333333339</v>
      </c>
      <c r="F494" s="281">
        <v>321.91666666666669</v>
      </c>
      <c r="G494" s="281">
        <v>313.88333333333338</v>
      </c>
      <c r="H494" s="281">
        <v>341.98333333333341</v>
      </c>
      <c r="I494" s="281">
        <v>350.01666666666671</v>
      </c>
      <c r="J494" s="281">
        <v>356.03333333333342</v>
      </c>
      <c r="K494" s="280">
        <v>344</v>
      </c>
      <c r="L494" s="280">
        <v>329.95</v>
      </c>
      <c r="M494" s="280">
        <v>0.56103000000000003</v>
      </c>
      <c r="N494" s="1"/>
      <c r="O494" s="1"/>
    </row>
    <row r="495" spans="1:15" ht="12.75" customHeight="1">
      <c r="A495" s="30">
        <v>485</v>
      </c>
      <c r="B495" s="315" t="s">
        <v>524</v>
      </c>
      <c r="C495" s="300">
        <v>2187.1</v>
      </c>
      <c r="D495" s="300">
        <v>2199.2833333333333</v>
      </c>
      <c r="E495" s="281">
        <v>2153.5666666666666</v>
      </c>
      <c r="F495" s="281">
        <v>2120.0333333333333</v>
      </c>
      <c r="G495" s="281">
        <v>2074.3166666666666</v>
      </c>
      <c r="H495" s="281">
        <v>2232.8166666666666</v>
      </c>
      <c r="I495" s="281">
        <v>2278.5333333333328</v>
      </c>
      <c r="J495" s="281">
        <v>2312.0666666666666</v>
      </c>
      <c r="K495" s="280">
        <v>2245</v>
      </c>
      <c r="L495" s="280">
        <v>2165.75</v>
      </c>
      <c r="M495" s="280">
        <v>0.97582000000000002</v>
      </c>
      <c r="N495" s="1"/>
      <c r="O495" s="1"/>
    </row>
    <row r="496" spans="1:15" ht="12.75" customHeight="1">
      <c r="A496" s="30">
        <v>486</v>
      </c>
      <c r="B496" s="261" t="s">
        <v>127</v>
      </c>
      <c r="C496" s="280">
        <v>8.75</v>
      </c>
      <c r="D496" s="281">
        <v>8.7833333333333332</v>
      </c>
      <c r="E496" s="281">
        <v>8.6666666666666661</v>
      </c>
      <c r="F496" s="281">
        <v>8.5833333333333321</v>
      </c>
      <c r="G496" s="281">
        <v>8.466666666666665</v>
      </c>
      <c r="H496" s="281">
        <v>8.8666666666666671</v>
      </c>
      <c r="I496" s="281">
        <v>8.9833333333333343</v>
      </c>
      <c r="J496" s="281">
        <v>9.0666666666666682</v>
      </c>
      <c r="K496" s="280">
        <v>8.9</v>
      </c>
      <c r="L496" s="280">
        <v>8.6999999999999993</v>
      </c>
      <c r="M496" s="280">
        <v>456.66095999999999</v>
      </c>
      <c r="N496" s="1"/>
      <c r="O496" s="1"/>
    </row>
    <row r="497" spans="1:15" ht="12.75" customHeight="1">
      <c r="A497" s="30">
        <v>487</v>
      </c>
      <c r="B497" s="299" t="s">
        <v>211</v>
      </c>
      <c r="C497" s="300">
        <v>969.05</v>
      </c>
      <c r="D497" s="300">
        <v>958.18333333333339</v>
      </c>
      <c r="E497" s="281">
        <v>943.36666666666679</v>
      </c>
      <c r="F497" s="281">
        <v>917.68333333333339</v>
      </c>
      <c r="G497" s="281">
        <v>902.86666666666679</v>
      </c>
      <c r="H497" s="281">
        <v>983.86666666666679</v>
      </c>
      <c r="I497" s="281">
        <v>998.68333333333339</v>
      </c>
      <c r="J497" s="281">
        <v>1024.3666666666668</v>
      </c>
      <c r="K497" s="280">
        <v>973</v>
      </c>
      <c r="L497" s="280">
        <v>932.5</v>
      </c>
      <c r="M497" s="280">
        <v>24.896049999999999</v>
      </c>
      <c r="N497" s="1"/>
      <c r="O497" s="1"/>
    </row>
    <row r="498" spans="1:15" ht="12.75" customHeight="1">
      <c r="A498" s="30">
        <v>488</v>
      </c>
      <c r="B498" s="251" t="s">
        <v>525</v>
      </c>
      <c r="C498" s="280">
        <v>210.25</v>
      </c>
      <c r="D498" s="281">
        <v>210.36666666666667</v>
      </c>
      <c r="E498" s="281">
        <v>208.53333333333336</v>
      </c>
      <c r="F498" s="281">
        <v>206.81666666666669</v>
      </c>
      <c r="G498" s="281">
        <v>204.98333333333338</v>
      </c>
      <c r="H498" s="281">
        <v>212.08333333333334</v>
      </c>
      <c r="I498" s="281">
        <v>213.91666666666666</v>
      </c>
      <c r="J498" s="281">
        <v>215.63333333333333</v>
      </c>
      <c r="K498" s="280">
        <v>212.2</v>
      </c>
      <c r="L498" s="280">
        <v>208.65</v>
      </c>
      <c r="M498" s="280">
        <v>8.5210299999999997</v>
      </c>
      <c r="N498" s="1"/>
      <c r="O498" s="1"/>
    </row>
    <row r="499" spans="1:15" ht="12.75" customHeight="1">
      <c r="A499" s="30">
        <v>489</v>
      </c>
      <c r="B499" s="314" t="s">
        <v>526</v>
      </c>
      <c r="C499" s="300">
        <v>71.5</v>
      </c>
      <c r="D499" s="300">
        <v>71.983333333333334</v>
      </c>
      <c r="E499" s="281">
        <v>70.566666666666663</v>
      </c>
      <c r="F499" s="281">
        <v>69.633333333333326</v>
      </c>
      <c r="G499" s="281">
        <v>68.216666666666654</v>
      </c>
      <c r="H499" s="281">
        <v>72.916666666666671</v>
      </c>
      <c r="I499" s="281">
        <v>74.333333333333329</v>
      </c>
      <c r="J499" s="281">
        <v>75.26666666666668</v>
      </c>
      <c r="K499" s="280">
        <v>73.400000000000006</v>
      </c>
      <c r="L499" s="280">
        <v>71.05</v>
      </c>
      <c r="M499" s="280">
        <v>5.2412299999999998</v>
      </c>
      <c r="N499" s="1"/>
      <c r="O499" s="1"/>
    </row>
    <row r="500" spans="1:15" ht="12.75" customHeight="1">
      <c r="A500" s="30">
        <v>490</v>
      </c>
      <c r="B500" s="251" t="s">
        <v>527</v>
      </c>
      <c r="C500" s="280">
        <v>513.29999999999995</v>
      </c>
      <c r="D500" s="281">
        <v>517.68333333333328</v>
      </c>
      <c r="E500" s="281">
        <v>506.86666666666656</v>
      </c>
      <c r="F500" s="281">
        <v>500.43333333333328</v>
      </c>
      <c r="G500" s="281">
        <v>489.61666666666656</v>
      </c>
      <c r="H500" s="281">
        <v>524.11666666666656</v>
      </c>
      <c r="I500" s="281">
        <v>534.93333333333339</v>
      </c>
      <c r="J500" s="281">
        <v>541.36666666666656</v>
      </c>
      <c r="K500" s="280">
        <v>528.5</v>
      </c>
      <c r="L500" s="280">
        <v>511.25</v>
      </c>
      <c r="M500" s="280">
        <v>0.24440999999999999</v>
      </c>
      <c r="N500" s="1"/>
      <c r="O500" s="1"/>
    </row>
    <row r="501" spans="1:15" ht="12.75" customHeight="1">
      <c r="A501" s="30">
        <v>491</v>
      </c>
      <c r="B501" s="251" t="s">
        <v>280</v>
      </c>
      <c r="C501" s="300">
        <v>1765.2</v>
      </c>
      <c r="D501" s="300">
        <v>1753.3999999999999</v>
      </c>
      <c r="E501" s="281">
        <v>1736.7999999999997</v>
      </c>
      <c r="F501" s="281">
        <v>1708.3999999999999</v>
      </c>
      <c r="G501" s="281">
        <v>1691.7999999999997</v>
      </c>
      <c r="H501" s="281">
        <v>1781.7999999999997</v>
      </c>
      <c r="I501" s="281">
        <v>1798.3999999999996</v>
      </c>
      <c r="J501" s="281">
        <v>1826.7999999999997</v>
      </c>
      <c r="K501" s="280">
        <v>1770</v>
      </c>
      <c r="L501" s="280">
        <v>1725</v>
      </c>
      <c r="M501" s="280">
        <v>1.7266999999999999</v>
      </c>
      <c r="N501" s="1"/>
      <c r="O501" s="1"/>
    </row>
    <row r="502" spans="1:15" ht="12.75" customHeight="1">
      <c r="A502" s="30">
        <v>492</v>
      </c>
      <c r="B502" s="251" t="s">
        <v>212</v>
      </c>
      <c r="C502" s="300">
        <v>406.65</v>
      </c>
      <c r="D502" s="300">
        <v>405.33333333333331</v>
      </c>
      <c r="E502" s="281">
        <v>403.26666666666665</v>
      </c>
      <c r="F502" s="281">
        <v>399.88333333333333</v>
      </c>
      <c r="G502" s="281">
        <v>397.81666666666666</v>
      </c>
      <c r="H502" s="281">
        <v>408.71666666666664</v>
      </c>
      <c r="I502" s="281">
        <v>410.78333333333336</v>
      </c>
      <c r="J502" s="281">
        <v>414.16666666666663</v>
      </c>
      <c r="K502" s="280">
        <v>407.4</v>
      </c>
      <c r="L502" s="280">
        <v>401.95</v>
      </c>
      <c r="M502" s="280">
        <v>70.420789999999997</v>
      </c>
      <c r="N502" s="1"/>
      <c r="O502" s="1"/>
    </row>
    <row r="503" spans="1:15" ht="12.75" customHeight="1">
      <c r="A503" s="30">
        <v>493</v>
      </c>
      <c r="B503" s="251" t="s">
        <v>528</v>
      </c>
      <c r="C503" s="300">
        <v>215.35</v>
      </c>
      <c r="D503" s="300">
        <v>214.86666666666667</v>
      </c>
      <c r="E503" s="281">
        <v>211.83333333333334</v>
      </c>
      <c r="F503" s="281">
        <v>208.31666666666666</v>
      </c>
      <c r="G503" s="281">
        <v>205.28333333333333</v>
      </c>
      <c r="H503" s="281">
        <v>218.38333333333335</v>
      </c>
      <c r="I503" s="281">
        <v>221.41666666666666</v>
      </c>
      <c r="J503" s="281">
        <v>224.93333333333337</v>
      </c>
      <c r="K503" s="280">
        <v>217.9</v>
      </c>
      <c r="L503" s="280">
        <v>211.35</v>
      </c>
      <c r="M503" s="280">
        <v>2.95906</v>
      </c>
      <c r="N503" s="1"/>
      <c r="O503" s="1"/>
    </row>
    <row r="504" spans="1:15" ht="12.75" customHeight="1">
      <c r="A504" s="30">
        <v>494</v>
      </c>
      <c r="B504" s="251" t="s">
        <v>281</v>
      </c>
      <c r="C504" s="300">
        <v>14.7</v>
      </c>
      <c r="D504" s="300">
        <v>14.433333333333332</v>
      </c>
      <c r="E504" s="281">
        <v>13.966666666666663</v>
      </c>
      <c r="F504" s="281">
        <v>13.233333333333331</v>
      </c>
      <c r="G504" s="281">
        <v>12.766666666666662</v>
      </c>
      <c r="H504" s="281">
        <v>15.166666666666664</v>
      </c>
      <c r="I504" s="281">
        <v>15.633333333333333</v>
      </c>
      <c r="J504" s="281">
        <v>16.366666666666667</v>
      </c>
      <c r="K504" s="280">
        <v>14.9</v>
      </c>
      <c r="L504" s="280">
        <v>13.7</v>
      </c>
      <c r="M504" s="280">
        <v>2153.2028799999998</v>
      </c>
      <c r="N504" s="1"/>
      <c r="O504" s="1"/>
    </row>
    <row r="505" spans="1:15" ht="12.75" customHeight="1">
      <c r="A505" s="30">
        <v>495</v>
      </c>
      <c r="B505" s="251" t="s">
        <v>881</v>
      </c>
      <c r="C505" s="300">
        <v>8399.2999999999993</v>
      </c>
      <c r="D505" s="300">
        <v>8358.2999999999993</v>
      </c>
      <c r="E505" s="281">
        <v>8264.0499999999993</v>
      </c>
      <c r="F505" s="281">
        <v>8128.7999999999993</v>
      </c>
      <c r="G505" s="281">
        <v>8034.5499999999993</v>
      </c>
      <c r="H505" s="281">
        <v>8493.5499999999993</v>
      </c>
      <c r="I505" s="281">
        <v>8587.7999999999993</v>
      </c>
      <c r="J505" s="281">
        <v>8723.0499999999993</v>
      </c>
      <c r="K505" s="280">
        <v>8452.5499999999993</v>
      </c>
      <c r="L505" s="280">
        <v>8223.0499999999993</v>
      </c>
      <c r="M505" s="280">
        <v>0.15658</v>
      </c>
      <c r="N505" s="1"/>
      <c r="O505" s="1"/>
    </row>
    <row r="506" spans="1:15" ht="12.75" customHeight="1">
      <c r="A506" s="30">
        <v>496</v>
      </c>
      <c r="B506" s="251" t="s">
        <v>213</v>
      </c>
      <c r="C506" s="300">
        <v>239.9</v>
      </c>
      <c r="D506" s="300">
        <v>238.65</v>
      </c>
      <c r="E506" s="281">
        <v>236.8</v>
      </c>
      <c r="F506" s="281">
        <v>233.70000000000002</v>
      </c>
      <c r="G506" s="281">
        <v>231.85000000000002</v>
      </c>
      <c r="H506" s="281">
        <v>241.75</v>
      </c>
      <c r="I506" s="281">
        <v>243.59999999999997</v>
      </c>
      <c r="J506" s="281">
        <v>246.7</v>
      </c>
      <c r="K506" s="280">
        <v>240.5</v>
      </c>
      <c r="L506" s="280">
        <v>235.55</v>
      </c>
      <c r="M506" s="280">
        <v>56.226149999999997</v>
      </c>
      <c r="N506" s="1"/>
      <c r="O506" s="1"/>
    </row>
    <row r="507" spans="1:15" ht="12.75" customHeight="1">
      <c r="A507" s="324">
        <v>497</v>
      </c>
      <c r="B507" s="251" t="s">
        <v>529</v>
      </c>
      <c r="C507" s="300">
        <v>246.65</v>
      </c>
      <c r="D507" s="300">
        <v>247.95000000000002</v>
      </c>
      <c r="E507" s="281">
        <v>244.50000000000003</v>
      </c>
      <c r="F507" s="281">
        <v>242.35000000000002</v>
      </c>
      <c r="G507" s="281">
        <v>238.90000000000003</v>
      </c>
      <c r="H507" s="281">
        <v>250.10000000000002</v>
      </c>
      <c r="I507" s="281">
        <v>253.55</v>
      </c>
      <c r="J507" s="281">
        <v>255.70000000000002</v>
      </c>
      <c r="K507" s="280">
        <v>251.4</v>
      </c>
      <c r="L507" s="280">
        <v>245.8</v>
      </c>
      <c r="M507" s="280">
        <v>4.5909300000000002</v>
      </c>
      <c r="N507" s="1"/>
      <c r="O507" s="1"/>
    </row>
    <row r="508" spans="1:15" ht="12.75" customHeight="1">
      <c r="A508" s="299">
        <v>498</v>
      </c>
      <c r="B508" s="251" t="s">
        <v>853</v>
      </c>
      <c r="C508" s="251">
        <v>43.95</v>
      </c>
      <c r="D508" s="300">
        <v>42.983333333333327</v>
      </c>
      <c r="E508" s="281">
        <v>41.566666666666656</v>
      </c>
      <c r="F508" s="281">
        <v>39.18333333333333</v>
      </c>
      <c r="G508" s="281">
        <v>37.766666666666659</v>
      </c>
      <c r="H508" s="281">
        <v>45.366666666666653</v>
      </c>
      <c r="I508" s="281">
        <v>46.783333333333324</v>
      </c>
      <c r="J508" s="281">
        <v>49.16666666666665</v>
      </c>
      <c r="K508" s="280">
        <v>44.4</v>
      </c>
      <c r="L508" s="280">
        <v>40.6</v>
      </c>
      <c r="M508" s="280">
        <v>4112.0517200000004</v>
      </c>
      <c r="N508" s="1"/>
      <c r="O508" s="1"/>
    </row>
    <row r="509" spans="1:15" ht="12.75" customHeight="1">
      <c r="A509" s="299">
        <v>499</v>
      </c>
      <c r="B509" s="251" t="s">
        <v>829</v>
      </c>
      <c r="C509" s="251">
        <v>351.45</v>
      </c>
      <c r="D509" s="300">
        <v>348.31666666666661</v>
      </c>
      <c r="E509" s="281">
        <v>343.53333333333319</v>
      </c>
      <c r="F509" s="281">
        <v>335.61666666666656</v>
      </c>
      <c r="G509" s="281">
        <v>330.83333333333314</v>
      </c>
      <c r="H509" s="281">
        <v>356.23333333333323</v>
      </c>
      <c r="I509" s="281">
        <v>361.01666666666665</v>
      </c>
      <c r="J509" s="281">
        <v>368.93333333333328</v>
      </c>
      <c r="K509" s="280">
        <v>353.1</v>
      </c>
      <c r="L509" s="280">
        <v>340.4</v>
      </c>
      <c r="M509" s="280">
        <v>27.797350000000002</v>
      </c>
      <c r="N509" s="1"/>
      <c r="O509" s="1"/>
    </row>
    <row r="510" spans="1:15" ht="12.75" customHeight="1">
      <c r="A510" s="299">
        <v>500</v>
      </c>
      <c r="B510" s="251" t="s">
        <v>530</v>
      </c>
      <c r="C510" s="251">
        <v>1604.6</v>
      </c>
      <c r="D510" s="300">
        <v>1605.3</v>
      </c>
      <c r="E510" s="281">
        <v>1590.6</v>
      </c>
      <c r="F510" s="281">
        <v>1576.6</v>
      </c>
      <c r="G510" s="281">
        <v>1561.8999999999999</v>
      </c>
      <c r="H510" s="281">
        <v>1619.3</v>
      </c>
      <c r="I510" s="281">
        <v>1634.0000000000002</v>
      </c>
      <c r="J510" s="281">
        <v>1648</v>
      </c>
      <c r="K510" s="280">
        <v>1620</v>
      </c>
      <c r="L510" s="280">
        <v>1591.3</v>
      </c>
      <c r="M510" s="280">
        <v>0.11335000000000001</v>
      </c>
      <c r="N510" s="1"/>
      <c r="O510" s="1"/>
    </row>
    <row r="511" spans="1:15" ht="12.75" customHeight="1">
      <c r="A511" s="299">
        <v>501</v>
      </c>
      <c r="B511" s="251" t="s">
        <v>531</v>
      </c>
      <c r="C511" s="251">
        <v>2125</v>
      </c>
      <c r="D511" s="300">
        <v>2129.5166666666669</v>
      </c>
      <c r="E511" s="281">
        <v>2109.0333333333338</v>
      </c>
      <c r="F511" s="281">
        <v>2093.0666666666671</v>
      </c>
      <c r="G511" s="281">
        <v>2072.5833333333339</v>
      </c>
      <c r="H511" s="281">
        <v>2145.4833333333336</v>
      </c>
      <c r="I511" s="281">
        <v>2165.9666666666662</v>
      </c>
      <c r="J511" s="281">
        <v>2181.9333333333334</v>
      </c>
      <c r="K511" s="280">
        <v>2150</v>
      </c>
      <c r="L511" s="280">
        <v>2113.5500000000002</v>
      </c>
      <c r="M511" s="280">
        <v>0.123</v>
      </c>
      <c r="N511" s="1"/>
      <c r="O511" s="1"/>
    </row>
    <row r="512" spans="1:15" ht="12.75" customHeight="1">
      <c r="A512" s="26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9"/>
      <c r="B5" s="470"/>
      <c r="C5" s="469"/>
      <c r="D5" s="470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94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471" t="s">
        <v>533</v>
      </c>
      <c r="C7" s="470"/>
      <c r="D7" s="7">
        <f>Main!B10</f>
        <v>44770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44769</v>
      </c>
      <c r="B10" s="29">
        <v>531156</v>
      </c>
      <c r="C10" s="28" t="s">
        <v>1046</v>
      </c>
      <c r="D10" s="28" t="s">
        <v>1107</v>
      </c>
      <c r="E10" s="28" t="s">
        <v>543</v>
      </c>
      <c r="F10" s="87">
        <v>32223</v>
      </c>
      <c r="G10" s="29">
        <v>255.69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44769</v>
      </c>
      <c r="B11" s="29">
        <v>531156</v>
      </c>
      <c r="C11" s="28" t="s">
        <v>1046</v>
      </c>
      <c r="D11" s="28" t="s">
        <v>1107</v>
      </c>
      <c r="E11" s="28" t="s">
        <v>542</v>
      </c>
      <c r="F11" s="87">
        <v>148</v>
      </c>
      <c r="G11" s="29">
        <v>270.39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44769</v>
      </c>
      <c r="B12" s="29">
        <v>542721</v>
      </c>
      <c r="C12" s="28" t="s">
        <v>1085</v>
      </c>
      <c r="D12" s="28" t="s">
        <v>1108</v>
      </c>
      <c r="E12" s="28" t="s">
        <v>543</v>
      </c>
      <c r="F12" s="87">
        <v>95000</v>
      </c>
      <c r="G12" s="29">
        <v>51.49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44769</v>
      </c>
      <c r="B13" s="29">
        <v>542721</v>
      </c>
      <c r="C13" s="28" t="s">
        <v>1085</v>
      </c>
      <c r="D13" s="28" t="s">
        <v>1109</v>
      </c>
      <c r="E13" s="28" t="s">
        <v>543</v>
      </c>
      <c r="F13" s="87">
        <v>95000</v>
      </c>
      <c r="G13" s="29">
        <v>51.45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44769</v>
      </c>
      <c r="B14" s="29">
        <v>539662</v>
      </c>
      <c r="C14" s="28" t="s">
        <v>1110</v>
      </c>
      <c r="D14" s="28" t="s">
        <v>1111</v>
      </c>
      <c r="E14" s="28" t="s">
        <v>542</v>
      </c>
      <c r="F14" s="87">
        <v>106500</v>
      </c>
      <c r="G14" s="29">
        <v>29.1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44769</v>
      </c>
      <c r="B15" s="29">
        <v>539662</v>
      </c>
      <c r="C15" s="28" t="s">
        <v>1110</v>
      </c>
      <c r="D15" s="28" t="s">
        <v>1112</v>
      </c>
      <c r="E15" s="28" t="s">
        <v>543</v>
      </c>
      <c r="F15" s="87">
        <v>100000</v>
      </c>
      <c r="G15" s="29">
        <v>29.1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44769</v>
      </c>
      <c r="B16" s="29">
        <v>542724</v>
      </c>
      <c r="C16" s="28" t="s">
        <v>1058</v>
      </c>
      <c r="D16" s="28" t="s">
        <v>1113</v>
      </c>
      <c r="E16" s="28" t="s">
        <v>543</v>
      </c>
      <c r="F16" s="87">
        <v>558816</v>
      </c>
      <c r="G16" s="29">
        <v>3.06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44769</v>
      </c>
      <c r="B17" s="29">
        <v>542724</v>
      </c>
      <c r="C17" s="28" t="s">
        <v>1058</v>
      </c>
      <c r="D17" s="28" t="s">
        <v>1113</v>
      </c>
      <c r="E17" s="28" t="s">
        <v>542</v>
      </c>
      <c r="F17" s="87">
        <v>565316</v>
      </c>
      <c r="G17" s="29">
        <v>3.02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44769</v>
      </c>
      <c r="B18" s="29">
        <v>542724</v>
      </c>
      <c r="C18" s="28" t="s">
        <v>1058</v>
      </c>
      <c r="D18" s="28" t="s">
        <v>1087</v>
      </c>
      <c r="E18" s="28" t="s">
        <v>543</v>
      </c>
      <c r="F18" s="87">
        <v>527460</v>
      </c>
      <c r="G18" s="29">
        <v>3.02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44769</v>
      </c>
      <c r="B19" s="29">
        <v>542724</v>
      </c>
      <c r="C19" s="28" t="s">
        <v>1058</v>
      </c>
      <c r="D19" s="28" t="s">
        <v>1086</v>
      </c>
      <c r="E19" s="28" t="s">
        <v>543</v>
      </c>
      <c r="F19" s="87">
        <v>550000</v>
      </c>
      <c r="G19" s="29">
        <v>3.02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44769</v>
      </c>
      <c r="B20" s="29">
        <v>542918</v>
      </c>
      <c r="C20" s="28" t="s">
        <v>1114</v>
      </c>
      <c r="D20" s="28" t="s">
        <v>1115</v>
      </c>
      <c r="E20" s="28" t="s">
        <v>543</v>
      </c>
      <c r="F20" s="87">
        <v>33000</v>
      </c>
      <c r="G20" s="29">
        <v>36.4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44769</v>
      </c>
      <c r="B21" s="29">
        <v>504176</v>
      </c>
      <c r="C21" s="28" t="s">
        <v>1116</v>
      </c>
      <c r="D21" s="28" t="s">
        <v>1117</v>
      </c>
      <c r="E21" s="28" t="s">
        <v>542</v>
      </c>
      <c r="F21" s="87">
        <v>11500</v>
      </c>
      <c r="G21" s="29">
        <v>1609.07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44769</v>
      </c>
      <c r="B22" s="29">
        <v>540377</v>
      </c>
      <c r="C22" s="28" t="s">
        <v>1070</v>
      </c>
      <c r="D22" s="28" t="s">
        <v>1118</v>
      </c>
      <c r="E22" s="28" t="s">
        <v>543</v>
      </c>
      <c r="F22" s="87">
        <v>18000</v>
      </c>
      <c r="G22" s="29">
        <v>109.33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44769</v>
      </c>
      <c r="B23" s="29">
        <v>540377</v>
      </c>
      <c r="C23" s="28" t="s">
        <v>1070</v>
      </c>
      <c r="D23" s="28" t="s">
        <v>1118</v>
      </c>
      <c r="E23" s="28" t="s">
        <v>542</v>
      </c>
      <c r="F23" s="87">
        <v>18000</v>
      </c>
      <c r="G23" s="29">
        <v>110.85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44769</v>
      </c>
      <c r="B24" s="29">
        <v>540377</v>
      </c>
      <c r="C24" s="28" t="s">
        <v>1070</v>
      </c>
      <c r="D24" s="28" t="s">
        <v>1119</v>
      </c>
      <c r="E24" s="28" t="s">
        <v>542</v>
      </c>
      <c r="F24" s="87">
        <v>30000</v>
      </c>
      <c r="G24" s="29">
        <v>111.72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44769</v>
      </c>
      <c r="B25" s="29">
        <v>540377</v>
      </c>
      <c r="C25" s="28" t="s">
        <v>1070</v>
      </c>
      <c r="D25" s="28" t="s">
        <v>1119</v>
      </c>
      <c r="E25" s="28" t="s">
        <v>543</v>
      </c>
      <c r="F25" s="87">
        <v>24000</v>
      </c>
      <c r="G25" s="29">
        <v>106.93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44769</v>
      </c>
      <c r="B26" s="29">
        <v>540377</v>
      </c>
      <c r="C26" s="28" t="s">
        <v>1070</v>
      </c>
      <c r="D26" s="28" t="s">
        <v>1120</v>
      </c>
      <c r="E26" s="28" t="s">
        <v>543</v>
      </c>
      <c r="F26" s="87">
        <v>6000</v>
      </c>
      <c r="G26" s="29">
        <v>115.25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44769</v>
      </c>
      <c r="B27" s="29">
        <v>540377</v>
      </c>
      <c r="C27" s="28" t="s">
        <v>1070</v>
      </c>
      <c r="D27" s="28" t="s">
        <v>1071</v>
      </c>
      <c r="E27" s="28" t="s">
        <v>543</v>
      </c>
      <c r="F27" s="87">
        <v>24000</v>
      </c>
      <c r="G27" s="29">
        <v>109.2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44769</v>
      </c>
      <c r="B28" s="29">
        <v>540377</v>
      </c>
      <c r="C28" s="28" t="s">
        <v>1070</v>
      </c>
      <c r="D28" s="28" t="s">
        <v>1120</v>
      </c>
      <c r="E28" s="28" t="s">
        <v>542</v>
      </c>
      <c r="F28" s="87">
        <v>24000</v>
      </c>
      <c r="G28" s="29">
        <v>108.45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44769</v>
      </c>
      <c r="B29" s="29">
        <v>540377</v>
      </c>
      <c r="C29" s="28" t="s">
        <v>1070</v>
      </c>
      <c r="D29" s="28" t="s">
        <v>1121</v>
      </c>
      <c r="E29" s="28" t="s">
        <v>542</v>
      </c>
      <c r="F29" s="87">
        <v>24000</v>
      </c>
      <c r="G29" s="29">
        <v>106.5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44769</v>
      </c>
      <c r="B30" s="29">
        <v>543286</v>
      </c>
      <c r="C30" s="28" t="s">
        <v>1060</v>
      </c>
      <c r="D30" s="28" t="s">
        <v>1122</v>
      </c>
      <c r="E30" s="28" t="s">
        <v>542</v>
      </c>
      <c r="F30" s="87">
        <v>30000</v>
      </c>
      <c r="G30" s="29">
        <v>18.12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44769</v>
      </c>
      <c r="B31" s="29">
        <v>540360</v>
      </c>
      <c r="C31" s="28" t="s">
        <v>1073</v>
      </c>
      <c r="D31" s="28" t="s">
        <v>1095</v>
      </c>
      <c r="E31" s="28" t="s">
        <v>542</v>
      </c>
      <c r="F31" s="87">
        <v>30263</v>
      </c>
      <c r="G31" s="29">
        <v>138.75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44769</v>
      </c>
      <c r="B32" s="29">
        <v>540360</v>
      </c>
      <c r="C32" s="28" t="s">
        <v>1073</v>
      </c>
      <c r="D32" s="28" t="s">
        <v>1089</v>
      </c>
      <c r="E32" s="28" t="s">
        <v>542</v>
      </c>
      <c r="F32" s="87">
        <v>40139</v>
      </c>
      <c r="G32" s="29">
        <v>138.87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44769</v>
      </c>
      <c r="B33" s="29">
        <v>540360</v>
      </c>
      <c r="C33" s="28" t="s">
        <v>1073</v>
      </c>
      <c r="D33" s="28" t="s">
        <v>1017</v>
      </c>
      <c r="E33" s="28" t="s">
        <v>542</v>
      </c>
      <c r="F33" s="87">
        <v>9338</v>
      </c>
      <c r="G33" s="29">
        <v>139.28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44769</v>
      </c>
      <c r="B34" s="29">
        <v>540360</v>
      </c>
      <c r="C34" s="28" t="s">
        <v>1073</v>
      </c>
      <c r="D34" s="28" t="s">
        <v>1017</v>
      </c>
      <c r="E34" s="28" t="s">
        <v>543</v>
      </c>
      <c r="F34" s="87">
        <v>109828</v>
      </c>
      <c r="G34" s="29">
        <v>138.46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44769</v>
      </c>
      <c r="B35" s="29">
        <v>540360</v>
      </c>
      <c r="C35" s="28" t="s">
        <v>1073</v>
      </c>
      <c r="D35" s="28" t="s">
        <v>1088</v>
      </c>
      <c r="E35" s="28" t="s">
        <v>542</v>
      </c>
      <c r="F35" s="87">
        <v>28685</v>
      </c>
      <c r="G35" s="29">
        <v>138.38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44769</v>
      </c>
      <c r="B36" s="29">
        <v>540730</v>
      </c>
      <c r="C36" s="28" t="s">
        <v>1047</v>
      </c>
      <c r="D36" s="28" t="s">
        <v>1074</v>
      </c>
      <c r="E36" s="28" t="s">
        <v>543</v>
      </c>
      <c r="F36" s="87">
        <v>87700</v>
      </c>
      <c r="G36" s="29">
        <v>55.13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44769</v>
      </c>
      <c r="B37" s="29">
        <v>531494</v>
      </c>
      <c r="C37" s="28" t="s">
        <v>1123</v>
      </c>
      <c r="D37" s="28" t="s">
        <v>1124</v>
      </c>
      <c r="E37" s="28" t="s">
        <v>543</v>
      </c>
      <c r="F37" s="87">
        <v>500000</v>
      </c>
      <c r="G37" s="29">
        <v>18.88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44769</v>
      </c>
      <c r="B38" s="29">
        <v>543540</v>
      </c>
      <c r="C38" s="28" t="s">
        <v>1075</v>
      </c>
      <c r="D38" s="28" t="s">
        <v>1125</v>
      </c>
      <c r="E38" s="28" t="s">
        <v>543</v>
      </c>
      <c r="F38" s="87">
        <v>12000</v>
      </c>
      <c r="G38" s="29">
        <v>205.86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44769</v>
      </c>
      <c r="B39" s="29">
        <v>543540</v>
      </c>
      <c r="C39" s="28" t="s">
        <v>1075</v>
      </c>
      <c r="D39" s="28" t="s">
        <v>1126</v>
      </c>
      <c r="E39" s="28" t="s">
        <v>542</v>
      </c>
      <c r="F39" s="87">
        <v>16800</v>
      </c>
      <c r="G39" s="29">
        <v>207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44769</v>
      </c>
      <c r="B40" s="29">
        <v>539359</v>
      </c>
      <c r="C40" s="28" t="s">
        <v>1090</v>
      </c>
      <c r="D40" s="28" t="s">
        <v>1092</v>
      </c>
      <c r="E40" s="28" t="s">
        <v>543</v>
      </c>
      <c r="F40" s="87">
        <v>465465</v>
      </c>
      <c r="G40" s="29">
        <v>11.06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44769</v>
      </c>
      <c r="B41" s="29">
        <v>539359</v>
      </c>
      <c r="C41" s="28" t="s">
        <v>1090</v>
      </c>
      <c r="D41" s="28" t="s">
        <v>1092</v>
      </c>
      <c r="E41" s="28" t="s">
        <v>542</v>
      </c>
      <c r="F41" s="87">
        <v>175662</v>
      </c>
      <c r="G41" s="29">
        <v>12.16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44769</v>
      </c>
      <c r="B42" s="29">
        <v>540159</v>
      </c>
      <c r="C42" s="28" t="s">
        <v>1093</v>
      </c>
      <c r="D42" s="28" t="s">
        <v>1094</v>
      </c>
      <c r="E42" s="28" t="s">
        <v>542</v>
      </c>
      <c r="F42" s="87">
        <v>106812</v>
      </c>
      <c r="G42" s="29">
        <v>6.55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44769</v>
      </c>
      <c r="B43" s="29">
        <v>541601</v>
      </c>
      <c r="C43" s="28" t="s">
        <v>1076</v>
      </c>
      <c r="D43" s="28" t="s">
        <v>1077</v>
      </c>
      <c r="E43" s="28" t="s">
        <v>542</v>
      </c>
      <c r="F43" s="87">
        <v>903351</v>
      </c>
      <c r="G43" s="29">
        <v>19.739999999999998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44769</v>
      </c>
      <c r="B44" s="29">
        <v>541601</v>
      </c>
      <c r="C44" s="28" t="s">
        <v>1076</v>
      </c>
      <c r="D44" s="28" t="s">
        <v>1077</v>
      </c>
      <c r="E44" s="28" t="s">
        <v>543</v>
      </c>
      <c r="F44" s="87">
        <v>860472</v>
      </c>
      <c r="G44" s="29">
        <v>20.34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44769</v>
      </c>
      <c r="B45" s="29">
        <v>540821</v>
      </c>
      <c r="C45" s="28" t="s">
        <v>1078</v>
      </c>
      <c r="D45" s="28" t="s">
        <v>1127</v>
      </c>
      <c r="E45" s="28" t="s">
        <v>542</v>
      </c>
      <c r="F45" s="87">
        <v>550000</v>
      </c>
      <c r="G45" s="29">
        <v>19.55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44769</v>
      </c>
      <c r="B46" s="29">
        <v>540821</v>
      </c>
      <c r="C46" s="28" t="s">
        <v>1078</v>
      </c>
      <c r="D46" s="28" t="s">
        <v>1128</v>
      </c>
      <c r="E46" s="28" t="s">
        <v>543</v>
      </c>
      <c r="F46" s="87">
        <v>30000</v>
      </c>
      <c r="G46" s="29">
        <v>19.57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44769</v>
      </c>
      <c r="B47" s="29">
        <v>540821</v>
      </c>
      <c r="C47" s="28" t="s">
        <v>1078</v>
      </c>
      <c r="D47" s="28" t="s">
        <v>1128</v>
      </c>
      <c r="E47" s="28" t="s">
        <v>542</v>
      </c>
      <c r="F47" s="87">
        <v>512446</v>
      </c>
      <c r="G47" s="29">
        <v>19.55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44769</v>
      </c>
      <c r="B48" s="29">
        <v>516110</v>
      </c>
      <c r="C48" s="28" t="s">
        <v>1129</v>
      </c>
      <c r="D48" s="28" t="s">
        <v>1130</v>
      </c>
      <c r="E48" s="28" t="s">
        <v>543</v>
      </c>
      <c r="F48" s="87">
        <v>450000</v>
      </c>
      <c r="G48" s="29">
        <v>24.9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44769</v>
      </c>
      <c r="B49" s="29">
        <v>516110</v>
      </c>
      <c r="C49" s="28" t="s">
        <v>1129</v>
      </c>
      <c r="D49" s="28" t="s">
        <v>1131</v>
      </c>
      <c r="E49" s="28" t="s">
        <v>543</v>
      </c>
      <c r="F49" s="87">
        <v>165895</v>
      </c>
      <c r="G49" s="29">
        <v>27.1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44769</v>
      </c>
      <c r="B50" s="29">
        <v>516110</v>
      </c>
      <c r="C50" s="28" t="s">
        <v>1129</v>
      </c>
      <c r="D50" s="28" t="s">
        <v>1132</v>
      </c>
      <c r="E50" s="28" t="s">
        <v>542</v>
      </c>
      <c r="F50" s="87">
        <v>600000</v>
      </c>
      <c r="G50" s="29">
        <v>24.6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44769</v>
      </c>
      <c r="B51" s="29">
        <v>539406</v>
      </c>
      <c r="C51" s="28" t="s">
        <v>1133</v>
      </c>
      <c r="D51" s="28" t="s">
        <v>1134</v>
      </c>
      <c r="E51" s="28" t="s">
        <v>543</v>
      </c>
      <c r="F51" s="87">
        <v>6284</v>
      </c>
      <c r="G51" s="29">
        <v>67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44769</v>
      </c>
      <c r="B52" s="29">
        <v>539040</v>
      </c>
      <c r="C52" s="28" t="s">
        <v>1135</v>
      </c>
      <c r="D52" s="28" t="s">
        <v>1136</v>
      </c>
      <c r="E52" s="28" t="s">
        <v>542</v>
      </c>
      <c r="F52" s="87">
        <v>17316</v>
      </c>
      <c r="G52" s="29">
        <v>18.38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44769</v>
      </c>
      <c r="B53" s="29">
        <v>539040</v>
      </c>
      <c r="C53" s="28" t="s">
        <v>1135</v>
      </c>
      <c r="D53" s="28" t="s">
        <v>1136</v>
      </c>
      <c r="E53" s="28" t="s">
        <v>543</v>
      </c>
      <c r="F53" s="87">
        <v>17316</v>
      </c>
      <c r="G53" s="29">
        <v>17.760000000000002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44769</v>
      </c>
      <c r="B54" s="29">
        <v>539040</v>
      </c>
      <c r="C54" s="28" t="s">
        <v>1135</v>
      </c>
      <c r="D54" s="28" t="s">
        <v>1137</v>
      </c>
      <c r="E54" s="28" t="s">
        <v>542</v>
      </c>
      <c r="F54" s="87">
        <v>20001</v>
      </c>
      <c r="G54" s="29">
        <v>19.16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44769</v>
      </c>
      <c r="B55" s="29">
        <v>539040</v>
      </c>
      <c r="C55" s="28" t="s">
        <v>1135</v>
      </c>
      <c r="D55" s="28" t="s">
        <v>1137</v>
      </c>
      <c r="E55" s="28" t="s">
        <v>543</v>
      </c>
      <c r="F55" s="87">
        <v>20001</v>
      </c>
      <c r="G55" s="29">
        <v>18.899999999999999</v>
      </c>
      <c r="H55" s="29" t="s">
        <v>307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44769</v>
      </c>
      <c r="B56" s="29">
        <v>539040</v>
      </c>
      <c r="C56" s="28" t="s">
        <v>1135</v>
      </c>
      <c r="D56" s="28" t="s">
        <v>1077</v>
      </c>
      <c r="E56" s="28" t="s">
        <v>543</v>
      </c>
      <c r="F56" s="87">
        <v>100000</v>
      </c>
      <c r="G56" s="29">
        <v>17.91</v>
      </c>
      <c r="H56" s="29" t="s">
        <v>307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44769</v>
      </c>
      <c r="B57" s="29">
        <v>539040</v>
      </c>
      <c r="C57" s="28" t="s">
        <v>1135</v>
      </c>
      <c r="D57" s="28" t="s">
        <v>1138</v>
      </c>
      <c r="E57" s="28" t="s">
        <v>542</v>
      </c>
      <c r="F57" s="87">
        <v>50000</v>
      </c>
      <c r="G57" s="29">
        <v>17.87</v>
      </c>
      <c r="H57" s="29" t="s">
        <v>307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44769</v>
      </c>
      <c r="B58" s="29">
        <v>539040</v>
      </c>
      <c r="C58" s="28" t="s">
        <v>1135</v>
      </c>
      <c r="D58" s="28" t="s">
        <v>1139</v>
      </c>
      <c r="E58" s="28" t="s">
        <v>542</v>
      </c>
      <c r="F58" s="87">
        <v>50000</v>
      </c>
      <c r="G58" s="29">
        <v>17.940000000000001</v>
      </c>
      <c r="H58" s="29" t="s">
        <v>307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44769</v>
      </c>
      <c r="B59" s="29">
        <v>539040</v>
      </c>
      <c r="C59" s="28" t="s">
        <v>1135</v>
      </c>
      <c r="D59" s="28" t="s">
        <v>1140</v>
      </c>
      <c r="E59" s="28" t="s">
        <v>542</v>
      </c>
      <c r="F59" s="87">
        <v>25747</v>
      </c>
      <c r="G59" s="29">
        <v>18.190000000000001</v>
      </c>
      <c r="H59" s="29" t="s">
        <v>307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44769</v>
      </c>
      <c r="B60" s="29">
        <v>539040</v>
      </c>
      <c r="C60" s="28" t="s">
        <v>1135</v>
      </c>
      <c r="D60" s="28" t="s">
        <v>1140</v>
      </c>
      <c r="E60" s="28" t="s">
        <v>543</v>
      </c>
      <c r="F60" s="87">
        <v>25747</v>
      </c>
      <c r="G60" s="29">
        <v>18.38</v>
      </c>
      <c r="H60" s="29" t="s">
        <v>307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44769</v>
      </c>
      <c r="B61" s="29">
        <v>539040</v>
      </c>
      <c r="C61" s="28" t="s">
        <v>1135</v>
      </c>
      <c r="D61" s="28" t="s">
        <v>1141</v>
      </c>
      <c r="E61" s="28" t="s">
        <v>543</v>
      </c>
      <c r="F61" s="87">
        <v>50000</v>
      </c>
      <c r="G61" s="29">
        <v>19.16</v>
      </c>
      <c r="H61" s="29" t="s">
        <v>307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44769</v>
      </c>
      <c r="B62" s="29">
        <v>539040</v>
      </c>
      <c r="C62" s="28" t="s">
        <v>1135</v>
      </c>
      <c r="D62" s="28" t="s">
        <v>1142</v>
      </c>
      <c r="E62" s="28" t="s">
        <v>542</v>
      </c>
      <c r="F62" s="87">
        <v>27048</v>
      </c>
      <c r="G62" s="29">
        <v>18.39</v>
      </c>
      <c r="H62" s="29" t="s">
        <v>307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44769</v>
      </c>
      <c r="B63" s="29">
        <v>539040</v>
      </c>
      <c r="C63" s="28" t="s">
        <v>1135</v>
      </c>
      <c r="D63" s="28" t="s">
        <v>1142</v>
      </c>
      <c r="E63" s="28" t="s">
        <v>543</v>
      </c>
      <c r="F63" s="87">
        <v>25100</v>
      </c>
      <c r="G63" s="29">
        <v>18.760000000000002</v>
      </c>
      <c r="H63" s="29" t="s">
        <v>307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44769</v>
      </c>
      <c r="B64" s="29">
        <v>541503</v>
      </c>
      <c r="C64" s="28" t="s">
        <v>1143</v>
      </c>
      <c r="D64" s="28" t="s">
        <v>1144</v>
      </c>
      <c r="E64" s="28" t="s">
        <v>543</v>
      </c>
      <c r="F64" s="87">
        <v>29000</v>
      </c>
      <c r="G64" s="29">
        <v>45.05</v>
      </c>
      <c r="H64" s="29" t="s">
        <v>307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44769</v>
      </c>
      <c r="B65" s="29">
        <v>540252</v>
      </c>
      <c r="C65" s="28" t="s">
        <v>1145</v>
      </c>
      <c r="D65" s="28" t="s">
        <v>1146</v>
      </c>
      <c r="E65" s="28" t="s">
        <v>542</v>
      </c>
      <c r="F65" s="87">
        <v>296074</v>
      </c>
      <c r="G65" s="29">
        <v>42.61</v>
      </c>
      <c r="H65" s="29" t="s">
        <v>307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44769</v>
      </c>
      <c r="B66" s="29">
        <v>540252</v>
      </c>
      <c r="C66" s="28" t="s">
        <v>1145</v>
      </c>
      <c r="D66" s="28" t="s">
        <v>1146</v>
      </c>
      <c r="E66" s="28" t="s">
        <v>543</v>
      </c>
      <c r="F66" s="87">
        <v>228788</v>
      </c>
      <c r="G66" s="29">
        <v>42.75</v>
      </c>
      <c r="H66" s="29" t="s">
        <v>307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44769</v>
      </c>
      <c r="B67" s="29" t="s">
        <v>1147</v>
      </c>
      <c r="C67" s="28" t="s">
        <v>1148</v>
      </c>
      <c r="D67" s="28" t="s">
        <v>1149</v>
      </c>
      <c r="E67" s="28" t="s">
        <v>542</v>
      </c>
      <c r="F67" s="87">
        <v>102780</v>
      </c>
      <c r="G67" s="29">
        <v>71.180000000000007</v>
      </c>
      <c r="H67" s="29" t="s">
        <v>820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44769</v>
      </c>
      <c r="B68" s="29" t="s">
        <v>1150</v>
      </c>
      <c r="C68" s="28" t="s">
        <v>1151</v>
      </c>
      <c r="D68" s="28" t="s">
        <v>1152</v>
      </c>
      <c r="E68" s="28" t="s">
        <v>542</v>
      </c>
      <c r="F68" s="87">
        <v>296257</v>
      </c>
      <c r="G68" s="29">
        <v>163.96</v>
      </c>
      <c r="H68" s="29" t="s">
        <v>820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44769</v>
      </c>
      <c r="B69" s="29" t="s">
        <v>1096</v>
      </c>
      <c r="C69" s="28" t="s">
        <v>1097</v>
      </c>
      <c r="D69" s="28" t="s">
        <v>1098</v>
      </c>
      <c r="E69" s="28" t="s">
        <v>542</v>
      </c>
      <c r="F69" s="87">
        <v>70000</v>
      </c>
      <c r="G69" s="29">
        <v>187.28</v>
      </c>
      <c r="H69" s="29" t="s">
        <v>820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44769</v>
      </c>
      <c r="B70" s="29" t="s">
        <v>1153</v>
      </c>
      <c r="C70" s="28" t="s">
        <v>1154</v>
      </c>
      <c r="D70" s="28" t="s">
        <v>1152</v>
      </c>
      <c r="E70" s="28" t="s">
        <v>542</v>
      </c>
      <c r="F70" s="87">
        <v>1585061</v>
      </c>
      <c r="G70" s="29">
        <v>9.6999999999999993</v>
      </c>
      <c r="H70" s="29" t="s">
        <v>820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44769</v>
      </c>
      <c r="B71" s="29" t="s">
        <v>1153</v>
      </c>
      <c r="C71" s="28" t="s">
        <v>1154</v>
      </c>
      <c r="D71" s="28" t="s">
        <v>1061</v>
      </c>
      <c r="E71" s="28" t="s">
        <v>542</v>
      </c>
      <c r="F71" s="87">
        <v>1101316</v>
      </c>
      <c r="G71" s="29">
        <v>10.02</v>
      </c>
      <c r="H71" s="29" t="s">
        <v>820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44769</v>
      </c>
      <c r="B72" s="29" t="s">
        <v>1099</v>
      </c>
      <c r="C72" s="28" t="s">
        <v>1100</v>
      </c>
      <c r="D72" s="28" t="s">
        <v>1101</v>
      </c>
      <c r="E72" s="28" t="s">
        <v>542</v>
      </c>
      <c r="F72" s="87">
        <v>1188153</v>
      </c>
      <c r="G72" s="29">
        <v>9.14</v>
      </c>
      <c r="H72" s="29" t="s">
        <v>820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44769</v>
      </c>
      <c r="B73" s="29" t="s">
        <v>383</v>
      </c>
      <c r="C73" s="28" t="s">
        <v>1155</v>
      </c>
      <c r="D73" s="28" t="s">
        <v>1156</v>
      </c>
      <c r="E73" s="28" t="s">
        <v>542</v>
      </c>
      <c r="F73" s="87">
        <v>508321</v>
      </c>
      <c r="G73" s="29">
        <v>199.21</v>
      </c>
      <c r="H73" s="29" t="s">
        <v>820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44769</v>
      </c>
      <c r="B74" s="29" t="s">
        <v>1072</v>
      </c>
      <c r="C74" s="28" t="s">
        <v>1157</v>
      </c>
      <c r="D74" s="28" t="s">
        <v>1061</v>
      </c>
      <c r="E74" s="28" t="s">
        <v>542</v>
      </c>
      <c r="F74" s="87">
        <v>3561000</v>
      </c>
      <c r="G74" s="29">
        <v>3.1</v>
      </c>
      <c r="H74" s="29" t="s">
        <v>820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44769</v>
      </c>
      <c r="B75" s="29" t="s">
        <v>1072</v>
      </c>
      <c r="C75" s="28" t="s">
        <v>1157</v>
      </c>
      <c r="D75" s="28" t="s">
        <v>1152</v>
      </c>
      <c r="E75" s="28" t="s">
        <v>542</v>
      </c>
      <c r="F75" s="87">
        <v>3033216</v>
      </c>
      <c r="G75" s="29">
        <v>3.04</v>
      </c>
      <c r="H75" s="29" t="s">
        <v>820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44769</v>
      </c>
      <c r="B76" s="29" t="s">
        <v>1158</v>
      </c>
      <c r="C76" s="28" t="s">
        <v>1159</v>
      </c>
      <c r="D76" s="28" t="s">
        <v>1160</v>
      </c>
      <c r="E76" s="28" t="s">
        <v>542</v>
      </c>
      <c r="F76" s="87">
        <v>68000</v>
      </c>
      <c r="G76" s="29">
        <v>30.63</v>
      </c>
      <c r="H76" s="29" t="s">
        <v>820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44769</v>
      </c>
      <c r="B77" s="29" t="s">
        <v>1161</v>
      </c>
      <c r="C77" s="28" t="s">
        <v>1162</v>
      </c>
      <c r="D77" s="28" t="s">
        <v>1163</v>
      </c>
      <c r="E77" s="28" t="s">
        <v>542</v>
      </c>
      <c r="F77" s="87">
        <v>500000</v>
      </c>
      <c r="G77" s="29">
        <v>27</v>
      </c>
      <c r="H77" s="29" t="s">
        <v>820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44769</v>
      </c>
      <c r="B78" s="29" t="s">
        <v>1164</v>
      </c>
      <c r="C78" s="28" t="s">
        <v>1165</v>
      </c>
      <c r="D78" s="28" t="s">
        <v>1166</v>
      </c>
      <c r="E78" s="28" t="s">
        <v>542</v>
      </c>
      <c r="F78" s="87">
        <v>200000</v>
      </c>
      <c r="G78" s="29">
        <v>17.93</v>
      </c>
      <c r="H78" s="29" t="s">
        <v>820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44769</v>
      </c>
      <c r="B79" s="29" t="s">
        <v>1090</v>
      </c>
      <c r="C79" s="28" t="s">
        <v>1102</v>
      </c>
      <c r="D79" s="28" t="s">
        <v>1167</v>
      </c>
      <c r="E79" s="28" t="s">
        <v>542</v>
      </c>
      <c r="F79" s="87">
        <v>750000</v>
      </c>
      <c r="G79" s="29">
        <v>10.73</v>
      </c>
      <c r="H79" s="29" t="s">
        <v>820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44769</v>
      </c>
      <c r="B80" s="29" t="s">
        <v>1090</v>
      </c>
      <c r="C80" s="28" t="s">
        <v>1102</v>
      </c>
      <c r="D80" s="28" t="s">
        <v>1168</v>
      </c>
      <c r="E80" s="28" t="s">
        <v>542</v>
      </c>
      <c r="F80" s="87">
        <v>700051</v>
      </c>
      <c r="G80" s="29">
        <v>10.65</v>
      </c>
      <c r="H80" s="29" t="s">
        <v>820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44769</v>
      </c>
      <c r="B81" s="29" t="s">
        <v>1090</v>
      </c>
      <c r="C81" s="28" t="s">
        <v>1102</v>
      </c>
      <c r="D81" s="28" t="s">
        <v>1169</v>
      </c>
      <c r="E81" s="28" t="s">
        <v>542</v>
      </c>
      <c r="F81" s="87">
        <v>495000</v>
      </c>
      <c r="G81" s="29">
        <v>10.73</v>
      </c>
      <c r="H81" s="29" t="s">
        <v>820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44769</v>
      </c>
      <c r="B82" s="29" t="s">
        <v>1090</v>
      </c>
      <c r="C82" s="28" t="s">
        <v>1102</v>
      </c>
      <c r="D82" s="28" t="s">
        <v>1092</v>
      </c>
      <c r="E82" s="28" t="s">
        <v>542</v>
      </c>
      <c r="F82" s="87">
        <v>463412</v>
      </c>
      <c r="G82" s="29">
        <v>10.9</v>
      </c>
      <c r="H82" s="29" t="s">
        <v>820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44769</v>
      </c>
      <c r="B83" s="29" t="s">
        <v>502</v>
      </c>
      <c r="C83" s="28" t="s">
        <v>1170</v>
      </c>
      <c r="D83" s="28" t="s">
        <v>1062</v>
      </c>
      <c r="E83" s="28" t="s">
        <v>542</v>
      </c>
      <c r="F83" s="87">
        <v>833517</v>
      </c>
      <c r="G83" s="29">
        <v>625.35</v>
      </c>
      <c r="H83" s="29" t="s">
        <v>820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44769</v>
      </c>
      <c r="B84" s="29" t="s">
        <v>1063</v>
      </c>
      <c r="C84" s="28" t="s">
        <v>1064</v>
      </c>
      <c r="D84" s="28" t="s">
        <v>1059</v>
      </c>
      <c r="E84" s="28" t="s">
        <v>542</v>
      </c>
      <c r="F84" s="87">
        <v>4334198</v>
      </c>
      <c r="G84" s="29">
        <v>0.93</v>
      </c>
      <c r="H84" s="29" t="s">
        <v>820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44769</v>
      </c>
      <c r="B85" s="29" t="s">
        <v>1147</v>
      </c>
      <c r="C85" s="28" t="s">
        <v>1148</v>
      </c>
      <c r="D85" s="28" t="s">
        <v>1149</v>
      </c>
      <c r="E85" s="28" t="s">
        <v>543</v>
      </c>
      <c r="F85" s="87">
        <v>102780</v>
      </c>
      <c r="G85" s="29">
        <v>71.3</v>
      </c>
      <c r="H85" s="29" t="s">
        <v>820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44769</v>
      </c>
      <c r="B86" s="29" t="s">
        <v>1150</v>
      </c>
      <c r="C86" s="28" t="s">
        <v>1151</v>
      </c>
      <c r="D86" s="28" t="s">
        <v>1152</v>
      </c>
      <c r="E86" s="28" t="s">
        <v>543</v>
      </c>
      <c r="F86" s="87">
        <v>165716</v>
      </c>
      <c r="G86" s="29">
        <v>163.28</v>
      </c>
      <c r="H86" s="29" t="s">
        <v>820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44769</v>
      </c>
      <c r="B87" s="29" t="s">
        <v>1153</v>
      </c>
      <c r="C87" s="28" t="s">
        <v>1154</v>
      </c>
      <c r="D87" s="28" t="s">
        <v>1152</v>
      </c>
      <c r="E87" s="28" t="s">
        <v>543</v>
      </c>
      <c r="F87" s="87">
        <v>1292951</v>
      </c>
      <c r="G87" s="29">
        <v>9.4499999999999993</v>
      </c>
      <c r="H87" s="29" t="s">
        <v>820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44769</v>
      </c>
      <c r="B88" s="29" t="s">
        <v>1153</v>
      </c>
      <c r="C88" s="28" t="s">
        <v>1154</v>
      </c>
      <c r="D88" s="28" t="s">
        <v>1061</v>
      </c>
      <c r="E88" s="28" t="s">
        <v>543</v>
      </c>
      <c r="F88" s="87">
        <v>201316</v>
      </c>
      <c r="G88" s="29">
        <v>9.1999999999999993</v>
      </c>
      <c r="H88" s="29" t="s">
        <v>820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44769</v>
      </c>
      <c r="B89" s="29" t="s">
        <v>1099</v>
      </c>
      <c r="C89" s="28" t="s">
        <v>1100</v>
      </c>
      <c r="D89" s="28" t="s">
        <v>1101</v>
      </c>
      <c r="E89" s="28" t="s">
        <v>543</v>
      </c>
      <c r="F89" s="87">
        <v>1188153</v>
      </c>
      <c r="G89" s="29">
        <v>9.14</v>
      </c>
      <c r="H89" s="29" t="s">
        <v>820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44769</v>
      </c>
      <c r="B90" s="29" t="s">
        <v>1072</v>
      </c>
      <c r="C90" s="28" t="s">
        <v>1157</v>
      </c>
      <c r="D90" s="28" t="s">
        <v>1061</v>
      </c>
      <c r="E90" s="28" t="s">
        <v>543</v>
      </c>
      <c r="F90" s="87">
        <v>2271000</v>
      </c>
      <c r="G90" s="29">
        <v>2.85</v>
      </c>
      <c r="H90" s="29" t="s">
        <v>820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44769</v>
      </c>
      <c r="B91" s="29" t="s">
        <v>1072</v>
      </c>
      <c r="C91" s="28" t="s">
        <v>1157</v>
      </c>
      <c r="D91" s="28" t="s">
        <v>1152</v>
      </c>
      <c r="E91" s="28" t="s">
        <v>543</v>
      </c>
      <c r="F91" s="87">
        <v>5972937</v>
      </c>
      <c r="G91" s="29">
        <v>2.86</v>
      </c>
      <c r="H91" s="29" t="s">
        <v>820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44769</v>
      </c>
      <c r="B92" s="29" t="s">
        <v>1158</v>
      </c>
      <c r="C92" s="28" t="s">
        <v>1159</v>
      </c>
      <c r="D92" s="28" t="s">
        <v>1160</v>
      </c>
      <c r="E92" s="28" t="s">
        <v>543</v>
      </c>
      <c r="F92" s="87">
        <v>68000</v>
      </c>
      <c r="G92" s="29">
        <v>28.63</v>
      </c>
      <c r="H92" s="29" t="s">
        <v>820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44769</v>
      </c>
      <c r="B93" s="29" t="s">
        <v>1171</v>
      </c>
      <c r="C93" s="28" t="s">
        <v>1172</v>
      </c>
      <c r="D93" s="28" t="s">
        <v>1173</v>
      </c>
      <c r="E93" s="28" t="s">
        <v>543</v>
      </c>
      <c r="F93" s="87">
        <v>24000</v>
      </c>
      <c r="G93" s="29">
        <v>74.25</v>
      </c>
      <c r="H93" s="29" t="s">
        <v>820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44769</v>
      </c>
      <c r="B94" s="29" t="s">
        <v>1161</v>
      </c>
      <c r="C94" s="28" t="s">
        <v>1162</v>
      </c>
      <c r="D94" s="28" t="s">
        <v>1174</v>
      </c>
      <c r="E94" s="28" t="s">
        <v>543</v>
      </c>
      <c r="F94" s="87">
        <v>251000</v>
      </c>
      <c r="G94" s="29">
        <v>27.5</v>
      </c>
      <c r="H94" s="29" t="s">
        <v>820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44769</v>
      </c>
      <c r="B95" s="29" t="s">
        <v>1161</v>
      </c>
      <c r="C95" s="28" t="s">
        <v>1162</v>
      </c>
      <c r="D95" s="28" t="s">
        <v>1175</v>
      </c>
      <c r="E95" s="28" t="s">
        <v>543</v>
      </c>
      <c r="F95" s="87">
        <v>335000</v>
      </c>
      <c r="G95" s="29">
        <v>27.01</v>
      </c>
      <c r="H95" s="29" t="s">
        <v>820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44769</v>
      </c>
      <c r="B96" s="29" t="s">
        <v>1090</v>
      </c>
      <c r="C96" s="28" t="s">
        <v>1102</v>
      </c>
      <c r="D96" s="28" t="s">
        <v>1092</v>
      </c>
      <c r="E96" s="28" t="s">
        <v>543</v>
      </c>
      <c r="F96" s="87">
        <v>173609</v>
      </c>
      <c r="G96" s="29">
        <v>12.26</v>
      </c>
      <c r="H96" s="29" t="s">
        <v>820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44769</v>
      </c>
      <c r="B97" s="29" t="s">
        <v>1090</v>
      </c>
      <c r="C97" s="28" t="s">
        <v>1102</v>
      </c>
      <c r="D97" s="28" t="s">
        <v>1167</v>
      </c>
      <c r="E97" s="28" t="s">
        <v>543</v>
      </c>
      <c r="F97" s="87">
        <v>554145</v>
      </c>
      <c r="G97" s="29">
        <v>12.73</v>
      </c>
      <c r="H97" s="29" t="s">
        <v>820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44769</v>
      </c>
      <c r="B98" s="29" t="s">
        <v>1090</v>
      </c>
      <c r="C98" s="28" t="s">
        <v>1102</v>
      </c>
      <c r="D98" s="28" t="s">
        <v>1091</v>
      </c>
      <c r="E98" s="28" t="s">
        <v>543</v>
      </c>
      <c r="F98" s="87">
        <v>6809477</v>
      </c>
      <c r="G98" s="29">
        <v>10.72</v>
      </c>
      <c r="H98" s="29" t="s">
        <v>820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44769</v>
      </c>
      <c r="B99" s="29" t="s">
        <v>1090</v>
      </c>
      <c r="C99" s="28" t="s">
        <v>1102</v>
      </c>
      <c r="D99" s="28" t="s">
        <v>1169</v>
      </c>
      <c r="E99" s="28" t="s">
        <v>543</v>
      </c>
      <c r="F99" s="87">
        <v>121692</v>
      </c>
      <c r="G99" s="29">
        <v>13.5</v>
      </c>
      <c r="H99" s="29" t="s">
        <v>820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44769</v>
      </c>
      <c r="B100" s="29" t="s">
        <v>1090</v>
      </c>
      <c r="C100" s="28" t="s">
        <v>1102</v>
      </c>
      <c r="D100" s="28" t="s">
        <v>1168</v>
      </c>
      <c r="E100" s="28" t="s">
        <v>543</v>
      </c>
      <c r="F100" s="87">
        <v>330051</v>
      </c>
      <c r="G100" s="29">
        <v>13.02</v>
      </c>
      <c r="H100" s="29" t="s">
        <v>820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44769</v>
      </c>
      <c r="B101" s="29" t="s">
        <v>502</v>
      </c>
      <c r="C101" s="28" t="s">
        <v>1170</v>
      </c>
      <c r="D101" s="28" t="s">
        <v>1062</v>
      </c>
      <c r="E101" s="28" t="s">
        <v>543</v>
      </c>
      <c r="F101" s="87">
        <v>832107</v>
      </c>
      <c r="G101" s="29">
        <v>626.04</v>
      </c>
      <c r="H101" s="29" t="s">
        <v>820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44769</v>
      </c>
      <c r="B102" s="29" t="s">
        <v>1063</v>
      </c>
      <c r="C102" s="28" t="s">
        <v>1064</v>
      </c>
      <c r="D102" s="28" t="s">
        <v>1059</v>
      </c>
      <c r="E102" s="28" t="s">
        <v>543</v>
      </c>
      <c r="F102" s="87">
        <v>3159198</v>
      </c>
      <c r="G102" s="29">
        <v>0.95</v>
      </c>
      <c r="H102" s="29" t="s">
        <v>820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3"/>
  <sheetViews>
    <sheetView topLeftCell="A7" zoomScale="85" zoomScaleNormal="85" workbookViewId="0">
      <selection activeCell="M100" sqref="M10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93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893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44770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787</v>
      </c>
      <c r="Q9" s="1"/>
      <c r="R9" s="6"/>
      <c r="S9" s="1"/>
      <c r="T9" s="1"/>
      <c r="U9" s="1"/>
      <c r="V9" s="1"/>
      <c r="W9" s="1"/>
      <c r="X9" s="1"/>
    </row>
    <row r="10" spans="1:38" s="229" customFormat="1" ht="13.9" customHeight="1">
      <c r="A10" s="233">
        <v>1</v>
      </c>
      <c r="B10" s="230">
        <v>44700</v>
      </c>
      <c r="C10" s="298"/>
      <c r="D10" s="295" t="s">
        <v>75</v>
      </c>
      <c r="E10" s="296" t="s">
        <v>559</v>
      </c>
      <c r="F10" s="233">
        <v>681</v>
      </c>
      <c r="G10" s="233">
        <v>635</v>
      </c>
      <c r="H10" s="233"/>
      <c r="I10" s="297" t="s">
        <v>834</v>
      </c>
      <c r="J10" s="304" t="s">
        <v>560</v>
      </c>
      <c r="K10" s="264"/>
      <c r="L10" s="265"/>
      <c r="M10" s="266"/>
      <c r="N10" s="264"/>
      <c r="O10" s="287"/>
      <c r="P10" s="264">
        <f>VLOOKUP(D10,'MidCap Intra'!B37:C588,2,0)</f>
        <v>674.9</v>
      </c>
      <c r="Q10" s="228"/>
      <c r="R10" s="228" t="s">
        <v>558</v>
      </c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</row>
    <row r="11" spans="1:38" s="229" customFormat="1" ht="13.9" customHeight="1">
      <c r="A11" s="317">
        <v>2</v>
      </c>
      <c r="B11" s="316">
        <v>44719</v>
      </c>
      <c r="C11" s="357"/>
      <c r="D11" s="358" t="s">
        <v>122</v>
      </c>
      <c r="E11" s="359" t="s">
        <v>830</v>
      </c>
      <c r="F11" s="317">
        <v>2201</v>
      </c>
      <c r="G11" s="317">
        <v>2069</v>
      </c>
      <c r="H11" s="317">
        <v>2332</v>
      </c>
      <c r="I11" s="360" t="s">
        <v>837</v>
      </c>
      <c r="J11" s="361" t="s">
        <v>895</v>
      </c>
      <c r="K11" s="361">
        <f t="shared" ref="K11" si="0">H11-F11</f>
        <v>131</v>
      </c>
      <c r="L11" s="362">
        <f t="shared" ref="L11" si="1">(F11*-0.7)/100</f>
        <v>-15.406999999999998</v>
      </c>
      <c r="M11" s="363">
        <f t="shared" ref="M11" si="2">(K11+L11)/F11</f>
        <v>5.2518400726942298E-2</v>
      </c>
      <c r="N11" s="321" t="s">
        <v>557</v>
      </c>
      <c r="O11" s="345">
        <v>44746</v>
      </c>
      <c r="P11" s="321"/>
      <c r="Q11" s="228"/>
      <c r="R11" s="228" t="s">
        <v>558</v>
      </c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</row>
    <row r="12" spans="1:38" s="229" customFormat="1" ht="13.9" customHeight="1">
      <c r="A12" s="317">
        <v>3</v>
      </c>
      <c r="B12" s="372">
        <v>44722</v>
      </c>
      <c r="C12" s="357"/>
      <c r="D12" s="358" t="s">
        <v>39</v>
      </c>
      <c r="E12" s="359" t="s">
        <v>559</v>
      </c>
      <c r="F12" s="317">
        <v>705</v>
      </c>
      <c r="G12" s="317">
        <v>670</v>
      </c>
      <c r="H12" s="317">
        <v>746</v>
      </c>
      <c r="I12" s="360" t="s">
        <v>834</v>
      </c>
      <c r="J12" s="361" t="s">
        <v>941</v>
      </c>
      <c r="K12" s="361">
        <f t="shared" ref="K12" si="3">H12-F12</f>
        <v>41</v>
      </c>
      <c r="L12" s="362">
        <f t="shared" ref="L12" si="4">(F12*-0.7)/100</f>
        <v>-4.9349999999999996</v>
      </c>
      <c r="M12" s="363">
        <f t="shared" ref="M12" si="5">(K12+L12)/F12</f>
        <v>5.1156028368794321E-2</v>
      </c>
      <c r="N12" s="321" t="s">
        <v>557</v>
      </c>
      <c r="O12" s="345">
        <v>44753</v>
      </c>
      <c r="P12" s="321"/>
      <c r="Q12" s="228"/>
      <c r="R12" s="228" t="s">
        <v>558</v>
      </c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</row>
    <row r="13" spans="1:38" s="229" customFormat="1" ht="13.9" customHeight="1">
      <c r="A13" s="317">
        <v>4</v>
      </c>
      <c r="B13" s="316">
        <v>44733</v>
      </c>
      <c r="C13" s="357"/>
      <c r="D13" s="358" t="s">
        <v>201</v>
      </c>
      <c r="E13" s="359" t="s">
        <v>559</v>
      </c>
      <c r="F13" s="317">
        <v>980</v>
      </c>
      <c r="G13" s="317">
        <v>898</v>
      </c>
      <c r="H13" s="317">
        <v>1036</v>
      </c>
      <c r="I13" s="360" t="s">
        <v>841</v>
      </c>
      <c r="J13" s="361" t="s">
        <v>1019</v>
      </c>
      <c r="K13" s="361">
        <f t="shared" ref="K13" si="6">H13-F13</f>
        <v>56</v>
      </c>
      <c r="L13" s="362">
        <f t="shared" ref="L13" si="7">(F13*-0.7)/100</f>
        <v>-6.86</v>
      </c>
      <c r="M13" s="363">
        <f t="shared" ref="M13" si="8">(K13+L13)/F13</f>
        <v>5.0142857142857142E-2</v>
      </c>
      <c r="N13" s="321" t="s">
        <v>557</v>
      </c>
      <c r="O13" s="345">
        <v>44762</v>
      </c>
      <c r="P13" s="321"/>
      <c r="Q13" s="228"/>
      <c r="R13" s="228" t="s">
        <v>558</v>
      </c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</row>
    <row r="14" spans="1:38" s="229" customFormat="1" ht="13.9" customHeight="1">
      <c r="A14" s="317">
        <v>5</v>
      </c>
      <c r="B14" s="316">
        <v>44735</v>
      </c>
      <c r="C14" s="357"/>
      <c r="D14" s="358" t="s">
        <v>66</v>
      </c>
      <c r="E14" s="359" t="s">
        <v>559</v>
      </c>
      <c r="F14" s="317">
        <v>2070</v>
      </c>
      <c r="G14" s="317">
        <v>1940</v>
      </c>
      <c r="H14" s="317">
        <v>2195</v>
      </c>
      <c r="I14" s="360" t="s">
        <v>843</v>
      </c>
      <c r="J14" s="361" t="s">
        <v>894</v>
      </c>
      <c r="K14" s="361">
        <f t="shared" ref="K14:K15" si="9">H14-F14</f>
        <v>125</v>
      </c>
      <c r="L14" s="362">
        <f t="shared" ref="L14:L15" si="10">(F14*-0.7)/100</f>
        <v>-14.49</v>
      </c>
      <c r="M14" s="363">
        <f t="shared" ref="M14:M15" si="11">(K14+L14)/F14</f>
        <v>5.3386473429951696E-2</v>
      </c>
      <c r="N14" s="321" t="s">
        <v>557</v>
      </c>
      <c r="O14" s="345">
        <v>44746</v>
      </c>
      <c r="P14" s="321"/>
      <c r="Q14" s="228"/>
      <c r="R14" s="228" t="s">
        <v>558</v>
      </c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</row>
    <row r="15" spans="1:38" s="229" customFormat="1" ht="13.9" customHeight="1">
      <c r="A15" s="418">
        <v>6</v>
      </c>
      <c r="B15" s="426">
        <v>44740</v>
      </c>
      <c r="C15" s="427"/>
      <c r="D15" s="428" t="s">
        <v>113</v>
      </c>
      <c r="E15" s="429" t="s">
        <v>559</v>
      </c>
      <c r="F15" s="418">
        <v>985</v>
      </c>
      <c r="G15" s="418">
        <v>920</v>
      </c>
      <c r="H15" s="418">
        <v>920</v>
      </c>
      <c r="I15" s="430" t="s">
        <v>848</v>
      </c>
      <c r="J15" s="431" t="s">
        <v>974</v>
      </c>
      <c r="K15" s="431">
        <f t="shared" si="9"/>
        <v>-65</v>
      </c>
      <c r="L15" s="432">
        <f t="shared" si="10"/>
        <v>-6.8949999999999996</v>
      </c>
      <c r="M15" s="433">
        <f t="shared" si="11"/>
        <v>-7.2989847715736036E-2</v>
      </c>
      <c r="N15" s="395" t="s">
        <v>569</v>
      </c>
      <c r="O15" s="434">
        <v>44756</v>
      </c>
      <c r="P15" s="395"/>
      <c r="Q15" s="228"/>
      <c r="R15" s="228" t="s">
        <v>558</v>
      </c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</row>
    <row r="16" spans="1:38" s="229" customFormat="1" ht="13.9" customHeight="1">
      <c r="A16" s="344">
        <v>7</v>
      </c>
      <c r="B16" s="410">
        <v>44743</v>
      </c>
      <c r="C16" s="411"/>
      <c r="D16" s="412" t="s">
        <v>154</v>
      </c>
      <c r="E16" s="413" t="s">
        <v>559</v>
      </c>
      <c r="F16" s="344">
        <v>775</v>
      </c>
      <c r="G16" s="344">
        <v>730</v>
      </c>
      <c r="H16" s="344">
        <v>821.5</v>
      </c>
      <c r="I16" s="414" t="s">
        <v>887</v>
      </c>
      <c r="J16" s="361" t="s">
        <v>720</v>
      </c>
      <c r="K16" s="361">
        <f t="shared" ref="K16" si="12">H16-F16</f>
        <v>46.5</v>
      </c>
      <c r="L16" s="362">
        <f t="shared" ref="L16" si="13">(F16*-0.7)/100</f>
        <v>-5.4249999999999998</v>
      </c>
      <c r="M16" s="363">
        <f t="shared" ref="M16" si="14">(K16+L16)/F16</f>
        <v>5.3000000000000005E-2</v>
      </c>
      <c r="N16" s="321" t="s">
        <v>557</v>
      </c>
      <c r="O16" s="345">
        <v>44753</v>
      </c>
      <c r="P16" s="321"/>
      <c r="Q16" s="228"/>
      <c r="R16" s="228" t="s">
        <v>558</v>
      </c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</row>
    <row r="17" spans="1:38" s="229" customFormat="1" ht="13.9" customHeight="1">
      <c r="A17" s="317">
        <v>8</v>
      </c>
      <c r="B17" s="316">
        <v>44743</v>
      </c>
      <c r="C17" s="357"/>
      <c r="D17" s="358" t="s">
        <v>64</v>
      </c>
      <c r="E17" s="359" t="s">
        <v>559</v>
      </c>
      <c r="F17" s="317">
        <v>11250</v>
      </c>
      <c r="G17" s="317">
        <v>10500</v>
      </c>
      <c r="H17" s="317">
        <v>11900</v>
      </c>
      <c r="I17" s="360" t="s">
        <v>888</v>
      </c>
      <c r="J17" s="361" t="s">
        <v>914</v>
      </c>
      <c r="K17" s="361">
        <f t="shared" ref="K17" si="15">H17-F17</f>
        <v>650</v>
      </c>
      <c r="L17" s="362">
        <f t="shared" ref="L17" si="16">(F17*-0.7)/100</f>
        <v>-78.749999999999986</v>
      </c>
      <c r="M17" s="363">
        <f t="shared" ref="M17" si="17">(K17+L17)/F17</f>
        <v>5.0777777777777776E-2</v>
      </c>
      <c r="N17" s="321" t="s">
        <v>557</v>
      </c>
      <c r="O17" s="345">
        <v>44748</v>
      </c>
      <c r="P17" s="321"/>
      <c r="Q17" s="228"/>
      <c r="R17" s="228" t="s">
        <v>558</v>
      </c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</row>
    <row r="18" spans="1:38" s="229" customFormat="1" ht="13.9" customHeight="1">
      <c r="A18" s="375">
        <v>9</v>
      </c>
      <c r="B18" s="376">
        <v>44747</v>
      </c>
      <c r="C18" s="377"/>
      <c r="D18" s="378" t="s">
        <v>114</v>
      </c>
      <c r="E18" s="379" t="s">
        <v>559</v>
      </c>
      <c r="F18" s="375">
        <v>2230</v>
      </c>
      <c r="G18" s="375">
        <v>2120</v>
      </c>
      <c r="H18" s="375">
        <v>2319</v>
      </c>
      <c r="I18" s="380" t="s">
        <v>837</v>
      </c>
      <c r="J18" s="301" t="s">
        <v>1069</v>
      </c>
      <c r="K18" s="301">
        <f t="shared" ref="K18" si="18">H18-F18</f>
        <v>89</v>
      </c>
      <c r="L18" s="302">
        <f t="shared" ref="L18" si="19">(F18*-0.7)/100</f>
        <v>-15.61</v>
      </c>
      <c r="M18" s="353">
        <f t="shared" ref="M18" si="20">(K18+L18)/F18</f>
        <v>3.2910313901345294E-2</v>
      </c>
      <c r="N18" s="352" t="s">
        <v>557</v>
      </c>
      <c r="O18" s="354">
        <v>44767</v>
      </c>
      <c r="P18" s="352">
        <f>VLOOKUP(D18,'MidCap Intra'!B50:C601,2,0)</f>
        <v>2313.35</v>
      </c>
      <c r="Q18" s="228"/>
      <c r="R18" s="228" t="s">
        <v>558</v>
      </c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</row>
    <row r="19" spans="1:38" s="229" customFormat="1" ht="13.9" customHeight="1">
      <c r="A19" s="375">
        <v>10</v>
      </c>
      <c r="B19" s="376">
        <v>44748</v>
      </c>
      <c r="C19" s="377"/>
      <c r="D19" s="378" t="s">
        <v>466</v>
      </c>
      <c r="E19" s="379" t="s">
        <v>830</v>
      </c>
      <c r="F19" s="375">
        <v>121.4</v>
      </c>
      <c r="G19" s="375">
        <v>113.4</v>
      </c>
      <c r="H19" s="375">
        <v>126.9</v>
      </c>
      <c r="I19" s="380" t="s">
        <v>980</v>
      </c>
      <c r="J19" s="301" t="s">
        <v>936</v>
      </c>
      <c r="K19" s="301">
        <f t="shared" ref="K19" si="21">H19-F19</f>
        <v>5.5</v>
      </c>
      <c r="L19" s="302">
        <f t="shared" ref="L19" si="22">(F19*-0.7)/100</f>
        <v>-0.8498</v>
      </c>
      <c r="M19" s="353">
        <f t="shared" ref="M19" si="23">(K19+L19)/F19</f>
        <v>3.8304777594728168E-2</v>
      </c>
      <c r="N19" s="352" t="s">
        <v>557</v>
      </c>
      <c r="O19" s="354">
        <v>44750</v>
      </c>
      <c r="P19" s="352"/>
      <c r="Q19" s="228"/>
      <c r="R19" s="228" t="s">
        <v>558</v>
      </c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</row>
    <row r="20" spans="1:38" s="229" customFormat="1" ht="13.9" customHeight="1">
      <c r="A20" s="435">
        <v>11</v>
      </c>
      <c r="B20" s="436">
        <v>44748</v>
      </c>
      <c r="C20" s="437"/>
      <c r="D20" s="438" t="s">
        <v>404</v>
      </c>
      <c r="E20" s="439" t="s">
        <v>559</v>
      </c>
      <c r="F20" s="435">
        <v>418.5</v>
      </c>
      <c r="G20" s="435">
        <v>384</v>
      </c>
      <c r="H20" s="435">
        <v>444</v>
      </c>
      <c r="I20" s="440" t="s">
        <v>916</v>
      </c>
      <c r="J20" s="441" t="s">
        <v>1018</v>
      </c>
      <c r="K20" s="441">
        <f t="shared" ref="K20" si="24">H20-F20</f>
        <v>25.5</v>
      </c>
      <c r="L20" s="442">
        <f t="shared" ref="L20" si="25">(F20*-0.7)/100</f>
        <v>-2.9295</v>
      </c>
      <c r="M20" s="443">
        <f t="shared" ref="M20" si="26">(K20+L20)/F20</f>
        <v>5.3931899641577061E-2</v>
      </c>
      <c r="N20" s="444" t="s">
        <v>557</v>
      </c>
      <c r="O20" s="445">
        <v>44761</v>
      </c>
      <c r="P20" s="444"/>
      <c r="Q20" s="228"/>
      <c r="R20" s="228" t="s">
        <v>558</v>
      </c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</row>
    <row r="21" spans="1:38" s="229" customFormat="1" ht="13.9" customHeight="1">
      <c r="A21" s="233">
        <v>12</v>
      </c>
      <c r="B21" s="230">
        <v>44755</v>
      </c>
      <c r="C21" s="298"/>
      <c r="D21" s="295" t="s">
        <v>135</v>
      </c>
      <c r="E21" s="296" t="s">
        <v>559</v>
      </c>
      <c r="F21" s="233" t="s">
        <v>966</v>
      </c>
      <c r="G21" s="233">
        <v>67</v>
      </c>
      <c r="H21" s="233"/>
      <c r="I21" s="297" t="s">
        <v>967</v>
      </c>
      <c r="J21" s="264" t="s">
        <v>560</v>
      </c>
      <c r="K21" s="264"/>
      <c r="L21" s="265"/>
      <c r="M21" s="266"/>
      <c r="N21" s="264"/>
      <c r="O21" s="287"/>
      <c r="P21" s="264">
        <f>VLOOKUP(D21,'MidCap Intra'!B53:C604,2,0)</f>
        <v>72.099999999999994</v>
      </c>
      <c r="Q21" s="228"/>
      <c r="R21" s="228" t="s">
        <v>558</v>
      </c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</row>
    <row r="22" spans="1:38" s="229" customFormat="1" ht="13.9" customHeight="1">
      <c r="A22" s="344">
        <v>13</v>
      </c>
      <c r="B22" s="410">
        <v>44755</v>
      </c>
      <c r="C22" s="411"/>
      <c r="D22" s="412" t="s">
        <v>309</v>
      </c>
      <c r="E22" s="413" t="s">
        <v>559</v>
      </c>
      <c r="F22" s="344">
        <v>3040</v>
      </c>
      <c r="G22" s="344">
        <v>2850</v>
      </c>
      <c r="H22" s="344">
        <v>3225</v>
      </c>
      <c r="I22" s="414" t="s">
        <v>972</v>
      </c>
      <c r="J22" s="361" t="s">
        <v>1055</v>
      </c>
      <c r="K22" s="361">
        <f t="shared" ref="K22" si="27">H22-F22</f>
        <v>185</v>
      </c>
      <c r="L22" s="362">
        <f t="shared" ref="L22" si="28">(F22*-0.7)/100</f>
        <v>-21.28</v>
      </c>
      <c r="M22" s="363">
        <f t="shared" ref="M22" si="29">(K22+L22)/F22</f>
        <v>5.3855263157894739E-2</v>
      </c>
      <c r="N22" s="321" t="s">
        <v>557</v>
      </c>
      <c r="O22" s="345">
        <v>44764</v>
      </c>
      <c r="P22" s="321"/>
      <c r="Q22" s="228"/>
      <c r="R22" s="228" t="s">
        <v>558</v>
      </c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</row>
    <row r="23" spans="1:38" s="229" customFormat="1" ht="13.9" customHeight="1">
      <c r="A23" s="344">
        <v>14</v>
      </c>
      <c r="B23" s="410">
        <v>44760</v>
      </c>
      <c r="C23" s="411"/>
      <c r="D23" s="412" t="s">
        <v>158</v>
      </c>
      <c r="E23" s="413" t="s">
        <v>559</v>
      </c>
      <c r="F23" s="344">
        <v>2885</v>
      </c>
      <c r="G23" s="344">
        <v>2650</v>
      </c>
      <c r="H23" s="344">
        <v>3100</v>
      </c>
      <c r="I23" s="414" t="s">
        <v>995</v>
      </c>
      <c r="J23" s="361" t="s">
        <v>1033</v>
      </c>
      <c r="K23" s="361">
        <f t="shared" ref="K23" si="30">H23-F23</f>
        <v>215</v>
      </c>
      <c r="L23" s="362">
        <f t="shared" ref="L23" si="31">(F23*-0.7)/100</f>
        <v>-20.194999999999997</v>
      </c>
      <c r="M23" s="363">
        <f t="shared" ref="M23" si="32">(K23+L23)/F23</f>
        <v>6.7523396880415948E-2</v>
      </c>
      <c r="N23" s="321" t="s">
        <v>557</v>
      </c>
      <c r="O23" s="345">
        <v>44762</v>
      </c>
      <c r="P23" s="321"/>
      <c r="Q23" s="228"/>
      <c r="R23" s="228" t="s">
        <v>558</v>
      </c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</row>
    <row r="24" spans="1:38" s="229" customFormat="1" ht="13.9" customHeight="1">
      <c r="A24" s="329">
        <v>15</v>
      </c>
      <c r="B24" s="326">
        <v>44768</v>
      </c>
      <c r="C24" s="337"/>
      <c r="D24" s="338" t="s">
        <v>504</v>
      </c>
      <c r="E24" s="339" t="s">
        <v>559</v>
      </c>
      <c r="F24" s="329" t="s">
        <v>1079</v>
      </c>
      <c r="G24" s="329">
        <v>970</v>
      </c>
      <c r="H24" s="329"/>
      <c r="I24" s="340" t="s">
        <v>848</v>
      </c>
      <c r="J24" s="330" t="s">
        <v>560</v>
      </c>
      <c r="K24" s="330"/>
      <c r="L24" s="331"/>
      <c r="M24" s="332"/>
      <c r="N24" s="330"/>
      <c r="O24" s="333"/>
      <c r="P24" s="330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</row>
    <row r="25" spans="1:38" s="229" customFormat="1" ht="13.9" customHeight="1">
      <c r="A25" s="453">
        <v>16</v>
      </c>
      <c r="B25" s="454">
        <v>44769</v>
      </c>
      <c r="C25" s="455"/>
      <c r="D25" s="456" t="s">
        <v>1104</v>
      </c>
      <c r="E25" s="457" t="s">
        <v>559</v>
      </c>
      <c r="F25" s="453">
        <v>3040</v>
      </c>
      <c r="G25" s="453">
        <v>2790</v>
      </c>
      <c r="H25" s="453">
        <v>3140</v>
      </c>
      <c r="I25" s="458" t="s">
        <v>972</v>
      </c>
      <c r="J25" s="301" t="s">
        <v>1105</v>
      </c>
      <c r="K25" s="301">
        <f t="shared" ref="K25" si="33">H25-F25</f>
        <v>100</v>
      </c>
      <c r="L25" s="302">
        <f>(F25*-0.07)/100</f>
        <v>-2.1280000000000001</v>
      </c>
      <c r="M25" s="353">
        <f t="shared" ref="M25" si="34">(K25+L25)/F25</f>
        <v>3.2194736842105262E-2</v>
      </c>
      <c r="N25" s="352" t="s">
        <v>557</v>
      </c>
      <c r="O25" s="354">
        <v>44769</v>
      </c>
      <c r="P25" s="352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</row>
    <row r="26" spans="1:38" ht="13.9" customHeight="1">
      <c r="A26" s="329"/>
      <c r="B26" s="326"/>
      <c r="C26" s="337"/>
      <c r="D26" s="338"/>
      <c r="E26" s="339"/>
      <c r="F26" s="329"/>
      <c r="G26" s="329"/>
      <c r="H26" s="329"/>
      <c r="I26" s="340"/>
      <c r="J26" s="330"/>
      <c r="K26" s="330"/>
      <c r="L26" s="331"/>
      <c r="M26" s="332"/>
      <c r="N26" s="330"/>
      <c r="O26" s="333"/>
      <c r="P26" s="33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4.25" customHeight="1">
      <c r="A27" s="100"/>
      <c r="B27" s="101"/>
      <c r="C27" s="102"/>
      <c r="D27" s="103"/>
      <c r="E27" s="104"/>
      <c r="F27" s="104"/>
      <c r="H27" s="104"/>
      <c r="I27" s="105"/>
      <c r="J27" s="106"/>
      <c r="K27" s="106"/>
      <c r="L27" s="107"/>
      <c r="M27" s="108"/>
      <c r="N27" s="109"/>
      <c r="O27" s="110"/>
      <c r="P27" s="11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4.25" customHeight="1">
      <c r="A28" s="100"/>
      <c r="B28" s="101"/>
      <c r="C28" s="102"/>
      <c r="D28" s="103"/>
      <c r="E28" s="104"/>
      <c r="F28" s="104"/>
      <c r="G28" s="100"/>
      <c r="H28" s="104"/>
      <c r="I28" s="105"/>
      <c r="J28" s="106"/>
      <c r="K28" s="106"/>
      <c r="L28" s="107"/>
      <c r="M28" s="108"/>
      <c r="N28" s="109"/>
      <c r="O28" s="110"/>
      <c r="P28" s="11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2" t="s">
        <v>561</v>
      </c>
      <c r="B29" s="113"/>
      <c r="C29" s="114"/>
      <c r="D29" s="115"/>
      <c r="E29" s="116"/>
      <c r="F29" s="116"/>
      <c r="G29" s="116"/>
      <c r="H29" s="116"/>
      <c r="I29" s="116"/>
      <c r="J29" s="117"/>
      <c r="K29" s="116"/>
      <c r="L29" s="118"/>
      <c r="M29" s="56"/>
      <c r="N29" s="117"/>
      <c r="O29" s="114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19" t="s">
        <v>562</v>
      </c>
      <c r="B30" s="112"/>
      <c r="C30" s="112"/>
      <c r="D30" s="112"/>
      <c r="E30" s="41"/>
      <c r="F30" s="120" t="s">
        <v>563</v>
      </c>
      <c r="G30" s="6"/>
      <c r="H30" s="6"/>
      <c r="I30" s="6"/>
      <c r="J30" s="121"/>
      <c r="K30" s="122"/>
      <c r="L30" s="122"/>
      <c r="M30" s="123"/>
      <c r="N30" s="1"/>
      <c r="O30" s="124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12" t="s">
        <v>564</v>
      </c>
      <c r="B31" s="112"/>
      <c r="C31" s="112"/>
      <c r="D31" s="112" t="s">
        <v>819</v>
      </c>
      <c r="E31" s="6"/>
      <c r="F31" s="120" t="s">
        <v>565</v>
      </c>
      <c r="G31" s="6"/>
      <c r="H31" s="6"/>
      <c r="I31" s="6"/>
      <c r="J31" s="121"/>
      <c r="K31" s="122"/>
      <c r="L31" s="122"/>
      <c r="M31" s="123"/>
      <c r="N31" s="1"/>
      <c r="O31" s="124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" customHeight="1">
      <c r="A32" s="112"/>
      <c r="B32" s="112"/>
      <c r="C32" s="112"/>
      <c r="D32" s="112"/>
      <c r="E32" s="6"/>
      <c r="F32" s="6"/>
      <c r="G32" s="6"/>
      <c r="H32" s="6"/>
      <c r="I32" s="6"/>
      <c r="J32" s="125"/>
      <c r="K32" s="122"/>
      <c r="L32" s="122"/>
      <c r="M32" s="6"/>
      <c r="N32" s="126"/>
      <c r="O32" s="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.75" customHeight="1">
      <c r="A33" s="1"/>
      <c r="B33" s="127" t="s">
        <v>566</v>
      </c>
      <c r="C33" s="127"/>
      <c r="D33" s="127"/>
      <c r="E33" s="127"/>
      <c r="F33" s="128"/>
      <c r="G33" s="6"/>
      <c r="H33" s="6"/>
      <c r="I33" s="129"/>
      <c r="J33" s="130"/>
      <c r="K33" s="131"/>
      <c r="L33" s="130"/>
      <c r="M33" s="6"/>
      <c r="N33" s="1"/>
      <c r="O33" s="1"/>
      <c r="P33" s="1"/>
      <c r="R33" s="56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95" t="s">
        <v>16</v>
      </c>
      <c r="B34" s="96" t="s">
        <v>534</v>
      </c>
      <c r="C34" s="98"/>
      <c r="D34" s="97" t="s">
        <v>545</v>
      </c>
      <c r="E34" s="96" t="s">
        <v>546</v>
      </c>
      <c r="F34" s="96" t="s">
        <v>547</v>
      </c>
      <c r="G34" s="96" t="s">
        <v>567</v>
      </c>
      <c r="H34" s="96" t="s">
        <v>549</v>
      </c>
      <c r="I34" s="96" t="s">
        <v>550</v>
      </c>
      <c r="J34" s="96" t="s">
        <v>551</v>
      </c>
      <c r="K34" s="96" t="s">
        <v>568</v>
      </c>
      <c r="L34" s="133" t="s">
        <v>553</v>
      </c>
      <c r="M34" s="98" t="s">
        <v>554</v>
      </c>
      <c r="N34" s="95" t="s">
        <v>555</v>
      </c>
      <c r="O34" s="270" t="s">
        <v>556</v>
      </c>
      <c r="P34" s="252"/>
      <c r="Q34" s="1"/>
      <c r="R34" s="267"/>
      <c r="S34" s="267"/>
      <c r="T34" s="267"/>
      <c r="U34" s="261"/>
      <c r="V34" s="261"/>
      <c r="W34" s="261"/>
      <c r="X34" s="261"/>
      <c r="Y34" s="26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s="350" customFormat="1" ht="15" customHeight="1">
      <c r="A35" s="341">
        <v>1</v>
      </c>
      <c r="B35" s="372">
        <v>44732</v>
      </c>
      <c r="C35" s="373"/>
      <c r="D35" s="374" t="s">
        <v>61</v>
      </c>
      <c r="E35" s="317" t="s">
        <v>559</v>
      </c>
      <c r="F35" s="317">
        <v>633.5</v>
      </c>
      <c r="G35" s="317">
        <v>615</v>
      </c>
      <c r="H35" s="317">
        <v>650.5</v>
      </c>
      <c r="I35" s="317" t="s">
        <v>840</v>
      </c>
      <c r="J35" s="321" t="s">
        <v>901</v>
      </c>
      <c r="K35" s="321">
        <f t="shared" ref="K35" si="35">H35-F35</f>
        <v>17</v>
      </c>
      <c r="L35" s="355">
        <f>(F35*-0.7)/100</f>
        <v>-4.4344999999999999</v>
      </c>
      <c r="M35" s="356">
        <f t="shared" ref="M35" si="36">(K35+L35)/F35</f>
        <v>1.9835043409629046E-2</v>
      </c>
      <c r="N35" s="321" t="s">
        <v>557</v>
      </c>
      <c r="O35" s="345">
        <v>44746</v>
      </c>
      <c r="P35" s="268"/>
      <c r="Q35" s="268"/>
      <c r="R35" s="269" t="s">
        <v>558</v>
      </c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347"/>
      <c r="AI35" s="348"/>
      <c r="AJ35" s="349"/>
      <c r="AK35" s="349"/>
      <c r="AL35" s="349"/>
    </row>
    <row r="36" spans="1:38" s="350" customFormat="1" ht="15" customHeight="1">
      <c r="A36" s="341">
        <v>2</v>
      </c>
      <c r="B36" s="351">
        <v>44741</v>
      </c>
      <c r="C36" s="342"/>
      <c r="D36" s="343" t="s">
        <v>125</v>
      </c>
      <c r="E36" s="344" t="s">
        <v>559</v>
      </c>
      <c r="F36" s="344">
        <v>1118</v>
      </c>
      <c r="G36" s="344">
        <v>1085</v>
      </c>
      <c r="H36" s="344">
        <v>1155</v>
      </c>
      <c r="I36" s="344" t="s">
        <v>836</v>
      </c>
      <c r="J36" s="321" t="s">
        <v>896</v>
      </c>
      <c r="K36" s="321">
        <f t="shared" ref="K36" si="37">H36-F36</f>
        <v>37</v>
      </c>
      <c r="L36" s="355">
        <f>(F36*-0.7)/100</f>
        <v>-7.8259999999999987</v>
      </c>
      <c r="M36" s="356">
        <f t="shared" ref="M36" si="38">(K36+L36)/F36</f>
        <v>2.6094812164579605E-2</v>
      </c>
      <c r="N36" s="321" t="s">
        <v>557</v>
      </c>
      <c r="O36" s="345">
        <v>44746</v>
      </c>
      <c r="P36" s="268"/>
      <c r="Q36" s="268"/>
      <c r="R36" s="269" t="s">
        <v>558</v>
      </c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347"/>
      <c r="AI36" s="348"/>
      <c r="AJ36" s="349"/>
      <c r="AK36" s="349"/>
      <c r="AL36" s="349"/>
    </row>
    <row r="37" spans="1:38" s="350" customFormat="1" ht="15" customHeight="1">
      <c r="A37" s="341">
        <v>3</v>
      </c>
      <c r="B37" s="351">
        <v>44743</v>
      </c>
      <c r="C37" s="342"/>
      <c r="D37" s="343" t="s">
        <v>885</v>
      </c>
      <c r="E37" s="344" t="s">
        <v>559</v>
      </c>
      <c r="F37" s="344">
        <v>700</v>
      </c>
      <c r="G37" s="344">
        <v>679</v>
      </c>
      <c r="H37" s="344">
        <v>720</v>
      </c>
      <c r="I37" s="344" t="s">
        <v>886</v>
      </c>
      <c r="J37" s="321" t="s">
        <v>838</v>
      </c>
      <c r="K37" s="321">
        <f t="shared" ref="K37" si="39">H37-F37</f>
        <v>20</v>
      </c>
      <c r="L37" s="355">
        <f>(F37*-0.07)/100</f>
        <v>-0.49000000000000005</v>
      </c>
      <c r="M37" s="356">
        <f t="shared" ref="M37:M39" si="40">(K37+L37)/F37</f>
        <v>2.7871428571428575E-2</v>
      </c>
      <c r="N37" s="321" t="s">
        <v>557</v>
      </c>
      <c r="O37" s="345">
        <v>44743</v>
      </c>
      <c r="P37" s="268"/>
      <c r="Q37" s="268"/>
      <c r="R37" s="269" t="s">
        <v>558</v>
      </c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347"/>
      <c r="AI37" s="348"/>
      <c r="AJ37" s="349"/>
      <c r="AK37" s="349"/>
      <c r="AL37" s="349"/>
    </row>
    <row r="38" spans="1:38" s="336" customFormat="1" ht="15" customHeight="1">
      <c r="A38" s="341">
        <v>4</v>
      </c>
      <c r="B38" s="351">
        <v>44746</v>
      </c>
      <c r="C38" s="342"/>
      <c r="D38" s="343" t="s">
        <v>71</v>
      </c>
      <c r="E38" s="344" t="s">
        <v>559</v>
      </c>
      <c r="F38" s="344">
        <v>229</v>
      </c>
      <c r="G38" s="344">
        <v>224</v>
      </c>
      <c r="H38" s="344">
        <v>236</v>
      </c>
      <c r="I38" s="344" t="s">
        <v>897</v>
      </c>
      <c r="J38" s="321" t="s">
        <v>922</v>
      </c>
      <c r="K38" s="321">
        <f t="shared" ref="K38:K39" si="41">H38-F38</f>
        <v>7</v>
      </c>
      <c r="L38" s="355">
        <f>(F38*-0.7)/100</f>
        <v>-1.6029999999999998</v>
      </c>
      <c r="M38" s="356">
        <f t="shared" si="40"/>
        <v>2.3567685589519653E-2</v>
      </c>
      <c r="N38" s="321" t="s">
        <v>557</v>
      </c>
      <c r="O38" s="345">
        <v>44749</v>
      </c>
      <c r="P38" s="268"/>
      <c r="Q38" s="268"/>
      <c r="R38" s="269" t="s">
        <v>558</v>
      </c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334"/>
      <c r="AJ38" s="335"/>
      <c r="AK38" s="335"/>
      <c r="AL38" s="335"/>
    </row>
    <row r="39" spans="1:38" s="336" customFormat="1" ht="15" customHeight="1">
      <c r="A39" s="341">
        <v>5</v>
      </c>
      <c r="B39" s="351">
        <v>44746</v>
      </c>
      <c r="C39" s="342"/>
      <c r="D39" s="343" t="s">
        <v>463</v>
      </c>
      <c r="E39" s="344" t="s">
        <v>559</v>
      </c>
      <c r="F39" s="344">
        <v>193.5</v>
      </c>
      <c r="G39" s="344">
        <v>187</v>
      </c>
      <c r="H39" s="344">
        <v>201</v>
      </c>
      <c r="I39" s="344" t="s">
        <v>898</v>
      </c>
      <c r="J39" s="321" t="s">
        <v>953</v>
      </c>
      <c r="K39" s="321">
        <f t="shared" si="41"/>
        <v>7.5</v>
      </c>
      <c r="L39" s="355">
        <f>(F39*-0.7)/100</f>
        <v>-1.3544999999999998</v>
      </c>
      <c r="M39" s="356">
        <f t="shared" si="40"/>
        <v>3.175968992248062E-2</v>
      </c>
      <c r="N39" s="321" t="s">
        <v>557</v>
      </c>
      <c r="O39" s="345">
        <v>44754</v>
      </c>
      <c r="P39" s="268"/>
      <c r="Q39" s="268"/>
      <c r="R39" s="269" t="s">
        <v>558</v>
      </c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334"/>
      <c r="AJ39" s="335"/>
      <c r="AK39" s="335"/>
      <c r="AL39" s="335"/>
    </row>
    <row r="40" spans="1:38" s="336" customFormat="1" ht="15" customHeight="1">
      <c r="A40" s="381">
        <v>6</v>
      </c>
      <c r="B40" s="382">
        <v>44747</v>
      </c>
      <c r="C40" s="383"/>
      <c r="D40" s="384" t="s">
        <v>191</v>
      </c>
      <c r="E40" s="385" t="s">
        <v>559</v>
      </c>
      <c r="F40" s="385">
        <v>2160</v>
      </c>
      <c r="G40" s="385">
        <v>2085</v>
      </c>
      <c r="H40" s="385">
        <v>2085</v>
      </c>
      <c r="I40" s="385" t="s">
        <v>903</v>
      </c>
      <c r="J40" s="386" t="s">
        <v>904</v>
      </c>
      <c r="K40" s="386">
        <f t="shared" ref="K40:K41" si="42">H40-F40</f>
        <v>-75</v>
      </c>
      <c r="L40" s="387">
        <f>(F40*-0.07)/100</f>
        <v>-1.5120000000000002</v>
      </c>
      <c r="M40" s="388">
        <f t="shared" ref="M40:M41" si="43">(K40+L40)/F40</f>
        <v>-3.5422222222222223E-2</v>
      </c>
      <c r="N40" s="386" t="s">
        <v>569</v>
      </c>
      <c r="O40" s="389">
        <v>44747</v>
      </c>
      <c r="P40" s="268"/>
      <c r="Q40" s="268"/>
      <c r="R40" s="269" t="s">
        <v>558</v>
      </c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334"/>
      <c r="AJ40" s="335"/>
      <c r="AK40" s="335"/>
      <c r="AL40" s="335"/>
    </row>
    <row r="41" spans="1:38" s="336" customFormat="1" ht="15" customHeight="1">
      <c r="A41" s="341">
        <v>7</v>
      </c>
      <c r="B41" s="351">
        <v>44747</v>
      </c>
      <c r="C41" s="342"/>
      <c r="D41" s="343" t="s">
        <v>325</v>
      </c>
      <c r="E41" s="344" t="s">
        <v>559</v>
      </c>
      <c r="F41" s="344">
        <v>734.5</v>
      </c>
      <c r="G41" s="344">
        <v>714</v>
      </c>
      <c r="H41" s="344">
        <v>751</v>
      </c>
      <c r="I41" s="344" t="s">
        <v>905</v>
      </c>
      <c r="J41" s="321" t="s">
        <v>596</v>
      </c>
      <c r="K41" s="321">
        <f t="shared" si="42"/>
        <v>16.5</v>
      </c>
      <c r="L41" s="355">
        <f>(F41*-0.07)/100</f>
        <v>-0.51415000000000011</v>
      </c>
      <c r="M41" s="356">
        <f t="shared" si="43"/>
        <v>2.1764261402314498E-2</v>
      </c>
      <c r="N41" s="321" t="s">
        <v>557</v>
      </c>
      <c r="O41" s="345">
        <v>44747</v>
      </c>
      <c r="P41" s="268"/>
      <c r="Q41" s="268"/>
      <c r="R41" s="269" t="s">
        <v>832</v>
      </c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334"/>
      <c r="AJ41" s="335"/>
      <c r="AK41" s="335"/>
      <c r="AL41" s="335"/>
    </row>
    <row r="42" spans="1:38" s="350" customFormat="1" ht="15" customHeight="1">
      <c r="A42" s="341">
        <v>8</v>
      </c>
      <c r="B42" s="351">
        <v>44748</v>
      </c>
      <c r="C42" s="342"/>
      <c r="D42" s="343" t="s">
        <v>325</v>
      </c>
      <c r="E42" s="344" t="s">
        <v>559</v>
      </c>
      <c r="F42" s="344">
        <v>741</v>
      </c>
      <c r="G42" s="344">
        <v>720</v>
      </c>
      <c r="H42" s="344">
        <v>757</v>
      </c>
      <c r="I42" s="344" t="s">
        <v>915</v>
      </c>
      <c r="J42" s="321" t="s">
        <v>906</v>
      </c>
      <c r="K42" s="321">
        <f t="shared" ref="K42" si="44">H42-F42</f>
        <v>16</v>
      </c>
      <c r="L42" s="355">
        <f>(F42*-0.07)/100</f>
        <v>-0.51870000000000005</v>
      </c>
      <c r="M42" s="356">
        <f t="shared" ref="M42" si="45">(K42+L42)/F42</f>
        <v>2.0892442645074224E-2</v>
      </c>
      <c r="N42" s="321" t="s">
        <v>557</v>
      </c>
      <c r="O42" s="345">
        <v>44748</v>
      </c>
      <c r="P42" s="268"/>
      <c r="Q42" s="268"/>
      <c r="R42" s="269" t="s">
        <v>832</v>
      </c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334"/>
      <c r="AJ42" s="335"/>
      <c r="AK42" s="349"/>
      <c r="AL42" s="349"/>
    </row>
    <row r="43" spans="1:38" s="350" customFormat="1" ht="15" customHeight="1">
      <c r="A43" s="341">
        <v>9</v>
      </c>
      <c r="B43" s="351">
        <v>44753</v>
      </c>
      <c r="C43" s="342"/>
      <c r="D43" s="343" t="s">
        <v>314</v>
      </c>
      <c r="E43" s="344" t="s">
        <v>559</v>
      </c>
      <c r="F43" s="344">
        <v>892.5</v>
      </c>
      <c r="G43" s="344">
        <v>870</v>
      </c>
      <c r="H43" s="344">
        <v>915</v>
      </c>
      <c r="I43" s="344" t="s">
        <v>942</v>
      </c>
      <c r="J43" s="321" t="s">
        <v>924</v>
      </c>
      <c r="K43" s="321">
        <f t="shared" ref="K43:K44" si="46">H43-F43</f>
        <v>22.5</v>
      </c>
      <c r="L43" s="355">
        <f>(F43*-0.07)/100</f>
        <v>-0.62475000000000014</v>
      </c>
      <c r="M43" s="356">
        <f t="shared" ref="M43:M44" si="47">(K43+L43)/F43</f>
        <v>2.4510084033613447E-2</v>
      </c>
      <c r="N43" s="321" t="s">
        <v>557</v>
      </c>
      <c r="O43" s="345">
        <v>44753</v>
      </c>
      <c r="P43" s="268"/>
      <c r="Q43" s="268"/>
      <c r="R43" s="269" t="s">
        <v>558</v>
      </c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334"/>
      <c r="AJ43" s="335"/>
      <c r="AK43" s="349"/>
      <c r="AL43" s="349"/>
    </row>
    <row r="44" spans="1:38" s="350" customFormat="1" ht="15" customHeight="1">
      <c r="A44" s="415">
        <v>10</v>
      </c>
      <c r="B44" s="382">
        <v>44753</v>
      </c>
      <c r="C44" s="416"/>
      <c r="D44" s="417" t="s">
        <v>120</v>
      </c>
      <c r="E44" s="418" t="s">
        <v>559</v>
      </c>
      <c r="F44" s="418">
        <v>360.5</v>
      </c>
      <c r="G44" s="418">
        <v>348</v>
      </c>
      <c r="H44" s="418">
        <v>348</v>
      </c>
      <c r="I44" s="418" t="s">
        <v>947</v>
      </c>
      <c r="J44" s="386" t="s">
        <v>952</v>
      </c>
      <c r="K44" s="386">
        <f t="shared" si="46"/>
        <v>-12.5</v>
      </c>
      <c r="L44" s="387">
        <f>(F44*-0.07)/100</f>
        <v>-0.25235000000000002</v>
      </c>
      <c r="M44" s="388">
        <f t="shared" si="47"/>
        <v>-3.537406380027739E-2</v>
      </c>
      <c r="N44" s="386" t="s">
        <v>569</v>
      </c>
      <c r="O44" s="389">
        <v>44754</v>
      </c>
      <c r="P44" s="268"/>
      <c r="Q44" s="268"/>
      <c r="R44" s="269" t="s">
        <v>558</v>
      </c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334"/>
      <c r="AJ44" s="335"/>
      <c r="AK44" s="349"/>
      <c r="AL44" s="349"/>
    </row>
    <row r="45" spans="1:38" s="350" customFormat="1" ht="15" customHeight="1">
      <c r="A45" s="415">
        <v>11</v>
      </c>
      <c r="B45" s="382">
        <v>44753</v>
      </c>
      <c r="C45" s="416"/>
      <c r="D45" s="417" t="s">
        <v>179</v>
      </c>
      <c r="E45" s="418" t="s">
        <v>559</v>
      </c>
      <c r="F45" s="418">
        <v>216.75</v>
      </c>
      <c r="G45" s="418">
        <v>210</v>
      </c>
      <c r="H45" s="418">
        <v>210</v>
      </c>
      <c r="I45" s="418" t="s">
        <v>948</v>
      </c>
      <c r="J45" s="386" t="s">
        <v>991</v>
      </c>
      <c r="K45" s="386">
        <f t="shared" ref="K45" si="48">H45-F45</f>
        <v>-6.75</v>
      </c>
      <c r="L45" s="387">
        <f>(F45*-0.7)/100</f>
        <v>-1.51725</v>
      </c>
      <c r="M45" s="388">
        <f t="shared" ref="M45" si="49">(K45+L45)/F45</f>
        <v>-3.8141868512110731E-2</v>
      </c>
      <c r="N45" s="386" t="s">
        <v>569</v>
      </c>
      <c r="O45" s="389">
        <v>44757</v>
      </c>
      <c r="P45" s="268"/>
      <c r="Q45" s="268"/>
      <c r="R45" s="269" t="s">
        <v>558</v>
      </c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334"/>
      <c r="AJ45" s="335"/>
      <c r="AK45" s="349"/>
      <c r="AL45" s="349"/>
    </row>
    <row r="46" spans="1:38" s="350" customFormat="1" ht="15" customHeight="1">
      <c r="A46" s="341">
        <v>12</v>
      </c>
      <c r="B46" s="351">
        <v>44754</v>
      </c>
      <c r="C46" s="342"/>
      <c r="D46" s="343" t="s">
        <v>314</v>
      </c>
      <c r="E46" s="344" t="s">
        <v>559</v>
      </c>
      <c r="F46" s="344">
        <v>900</v>
      </c>
      <c r="G46" s="344">
        <v>870</v>
      </c>
      <c r="H46" s="344">
        <v>922.5</v>
      </c>
      <c r="I46" s="344" t="s">
        <v>954</v>
      </c>
      <c r="J46" s="321" t="s">
        <v>924</v>
      </c>
      <c r="K46" s="321">
        <f t="shared" ref="K46:K47" si="50">H46-F46</f>
        <v>22.5</v>
      </c>
      <c r="L46" s="355">
        <f>(F46*-0.7)/100</f>
        <v>-6.3</v>
      </c>
      <c r="M46" s="356">
        <f t="shared" ref="M46:M47" si="51">(K46+L46)/F46</f>
        <v>1.7999999999999999E-2</v>
      </c>
      <c r="N46" s="321" t="s">
        <v>557</v>
      </c>
      <c r="O46" s="345">
        <v>44755</v>
      </c>
      <c r="P46" s="268"/>
      <c r="Q46" s="268"/>
      <c r="R46" s="269" t="s">
        <v>558</v>
      </c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334"/>
      <c r="AJ46" s="335"/>
      <c r="AK46" s="349"/>
      <c r="AL46" s="349"/>
    </row>
    <row r="47" spans="1:38" s="350" customFormat="1" ht="15" customHeight="1">
      <c r="A47" s="341">
        <v>13</v>
      </c>
      <c r="B47" s="351">
        <v>44756</v>
      </c>
      <c r="C47" s="342"/>
      <c r="D47" s="343" t="s">
        <v>295</v>
      </c>
      <c r="E47" s="344" t="s">
        <v>559</v>
      </c>
      <c r="F47" s="344">
        <v>206.5</v>
      </c>
      <c r="G47" s="344">
        <v>200</v>
      </c>
      <c r="H47" s="344">
        <v>214</v>
      </c>
      <c r="I47" s="344" t="s">
        <v>975</v>
      </c>
      <c r="J47" s="321" t="s">
        <v>1007</v>
      </c>
      <c r="K47" s="321">
        <f t="shared" si="50"/>
        <v>7.5</v>
      </c>
      <c r="L47" s="355">
        <f>(F47*-0.07)/100</f>
        <v>-0.14455000000000001</v>
      </c>
      <c r="M47" s="356">
        <f t="shared" si="51"/>
        <v>3.561961259079903E-2</v>
      </c>
      <c r="N47" s="321" t="s">
        <v>557</v>
      </c>
      <c r="O47" s="345">
        <v>44762</v>
      </c>
      <c r="P47" s="268"/>
      <c r="Q47" s="268"/>
      <c r="R47" s="269" t="s">
        <v>832</v>
      </c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334"/>
      <c r="AJ47" s="335"/>
      <c r="AK47" s="349"/>
      <c r="AL47" s="349"/>
    </row>
    <row r="48" spans="1:38" s="350" customFormat="1" ht="15" customHeight="1">
      <c r="A48" s="341">
        <v>14</v>
      </c>
      <c r="B48" s="351">
        <v>44757</v>
      </c>
      <c r="C48" s="342"/>
      <c r="D48" s="343" t="s">
        <v>992</v>
      </c>
      <c r="E48" s="344" t="s">
        <v>559</v>
      </c>
      <c r="F48" s="344">
        <v>926.5</v>
      </c>
      <c r="G48" s="344">
        <v>895</v>
      </c>
      <c r="H48" s="344">
        <v>945</v>
      </c>
      <c r="I48" s="344" t="s">
        <v>993</v>
      </c>
      <c r="J48" s="321" t="s">
        <v>994</v>
      </c>
      <c r="K48" s="321">
        <f t="shared" ref="K48:K49" si="52">H48-F48</f>
        <v>18.5</v>
      </c>
      <c r="L48" s="355">
        <f>(F48*-0.07)/100</f>
        <v>-0.64855000000000007</v>
      </c>
      <c r="M48" s="356">
        <f t="shared" ref="M48:M49" si="53">(K48+L48)/F48</f>
        <v>1.9267620075553157E-2</v>
      </c>
      <c r="N48" s="321" t="s">
        <v>557</v>
      </c>
      <c r="O48" s="345">
        <v>44757</v>
      </c>
      <c r="P48" s="268"/>
      <c r="Q48" s="268"/>
      <c r="R48" s="269" t="s">
        <v>832</v>
      </c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334"/>
      <c r="AJ48" s="335"/>
      <c r="AK48" s="349"/>
      <c r="AL48" s="349"/>
    </row>
    <row r="49" spans="1:38" s="350" customFormat="1" ht="15" customHeight="1">
      <c r="A49" s="415">
        <v>15</v>
      </c>
      <c r="B49" s="382">
        <v>44761</v>
      </c>
      <c r="C49" s="416"/>
      <c r="D49" s="417" t="s">
        <v>470</v>
      </c>
      <c r="E49" s="418" t="s">
        <v>559</v>
      </c>
      <c r="F49" s="418">
        <v>469</v>
      </c>
      <c r="G49" s="418">
        <v>455</v>
      </c>
      <c r="H49" s="418">
        <v>455</v>
      </c>
      <c r="I49" s="418" t="s">
        <v>1010</v>
      </c>
      <c r="J49" s="386" t="s">
        <v>1034</v>
      </c>
      <c r="K49" s="386">
        <f t="shared" si="52"/>
        <v>-14</v>
      </c>
      <c r="L49" s="387">
        <f>(F49*-0.7)/100</f>
        <v>-3.2829999999999995</v>
      </c>
      <c r="M49" s="388">
        <f t="shared" si="53"/>
        <v>-3.6850746268656719E-2</v>
      </c>
      <c r="N49" s="386" t="s">
        <v>569</v>
      </c>
      <c r="O49" s="389">
        <v>44763</v>
      </c>
      <c r="P49" s="268"/>
      <c r="Q49" s="268"/>
      <c r="R49" s="269" t="s">
        <v>558</v>
      </c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334"/>
      <c r="AJ49" s="335"/>
      <c r="AK49" s="349"/>
      <c r="AL49" s="349"/>
    </row>
    <row r="50" spans="1:38" s="350" customFormat="1" ht="15" customHeight="1">
      <c r="A50" s="341">
        <v>16</v>
      </c>
      <c r="B50" s="351">
        <v>44761</v>
      </c>
      <c r="C50" s="342"/>
      <c r="D50" s="343" t="s">
        <v>1011</v>
      </c>
      <c r="E50" s="344" t="s">
        <v>559</v>
      </c>
      <c r="F50" s="344">
        <v>2195</v>
      </c>
      <c r="G50" s="344">
        <v>2130</v>
      </c>
      <c r="H50" s="344">
        <v>2240</v>
      </c>
      <c r="I50" s="344" t="s">
        <v>1012</v>
      </c>
      <c r="J50" s="321" t="s">
        <v>965</v>
      </c>
      <c r="K50" s="321">
        <f t="shared" ref="K50" si="54">H50-F50</f>
        <v>45</v>
      </c>
      <c r="L50" s="355">
        <f>(F50*-0.07)/100</f>
        <v>-1.5365</v>
      </c>
      <c r="M50" s="356">
        <f t="shared" ref="M50" si="55">(K50+L50)/F50</f>
        <v>1.980113895216401E-2</v>
      </c>
      <c r="N50" s="321" t="s">
        <v>557</v>
      </c>
      <c r="O50" s="345">
        <v>44761</v>
      </c>
      <c r="P50" s="268"/>
      <c r="Q50" s="268"/>
      <c r="R50" s="269" t="s">
        <v>558</v>
      </c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334"/>
      <c r="AJ50" s="335"/>
      <c r="AK50" s="349"/>
      <c r="AL50" s="349"/>
    </row>
    <row r="51" spans="1:38" s="350" customFormat="1" ht="15" customHeight="1">
      <c r="A51" s="341">
        <v>17</v>
      </c>
      <c r="B51" s="351">
        <v>44762</v>
      </c>
      <c r="C51" s="342"/>
      <c r="D51" s="343" t="s">
        <v>463</v>
      </c>
      <c r="E51" s="344" t="s">
        <v>559</v>
      </c>
      <c r="F51" s="344">
        <v>203.5</v>
      </c>
      <c r="G51" s="344">
        <v>198</v>
      </c>
      <c r="H51" s="344">
        <v>206.75</v>
      </c>
      <c r="I51" s="344" t="s">
        <v>1021</v>
      </c>
      <c r="J51" s="321" t="s">
        <v>1022</v>
      </c>
      <c r="K51" s="321">
        <f t="shared" ref="K51" si="56">H51-F51</f>
        <v>3.25</v>
      </c>
      <c r="L51" s="355">
        <f>(F51*-0.07)/100</f>
        <v>-0.14245000000000002</v>
      </c>
      <c r="M51" s="356">
        <f t="shared" ref="M51" si="57">(K51+L51)/F51</f>
        <v>1.527051597051597E-2</v>
      </c>
      <c r="N51" s="321" t="s">
        <v>557</v>
      </c>
      <c r="O51" s="345">
        <v>44762</v>
      </c>
      <c r="P51" s="268"/>
      <c r="Q51" s="268"/>
      <c r="R51" s="269" t="s">
        <v>558</v>
      </c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334"/>
      <c r="AJ51" s="335"/>
      <c r="AK51" s="349"/>
      <c r="AL51" s="349"/>
    </row>
    <row r="52" spans="1:38" s="350" customFormat="1" ht="15" customHeight="1">
      <c r="A52" s="446">
        <v>18</v>
      </c>
      <c r="B52" s="422">
        <v>44762</v>
      </c>
      <c r="C52" s="447"/>
      <c r="D52" s="448" t="s">
        <v>314</v>
      </c>
      <c r="E52" s="449" t="s">
        <v>559</v>
      </c>
      <c r="F52" s="449">
        <v>915</v>
      </c>
      <c r="G52" s="449">
        <v>887</v>
      </c>
      <c r="H52" s="449">
        <v>916</v>
      </c>
      <c r="I52" s="449" t="s">
        <v>1030</v>
      </c>
      <c r="J52" s="405" t="s">
        <v>784</v>
      </c>
      <c r="K52" s="405">
        <f t="shared" ref="K52:K54" si="58">H52-F52</f>
        <v>1</v>
      </c>
      <c r="L52" s="450">
        <f>(F52*-0.07)/100</f>
        <v>-0.64050000000000007</v>
      </c>
      <c r="M52" s="451">
        <f t="shared" ref="M52:M54" si="59">(K52+L52)/F52</f>
        <v>3.9289617486338788E-4</v>
      </c>
      <c r="N52" s="405" t="s">
        <v>678</v>
      </c>
      <c r="O52" s="452">
        <v>44762</v>
      </c>
      <c r="P52" s="268"/>
      <c r="Q52" s="268"/>
      <c r="R52" s="269" t="s">
        <v>832</v>
      </c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334"/>
      <c r="AJ52" s="335"/>
      <c r="AK52" s="349"/>
      <c r="AL52" s="349"/>
    </row>
    <row r="53" spans="1:38" s="350" customFormat="1" ht="15" customHeight="1">
      <c r="A53" s="341">
        <v>19</v>
      </c>
      <c r="B53" s="351">
        <v>44763</v>
      </c>
      <c r="C53" s="342"/>
      <c r="D53" s="343" t="s">
        <v>124</v>
      </c>
      <c r="E53" s="344" t="s">
        <v>559</v>
      </c>
      <c r="F53" s="344">
        <v>780</v>
      </c>
      <c r="G53" s="344">
        <v>758</v>
      </c>
      <c r="H53" s="344">
        <v>803.5</v>
      </c>
      <c r="I53" s="344" t="s">
        <v>1035</v>
      </c>
      <c r="J53" s="321" t="s">
        <v>1048</v>
      </c>
      <c r="K53" s="321">
        <f t="shared" si="58"/>
        <v>23.5</v>
      </c>
      <c r="L53" s="355">
        <f t="shared" ref="L53:L54" si="60">(F53*-0.7)/100</f>
        <v>-5.46</v>
      </c>
      <c r="M53" s="356">
        <f t="shared" si="59"/>
        <v>2.3128205128205126E-2</v>
      </c>
      <c r="N53" s="321" t="s">
        <v>557</v>
      </c>
      <c r="O53" s="345">
        <v>44764</v>
      </c>
      <c r="P53" s="268"/>
      <c r="Q53" s="268"/>
      <c r="R53" s="269" t="s">
        <v>558</v>
      </c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334"/>
      <c r="AJ53" s="335"/>
      <c r="AK53" s="349"/>
      <c r="AL53" s="349"/>
    </row>
    <row r="54" spans="1:38" s="350" customFormat="1" ht="15" customHeight="1">
      <c r="A54" s="341">
        <v>20</v>
      </c>
      <c r="B54" s="351">
        <v>44763</v>
      </c>
      <c r="C54" s="342"/>
      <c r="D54" s="343" t="s">
        <v>449</v>
      </c>
      <c r="E54" s="344" t="s">
        <v>559</v>
      </c>
      <c r="F54" s="344">
        <v>3595</v>
      </c>
      <c r="G54" s="344">
        <v>3490</v>
      </c>
      <c r="H54" s="344">
        <v>3705</v>
      </c>
      <c r="I54" s="344" t="s">
        <v>1042</v>
      </c>
      <c r="J54" s="321" t="s">
        <v>1049</v>
      </c>
      <c r="K54" s="321">
        <f t="shared" si="58"/>
        <v>110</v>
      </c>
      <c r="L54" s="355">
        <f t="shared" si="60"/>
        <v>-25.164999999999999</v>
      </c>
      <c r="M54" s="356">
        <f t="shared" si="59"/>
        <v>2.3598052851182199E-2</v>
      </c>
      <c r="N54" s="321" t="s">
        <v>557</v>
      </c>
      <c r="O54" s="345">
        <v>44764</v>
      </c>
      <c r="P54" s="268"/>
      <c r="Q54" s="268"/>
      <c r="R54" s="269" t="s">
        <v>558</v>
      </c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334"/>
      <c r="AJ54" s="335"/>
      <c r="AK54" s="349"/>
      <c r="AL54" s="349"/>
    </row>
    <row r="55" spans="1:38" s="350" customFormat="1" ht="15" customHeight="1">
      <c r="A55" s="325">
        <v>21</v>
      </c>
      <c r="B55" s="346">
        <v>44764</v>
      </c>
      <c r="C55" s="327"/>
      <c r="D55" s="328" t="s">
        <v>195</v>
      </c>
      <c r="E55" s="329" t="s">
        <v>559</v>
      </c>
      <c r="F55" s="329" t="s">
        <v>1051</v>
      </c>
      <c r="G55" s="329">
        <v>945</v>
      </c>
      <c r="H55" s="329"/>
      <c r="I55" s="329" t="s">
        <v>1054</v>
      </c>
      <c r="J55" s="264" t="s">
        <v>560</v>
      </c>
      <c r="K55" s="264"/>
      <c r="L55" s="265"/>
      <c r="M55" s="266"/>
      <c r="N55" s="264"/>
      <c r="O55" s="287"/>
      <c r="P55" s="268"/>
      <c r="Q55" s="268"/>
      <c r="R55" s="269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334"/>
      <c r="AJ55" s="335"/>
      <c r="AK55" s="349"/>
      <c r="AL55" s="349"/>
    </row>
    <row r="56" spans="1:38" s="350" customFormat="1" ht="15" customHeight="1">
      <c r="A56" s="415">
        <v>22</v>
      </c>
      <c r="B56" s="382">
        <v>44764</v>
      </c>
      <c r="C56" s="416"/>
      <c r="D56" s="417" t="s">
        <v>467</v>
      </c>
      <c r="E56" s="418" t="s">
        <v>559</v>
      </c>
      <c r="F56" s="418">
        <v>1018</v>
      </c>
      <c r="G56" s="418">
        <v>975</v>
      </c>
      <c r="H56" s="418">
        <v>975</v>
      </c>
      <c r="I56" s="418" t="s">
        <v>1050</v>
      </c>
      <c r="J56" s="386" t="s">
        <v>1103</v>
      </c>
      <c r="K56" s="386">
        <f t="shared" ref="K56" si="61">H56-F56</f>
        <v>-43</v>
      </c>
      <c r="L56" s="387">
        <f>(F56*-0.7)/100</f>
        <v>-7.1259999999999994</v>
      </c>
      <c r="M56" s="388">
        <f t="shared" ref="M56" si="62">(K56+L56)/F56</f>
        <v>-4.9239685658153239E-2</v>
      </c>
      <c r="N56" s="386" t="s">
        <v>569</v>
      </c>
      <c r="O56" s="389">
        <v>44769</v>
      </c>
      <c r="P56" s="268"/>
      <c r="Q56" s="268"/>
      <c r="R56" s="269"/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334"/>
      <c r="AJ56" s="335"/>
      <c r="AK56" s="349"/>
      <c r="AL56" s="349"/>
    </row>
    <row r="57" spans="1:38" s="350" customFormat="1" ht="15" customHeight="1">
      <c r="A57" s="325">
        <v>23</v>
      </c>
      <c r="B57" s="346">
        <v>44764</v>
      </c>
      <c r="C57" s="327"/>
      <c r="D57" s="328" t="s">
        <v>325</v>
      </c>
      <c r="E57" s="329" t="s">
        <v>559</v>
      </c>
      <c r="F57" s="329" t="s">
        <v>1052</v>
      </c>
      <c r="G57" s="329">
        <v>766</v>
      </c>
      <c r="H57" s="329"/>
      <c r="I57" s="329" t="s">
        <v>1053</v>
      </c>
      <c r="J57" s="264" t="s">
        <v>560</v>
      </c>
      <c r="K57" s="264"/>
      <c r="L57" s="265"/>
      <c r="M57" s="266"/>
      <c r="N57" s="264"/>
      <c r="O57" s="287"/>
      <c r="P57" s="268"/>
      <c r="Q57" s="268"/>
      <c r="R57" s="269"/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334"/>
      <c r="AJ57" s="335"/>
      <c r="AK57" s="349"/>
      <c r="AL57" s="349"/>
    </row>
    <row r="58" spans="1:38" s="350" customFormat="1" ht="15" customHeight="1">
      <c r="A58" s="341">
        <v>24</v>
      </c>
      <c r="B58" s="351">
        <v>44767</v>
      </c>
      <c r="C58" s="342"/>
      <c r="D58" s="343" t="s">
        <v>295</v>
      </c>
      <c r="E58" s="344" t="s">
        <v>559</v>
      </c>
      <c r="F58" s="344">
        <v>252</v>
      </c>
      <c r="G58" s="344">
        <v>244</v>
      </c>
      <c r="H58" s="344">
        <v>260.5</v>
      </c>
      <c r="I58" s="344" t="s">
        <v>1065</v>
      </c>
      <c r="J58" s="321" t="s">
        <v>1066</v>
      </c>
      <c r="K58" s="321">
        <f t="shared" ref="K58:K59" si="63">H58-F58</f>
        <v>8.5</v>
      </c>
      <c r="L58" s="355">
        <f>(F58*-0.07)/100</f>
        <v>-0.1764</v>
      </c>
      <c r="M58" s="356">
        <f t="shared" ref="M58:M59" si="64">(K58+L58)/F58</f>
        <v>3.3030158730158736E-2</v>
      </c>
      <c r="N58" s="321" t="s">
        <v>557</v>
      </c>
      <c r="O58" s="345">
        <v>44767</v>
      </c>
      <c r="P58" s="268"/>
      <c r="Q58" s="268"/>
      <c r="R58" s="269"/>
      <c r="S58" s="228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  <c r="AG58" s="228"/>
      <c r="AH58" s="228"/>
      <c r="AI58" s="334"/>
      <c r="AJ58" s="335"/>
      <c r="AK58" s="349"/>
      <c r="AL58" s="349"/>
    </row>
    <row r="59" spans="1:38" s="350" customFormat="1" ht="15" customHeight="1">
      <c r="A59" s="341">
        <v>25</v>
      </c>
      <c r="B59" s="351">
        <v>44768</v>
      </c>
      <c r="C59" s="342"/>
      <c r="D59" s="343" t="s">
        <v>341</v>
      </c>
      <c r="E59" s="344" t="s">
        <v>559</v>
      </c>
      <c r="F59" s="344">
        <v>185.5</v>
      </c>
      <c r="G59" s="344">
        <v>178</v>
      </c>
      <c r="H59" s="344">
        <v>193.5</v>
      </c>
      <c r="I59" s="344" t="s">
        <v>1080</v>
      </c>
      <c r="J59" s="321" t="s">
        <v>935</v>
      </c>
      <c r="K59" s="321">
        <f t="shared" si="63"/>
        <v>8</v>
      </c>
      <c r="L59" s="355">
        <f>(F59*-0.07)/100</f>
        <v>-0.12985000000000002</v>
      </c>
      <c r="M59" s="356">
        <f t="shared" si="64"/>
        <v>4.2426684636118595E-2</v>
      </c>
      <c r="N59" s="321" t="s">
        <v>557</v>
      </c>
      <c r="O59" s="345">
        <v>44768</v>
      </c>
      <c r="P59" s="268"/>
      <c r="Q59" s="268"/>
      <c r="R59" s="269"/>
      <c r="S59" s="228"/>
      <c r="T59" s="228"/>
      <c r="U59" s="228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28"/>
      <c r="AG59" s="228"/>
      <c r="AH59" s="228"/>
      <c r="AI59" s="334"/>
      <c r="AJ59" s="335"/>
      <c r="AK59" s="349"/>
      <c r="AL59" s="349"/>
    </row>
    <row r="60" spans="1:38" s="350" customFormat="1" ht="15" customHeight="1">
      <c r="A60" s="325">
        <v>26</v>
      </c>
      <c r="B60" s="346">
        <v>44768</v>
      </c>
      <c r="C60" s="327"/>
      <c r="D60" s="328" t="s">
        <v>404</v>
      </c>
      <c r="E60" s="329" t="s">
        <v>559</v>
      </c>
      <c r="F60" s="329" t="s">
        <v>1081</v>
      </c>
      <c r="G60" s="329">
        <v>439</v>
      </c>
      <c r="H60" s="329"/>
      <c r="I60" s="329" t="s">
        <v>1082</v>
      </c>
      <c r="J60" s="264" t="s">
        <v>560</v>
      </c>
      <c r="K60" s="264"/>
      <c r="L60" s="265"/>
      <c r="M60" s="266"/>
      <c r="N60" s="264"/>
      <c r="O60" s="287"/>
      <c r="P60" s="268"/>
      <c r="Q60" s="268"/>
      <c r="R60" s="269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  <c r="AG60" s="228"/>
      <c r="AH60" s="228"/>
      <c r="AI60" s="334"/>
      <c r="AJ60" s="335"/>
      <c r="AK60" s="349"/>
      <c r="AL60" s="349"/>
    </row>
    <row r="61" spans="1:38" s="350" customFormat="1" ht="15" customHeight="1">
      <c r="A61" s="341">
        <v>27</v>
      </c>
      <c r="B61" s="351">
        <v>44768</v>
      </c>
      <c r="C61" s="342"/>
      <c r="D61" s="343" t="s">
        <v>314</v>
      </c>
      <c r="E61" s="344" t="s">
        <v>559</v>
      </c>
      <c r="F61" s="344">
        <v>959</v>
      </c>
      <c r="G61" s="344">
        <v>930</v>
      </c>
      <c r="H61" s="344">
        <v>982</v>
      </c>
      <c r="I61" s="344" t="s">
        <v>1045</v>
      </c>
      <c r="J61" s="321" t="s">
        <v>1083</v>
      </c>
      <c r="K61" s="321">
        <f t="shared" ref="K61" si="65">H61-F61</f>
        <v>23</v>
      </c>
      <c r="L61" s="355">
        <f>(F61*-0.07)/100</f>
        <v>-0.67130000000000012</v>
      </c>
      <c r="M61" s="356">
        <f t="shared" ref="M61" si="66">(K61+L61)/F61</f>
        <v>2.3283315954118877E-2</v>
      </c>
      <c r="N61" s="321" t="s">
        <v>557</v>
      </c>
      <c r="O61" s="345">
        <v>44768</v>
      </c>
      <c r="P61" s="268"/>
      <c r="Q61" s="268"/>
      <c r="R61" s="269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334"/>
      <c r="AJ61" s="335"/>
      <c r="AK61" s="349"/>
      <c r="AL61" s="349"/>
    </row>
    <row r="62" spans="1:38" s="350" customFormat="1" ht="15" customHeight="1">
      <c r="A62" s="325"/>
      <c r="B62" s="346"/>
      <c r="C62" s="327"/>
      <c r="D62" s="328"/>
      <c r="E62" s="329"/>
      <c r="F62" s="329"/>
      <c r="G62" s="329"/>
      <c r="H62" s="329"/>
      <c r="I62" s="329"/>
      <c r="J62" s="264"/>
      <c r="K62" s="264"/>
      <c r="L62" s="265"/>
      <c r="M62" s="266"/>
      <c r="N62" s="264"/>
      <c r="O62" s="287"/>
      <c r="P62" s="268"/>
      <c r="Q62" s="268"/>
      <c r="R62" s="269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334"/>
      <c r="AJ62" s="335"/>
      <c r="AK62" s="349"/>
      <c r="AL62" s="349"/>
    </row>
    <row r="63" spans="1:38" s="336" customFormat="1" ht="15" customHeight="1">
      <c r="A63" s="325"/>
      <c r="B63" s="326"/>
      <c r="C63" s="327"/>
      <c r="D63" s="328"/>
      <c r="E63" s="329"/>
      <c r="F63" s="329"/>
      <c r="G63" s="329"/>
      <c r="H63" s="329"/>
      <c r="I63" s="329"/>
      <c r="J63" s="264"/>
      <c r="K63" s="264"/>
      <c r="L63" s="265"/>
      <c r="M63" s="266"/>
      <c r="N63" s="264"/>
      <c r="O63" s="287"/>
      <c r="P63" s="268"/>
      <c r="Q63" s="268"/>
      <c r="R63" s="269"/>
      <c r="S63" s="228"/>
      <c r="T63" s="228"/>
      <c r="U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28"/>
      <c r="AG63" s="228"/>
      <c r="AH63" s="228"/>
      <c r="AI63" s="334"/>
      <c r="AJ63" s="335"/>
      <c r="AK63" s="335"/>
      <c r="AL63" s="335"/>
    </row>
    <row r="64" spans="1:38" ht="15" customHeight="1">
      <c r="A64" s="271"/>
      <c r="B64" s="272"/>
      <c r="C64" s="273"/>
      <c r="D64" s="274"/>
      <c r="E64" s="275"/>
      <c r="F64" s="275"/>
      <c r="G64" s="275"/>
      <c r="H64" s="275"/>
      <c r="I64" s="275"/>
      <c r="J64" s="276"/>
      <c r="K64" s="276"/>
      <c r="L64" s="277"/>
      <c r="M64" s="278"/>
      <c r="N64" s="276"/>
      <c r="O64" s="279"/>
      <c r="P64" s="268"/>
      <c r="Q64" s="268"/>
      <c r="R64" s="269"/>
      <c r="S64" s="228"/>
      <c r="T64" s="228"/>
      <c r="U64" s="228"/>
      <c r="V64" s="228"/>
      <c r="W64" s="228"/>
      <c r="X64" s="228"/>
      <c r="Y64" s="228"/>
      <c r="Z64" s="228"/>
      <c r="AA64" s="228"/>
      <c r="AB64" s="228"/>
      <c r="AC64" s="228"/>
      <c r="AD64" s="228"/>
      <c r="AE64" s="228"/>
      <c r="AF64" s="228"/>
      <c r="AG64" s="228"/>
      <c r="AH64" s="1"/>
      <c r="AI64" s="1"/>
      <c r="AJ64" s="1"/>
      <c r="AK64" s="1"/>
      <c r="AL64" s="1"/>
    </row>
    <row r="65" spans="1:38" ht="44.25" customHeight="1">
      <c r="A65" s="112" t="s">
        <v>561</v>
      </c>
      <c r="B65" s="135"/>
      <c r="C65" s="135"/>
      <c r="D65" s="1"/>
      <c r="E65" s="6"/>
      <c r="F65" s="6"/>
      <c r="G65" s="6"/>
      <c r="H65" s="6" t="s">
        <v>573</v>
      </c>
      <c r="I65" s="6"/>
      <c r="J65" s="6"/>
      <c r="K65" s="108"/>
      <c r="L65" s="137"/>
      <c r="M65" s="108"/>
      <c r="N65" s="109"/>
      <c r="O65" s="108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263"/>
      <c r="AD65" s="263"/>
      <c r="AE65" s="263"/>
      <c r="AF65" s="263"/>
      <c r="AG65" s="263"/>
      <c r="AH65" s="263"/>
    </row>
    <row r="66" spans="1:38" ht="12.75" customHeight="1">
      <c r="A66" s="119" t="s">
        <v>562</v>
      </c>
      <c r="B66" s="112"/>
      <c r="C66" s="112"/>
      <c r="D66" s="112"/>
      <c r="E66" s="41"/>
      <c r="F66" s="120" t="s">
        <v>563</v>
      </c>
      <c r="G66" s="56"/>
      <c r="H66" s="41"/>
      <c r="I66" s="56"/>
      <c r="J66" s="6"/>
      <c r="K66" s="138"/>
      <c r="L66" s="139"/>
      <c r="M66" s="6"/>
      <c r="N66" s="102"/>
      <c r="O66" s="140"/>
      <c r="P66" s="4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4.25" customHeight="1">
      <c r="A67" s="119"/>
      <c r="B67" s="112"/>
      <c r="C67" s="112"/>
      <c r="D67" s="112"/>
      <c r="E67" s="6"/>
      <c r="F67" s="120" t="s">
        <v>565</v>
      </c>
      <c r="G67" s="56"/>
      <c r="H67" s="41"/>
      <c r="I67" s="56"/>
      <c r="J67" s="6"/>
      <c r="K67" s="138"/>
      <c r="L67" s="139"/>
      <c r="M67" s="6"/>
      <c r="N67" s="102"/>
      <c r="O67" s="140"/>
      <c r="P67" s="41"/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4.25" customHeight="1">
      <c r="A68" s="112"/>
      <c r="B68" s="112"/>
      <c r="C68" s="112"/>
      <c r="D68" s="112"/>
      <c r="E68" s="6"/>
      <c r="F68" s="6"/>
      <c r="G68" s="6"/>
      <c r="H68" s="6"/>
      <c r="I68" s="6"/>
      <c r="J68" s="125"/>
      <c r="K68" s="122"/>
      <c r="L68" s="123"/>
      <c r="M68" s="6"/>
      <c r="N68" s="126"/>
      <c r="O68" s="1"/>
      <c r="P68" s="4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2.75" customHeight="1">
      <c r="A69" s="141" t="s">
        <v>574</v>
      </c>
      <c r="B69" s="141"/>
      <c r="C69" s="141"/>
      <c r="D69" s="141"/>
      <c r="E69" s="6"/>
      <c r="F69" s="6"/>
      <c r="G69" s="6"/>
      <c r="H69" s="6"/>
      <c r="I69" s="6"/>
      <c r="J69" s="6"/>
      <c r="K69" s="6"/>
      <c r="L69" s="6"/>
      <c r="M69" s="6"/>
      <c r="N69" s="6"/>
      <c r="O69" s="21"/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38.25" customHeight="1">
      <c r="A70" s="96" t="s">
        <v>16</v>
      </c>
      <c r="B70" s="96" t="s">
        <v>534</v>
      </c>
      <c r="C70" s="96"/>
      <c r="D70" s="97" t="s">
        <v>545</v>
      </c>
      <c r="E70" s="96" t="s">
        <v>546</v>
      </c>
      <c r="F70" s="96" t="s">
        <v>547</v>
      </c>
      <c r="G70" s="96" t="s">
        <v>567</v>
      </c>
      <c r="H70" s="96" t="s">
        <v>549</v>
      </c>
      <c r="I70" s="96" t="s">
        <v>550</v>
      </c>
      <c r="J70" s="95" t="s">
        <v>551</v>
      </c>
      <c r="K70" s="142" t="s">
        <v>575</v>
      </c>
      <c r="L70" s="98" t="s">
        <v>553</v>
      </c>
      <c r="M70" s="142" t="s">
        <v>576</v>
      </c>
      <c r="N70" s="96" t="s">
        <v>577</v>
      </c>
      <c r="O70" s="95" t="s">
        <v>555</v>
      </c>
      <c r="P70" s="97" t="s">
        <v>556</v>
      </c>
      <c r="Q70" s="41"/>
      <c r="R70" s="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s="229" customFormat="1" ht="13.15" customHeight="1">
      <c r="A71" s="317">
        <v>1</v>
      </c>
      <c r="B71" s="316">
        <v>44739</v>
      </c>
      <c r="C71" s="318"/>
      <c r="D71" s="319" t="s">
        <v>846</v>
      </c>
      <c r="E71" s="317" t="s">
        <v>559</v>
      </c>
      <c r="F71" s="317">
        <v>2140</v>
      </c>
      <c r="G71" s="317">
        <v>2090</v>
      </c>
      <c r="H71" s="320">
        <v>2170</v>
      </c>
      <c r="I71" s="320" t="s">
        <v>847</v>
      </c>
      <c r="J71" s="321" t="s">
        <v>572</v>
      </c>
      <c r="K71" s="320">
        <f t="shared" ref="K71" si="67">H71-F71</f>
        <v>30</v>
      </c>
      <c r="L71" s="322">
        <f t="shared" ref="L71" si="68">(H71*N71)*0.07%</f>
        <v>379.75000000000006</v>
      </c>
      <c r="M71" s="323">
        <f t="shared" ref="M71" si="69">(K71*N71)-L71</f>
        <v>7120.25</v>
      </c>
      <c r="N71" s="320">
        <v>250</v>
      </c>
      <c r="O71" s="321" t="s">
        <v>557</v>
      </c>
      <c r="P71" s="316">
        <v>44743</v>
      </c>
      <c r="Q71" s="231"/>
      <c r="R71" s="235" t="s">
        <v>558</v>
      </c>
      <c r="S71" s="228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75"/>
      <c r="AG71" s="272"/>
      <c r="AH71" s="231"/>
      <c r="AI71" s="231"/>
      <c r="AJ71" s="275"/>
      <c r="AK71" s="275"/>
      <c r="AL71" s="275"/>
    </row>
    <row r="72" spans="1:38" s="229" customFormat="1" ht="13.15" customHeight="1">
      <c r="A72" s="317">
        <v>2</v>
      </c>
      <c r="B72" s="316">
        <v>44742</v>
      </c>
      <c r="C72" s="319"/>
      <c r="D72" s="319" t="s">
        <v>882</v>
      </c>
      <c r="E72" s="317" t="s">
        <v>559</v>
      </c>
      <c r="F72" s="317">
        <v>3720</v>
      </c>
      <c r="G72" s="317">
        <v>3620</v>
      </c>
      <c r="H72" s="320">
        <v>3780</v>
      </c>
      <c r="I72" s="320" t="s">
        <v>883</v>
      </c>
      <c r="J72" s="321" t="s">
        <v>765</v>
      </c>
      <c r="K72" s="320">
        <f t="shared" ref="K72" si="70">H72-F72</f>
        <v>60</v>
      </c>
      <c r="L72" s="322">
        <f t="shared" ref="L72" si="71">(H72*N72)*0.07%</f>
        <v>463.05000000000007</v>
      </c>
      <c r="M72" s="323">
        <f t="shared" ref="M72" si="72">(K72*N72)-L72</f>
        <v>10036.950000000001</v>
      </c>
      <c r="N72" s="320">
        <v>175</v>
      </c>
      <c r="O72" s="321" t="s">
        <v>557</v>
      </c>
      <c r="P72" s="316">
        <v>44746</v>
      </c>
      <c r="Q72" s="231"/>
      <c r="R72" s="235" t="s">
        <v>832</v>
      </c>
      <c r="S72" s="228"/>
      <c r="T72" s="228"/>
      <c r="U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75"/>
      <c r="AG72" s="272"/>
      <c r="AH72" s="231"/>
      <c r="AI72" s="231"/>
      <c r="AJ72" s="275"/>
      <c r="AK72" s="275"/>
      <c r="AL72" s="275"/>
    </row>
    <row r="73" spans="1:38" s="229" customFormat="1" ht="13.15" customHeight="1">
      <c r="A73" s="317">
        <v>3</v>
      </c>
      <c r="B73" s="316">
        <v>44742</v>
      </c>
      <c r="C73" s="319"/>
      <c r="D73" s="319" t="s">
        <v>842</v>
      </c>
      <c r="E73" s="317" t="s">
        <v>559</v>
      </c>
      <c r="F73" s="317">
        <v>1488</v>
      </c>
      <c r="G73" s="317">
        <v>1450</v>
      </c>
      <c r="H73" s="320">
        <v>1512</v>
      </c>
      <c r="I73" s="320" t="s">
        <v>884</v>
      </c>
      <c r="J73" s="321" t="s">
        <v>892</v>
      </c>
      <c r="K73" s="320">
        <f t="shared" ref="K73:K74" si="73">H73-F73</f>
        <v>24</v>
      </c>
      <c r="L73" s="322">
        <f t="shared" ref="L73:L74" si="74">(H73*N73)*0.07%</f>
        <v>370.44000000000005</v>
      </c>
      <c r="M73" s="323">
        <f t="shared" ref="M73:M74" si="75">(K73*N73)-L73</f>
        <v>8029.5599999999995</v>
      </c>
      <c r="N73" s="320">
        <v>350</v>
      </c>
      <c r="O73" s="321" t="s">
        <v>557</v>
      </c>
      <c r="P73" s="316">
        <v>44743</v>
      </c>
      <c r="Q73" s="231"/>
      <c r="R73" s="235" t="s">
        <v>558</v>
      </c>
      <c r="S73" s="228"/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75"/>
      <c r="AG73" s="272"/>
      <c r="AH73" s="231"/>
      <c r="AI73" s="231"/>
      <c r="AJ73" s="275"/>
      <c r="AK73" s="275"/>
      <c r="AL73" s="275"/>
    </row>
    <row r="74" spans="1:38" s="229" customFormat="1" ht="13.15" customHeight="1">
      <c r="A74" s="317">
        <v>4</v>
      </c>
      <c r="B74" s="316">
        <v>44743</v>
      </c>
      <c r="C74" s="319"/>
      <c r="D74" s="319" t="s">
        <v>902</v>
      </c>
      <c r="E74" s="317" t="s">
        <v>559</v>
      </c>
      <c r="F74" s="317">
        <v>2397.5</v>
      </c>
      <c r="G74" s="317">
        <v>2355</v>
      </c>
      <c r="H74" s="320">
        <v>2437.5</v>
      </c>
      <c r="I74" s="320" t="s">
        <v>889</v>
      </c>
      <c r="J74" s="321" t="s">
        <v>600</v>
      </c>
      <c r="K74" s="320">
        <f t="shared" si="73"/>
        <v>40</v>
      </c>
      <c r="L74" s="322">
        <f t="shared" si="74"/>
        <v>469.21875000000006</v>
      </c>
      <c r="M74" s="323">
        <f t="shared" si="75"/>
        <v>10530.78125</v>
      </c>
      <c r="N74" s="320">
        <v>275</v>
      </c>
      <c r="O74" s="321" t="s">
        <v>557</v>
      </c>
      <c r="P74" s="316">
        <v>44746</v>
      </c>
      <c r="Q74" s="231"/>
      <c r="R74" s="235" t="s">
        <v>832</v>
      </c>
      <c r="S74" s="228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75"/>
      <c r="AG74" s="272"/>
      <c r="AH74" s="231"/>
      <c r="AI74" s="231"/>
      <c r="AJ74" s="275"/>
      <c r="AK74" s="275"/>
      <c r="AL74" s="275"/>
    </row>
    <row r="75" spans="1:38" s="229" customFormat="1" ht="13.15" customHeight="1">
      <c r="A75" s="317">
        <v>5</v>
      </c>
      <c r="B75" s="316">
        <v>44747</v>
      </c>
      <c r="C75" s="319"/>
      <c r="D75" s="319" t="s">
        <v>912</v>
      </c>
      <c r="E75" s="317" t="s">
        <v>559</v>
      </c>
      <c r="F75" s="317">
        <v>653</v>
      </c>
      <c r="G75" s="317">
        <v>642</v>
      </c>
      <c r="H75" s="320">
        <v>663.5</v>
      </c>
      <c r="I75" s="320" t="s">
        <v>913</v>
      </c>
      <c r="J75" s="321" t="s">
        <v>923</v>
      </c>
      <c r="K75" s="320">
        <f t="shared" ref="K75:K77" si="76">H75-F75</f>
        <v>10.5</v>
      </c>
      <c r="L75" s="322">
        <f t="shared" ref="L75:L77" si="77">(H75*N75)*0.07%</f>
        <v>557.34</v>
      </c>
      <c r="M75" s="323">
        <f t="shared" ref="M75:M77" si="78">(K75*N75)-L75</f>
        <v>12042.66</v>
      </c>
      <c r="N75" s="320">
        <v>1200</v>
      </c>
      <c r="O75" s="321" t="s">
        <v>557</v>
      </c>
      <c r="P75" s="316">
        <v>44749</v>
      </c>
      <c r="Q75" s="231"/>
      <c r="R75" s="235" t="s">
        <v>558</v>
      </c>
      <c r="S75" s="228"/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75"/>
      <c r="AG75" s="272"/>
      <c r="AH75" s="231"/>
      <c r="AI75" s="231"/>
      <c r="AJ75" s="275"/>
      <c r="AK75" s="275"/>
      <c r="AL75" s="275"/>
    </row>
    <row r="76" spans="1:38" s="229" customFormat="1" ht="13.15" customHeight="1">
      <c r="A76" s="317">
        <v>6</v>
      </c>
      <c r="B76" s="316">
        <v>44748</v>
      </c>
      <c r="C76" s="319"/>
      <c r="D76" s="319" t="s">
        <v>917</v>
      </c>
      <c r="E76" s="317" t="s">
        <v>559</v>
      </c>
      <c r="F76" s="317">
        <v>1361.5</v>
      </c>
      <c r="G76" s="317">
        <v>1335</v>
      </c>
      <c r="H76" s="320">
        <v>1384</v>
      </c>
      <c r="I76" s="320" t="s">
        <v>919</v>
      </c>
      <c r="J76" s="321" t="s">
        <v>924</v>
      </c>
      <c r="K76" s="320">
        <f t="shared" si="76"/>
        <v>22.5</v>
      </c>
      <c r="L76" s="322">
        <f t="shared" si="77"/>
        <v>460.18000000000006</v>
      </c>
      <c r="M76" s="323">
        <f t="shared" si="78"/>
        <v>10227.32</v>
      </c>
      <c r="N76" s="320">
        <v>475</v>
      </c>
      <c r="O76" s="321" t="s">
        <v>557</v>
      </c>
      <c r="P76" s="316">
        <v>44749</v>
      </c>
      <c r="Q76" s="231"/>
      <c r="R76" s="235" t="s">
        <v>832</v>
      </c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75"/>
      <c r="AG76" s="272"/>
      <c r="AH76" s="231"/>
      <c r="AI76" s="231"/>
      <c r="AJ76" s="275"/>
      <c r="AK76" s="275"/>
      <c r="AL76" s="275"/>
    </row>
    <row r="77" spans="1:38" s="229" customFormat="1" ht="13.15" customHeight="1">
      <c r="A77" s="317">
        <v>7</v>
      </c>
      <c r="B77" s="316">
        <v>44748</v>
      </c>
      <c r="C77" s="319"/>
      <c r="D77" s="319" t="s">
        <v>920</v>
      </c>
      <c r="E77" s="317" t="s">
        <v>559</v>
      </c>
      <c r="F77" s="317">
        <v>576</v>
      </c>
      <c r="G77" s="317">
        <v>562</v>
      </c>
      <c r="H77" s="320">
        <v>587</v>
      </c>
      <c r="I77" s="320" t="s">
        <v>921</v>
      </c>
      <c r="J77" s="321" t="s">
        <v>925</v>
      </c>
      <c r="K77" s="320">
        <f t="shared" si="76"/>
        <v>11</v>
      </c>
      <c r="L77" s="322">
        <f t="shared" si="77"/>
        <v>359.53750000000008</v>
      </c>
      <c r="M77" s="323">
        <f t="shared" si="78"/>
        <v>9265.4624999999996</v>
      </c>
      <c r="N77" s="320">
        <v>875</v>
      </c>
      <c r="O77" s="321" t="s">
        <v>557</v>
      </c>
      <c r="P77" s="316">
        <v>44749</v>
      </c>
      <c r="Q77" s="231"/>
      <c r="R77" s="235" t="s">
        <v>558</v>
      </c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75"/>
      <c r="AG77" s="272"/>
      <c r="AH77" s="231"/>
      <c r="AI77" s="231"/>
      <c r="AJ77" s="275"/>
      <c r="AK77" s="275"/>
      <c r="AL77" s="275"/>
    </row>
    <row r="78" spans="1:38" s="229" customFormat="1" ht="13.15" customHeight="1">
      <c r="A78" s="317">
        <v>8</v>
      </c>
      <c r="B78" s="316">
        <v>44749</v>
      </c>
      <c r="C78" s="319"/>
      <c r="D78" s="319" t="s">
        <v>933</v>
      </c>
      <c r="E78" s="317" t="s">
        <v>559</v>
      </c>
      <c r="F78" s="317">
        <v>743.5</v>
      </c>
      <c r="G78" s="317">
        <v>734.5</v>
      </c>
      <c r="H78" s="320">
        <v>751.5</v>
      </c>
      <c r="I78" s="320" t="s">
        <v>926</v>
      </c>
      <c r="J78" s="321" t="s">
        <v>935</v>
      </c>
      <c r="K78" s="320">
        <f t="shared" ref="K78:K80" si="79">H78-F78</f>
        <v>8</v>
      </c>
      <c r="L78" s="322">
        <f t="shared" ref="L78:L80" si="80">(H78*N78)*0.07%</f>
        <v>723.31875000000014</v>
      </c>
      <c r="M78" s="323">
        <f t="shared" ref="M78:M80" si="81">(K78*N78)-L78</f>
        <v>10276.68125</v>
      </c>
      <c r="N78" s="320">
        <v>1375</v>
      </c>
      <c r="O78" s="321" t="s">
        <v>557</v>
      </c>
      <c r="P78" s="316">
        <v>44750</v>
      </c>
      <c r="Q78" s="231"/>
      <c r="R78" s="235" t="s">
        <v>558</v>
      </c>
      <c r="S78" s="228"/>
      <c r="T78" s="228"/>
      <c r="U78" s="228"/>
      <c r="V78" s="228"/>
      <c r="W78" s="228"/>
      <c r="X78" s="228"/>
      <c r="Y78" s="228"/>
      <c r="Z78" s="228"/>
      <c r="AA78" s="228"/>
      <c r="AB78" s="228"/>
      <c r="AC78" s="228"/>
      <c r="AD78" s="228"/>
      <c r="AE78" s="228"/>
      <c r="AF78" s="275"/>
      <c r="AG78" s="272"/>
      <c r="AH78" s="231"/>
      <c r="AI78" s="231"/>
      <c r="AJ78" s="275"/>
      <c r="AK78" s="275"/>
      <c r="AL78" s="275"/>
    </row>
    <row r="79" spans="1:38" s="229" customFormat="1" ht="13.15" customHeight="1">
      <c r="A79" s="317">
        <v>9</v>
      </c>
      <c r="B79" s="316">
        <v>44750</v>
      </c>
      <c r="C79" s="319"/>
      <c r="D79" s="319" t="s">
        <v>939</v>
      </c>
      <c r="E79" s="317" t="s">
        <v>559</v>
      </c>
      <c r="F79" s="317">
        <v>2755</v>
      </c>
      <c r="G79" s="317">
        <v>2710</v>
      </c>
      <c r="H79" s="320">
        <v>2797.5</v>
      </c>
      <c r="I79" s="320" t="s">
        <v>940</v>
      </c>
      <c r="J79" s="321" t="s">
        <v>946</v>
      </c>
      <c r="K79" s="320">
        <f t="shared" si="79"/>
        <v>42.5</v>
      </c>
      <c r="L79" s="322">
        <f t="shared" si="80"/>
        <v>489.56250000000006</v>
      </c>
      <c r="M79" s="323">
        <f t="shared" si="81"/>
        <v>10135.4375</v>
      </c>
      <c r="N79" s="320">
        <v>250</v>
      </c>
      <c r="O79" s="321" t="s">
        <v>557</v>
      </c>
      <c r="P79" s="316">
        <v>44753</v>
      </c>
      <c r="Q79" s="231"/>
      <c r="R79" s="235" t="s">
        <v>832</v>
      </c>
      <c r="S79" s="228"/>
      <c r="T79" s="228"/>
      <c r="U79" s="228"/>
      <c r="V79" s="228"/>
      <c r="W79" s="228"/>
      <c r="X79" s="228"/>
      <c r="Y79" s="228"/>
      <c r="Z79" s="228"/>
      <c r="AA79" s="228"/>
      <c r="AB79" s="228"/>
      <c r="AC79" s="228"/>
      <c r="AD79" s="228"/>
      <c r="AE79" s="228"/>
      <c r="AF79" s="275"/>
      <c r="AG79" s="272"/>
      <c r="AH79" s="231"/>
      <c r="AI79" s="231"/>
      <c r="AJ79" s="275"/>
      <c r="AK79" s="275"/>
      <c r="AL79" s="275"/>
    </row>
    <row r="80" spans="1:38" s="229" customFormat="1" ht="13.15" customHeight="1">
      <c r="A80" s="317">
        <v>10</v>
      </c>
      <c r="B80" s="351">
        <v>44753</v>
      </c>
      <c r="C80" s="319"/>
      <c r="D80" s="319" t="s">
        <v>846</v>
      </c>
      <c r="E80" s="317" t="s">
        <v>559</v>
      </c>
      <c r="F80" s="317">
        <v>2235</v>
      </c>
      <c r="G80" s="317">
        <v>2190</v>
      </c>
      <c r="H80" s="320">
        <v>2280</v>
      </c>
      <c r="I80" s="320" t="s">
        <v>943</v>
      </c>
      <c r="J80" s="321" t="s">
        <v>965</v>
      </c>
      <c r="K80" s="320">
        <f t="shared" si="79"/>
        <v>45</v>
      </c>
      <c r="L80" s="322">
        <f t="shared" si="80"/>
        <v>399.00000000000006</v>
      </c>
      <c r="M80" s="323">
        <f t="shared" si="81"/>
        <v>10851</v>
      </c>
      <c r="N80" s="320">
        <v>250</v>
      </c>
      <c r="O80" s="321" t="s">
        <v>557</v>
      </c>
      <c r="P80" s="316">
        <v>44755</v>
      </c>
      <c r="Q80" s="231"/>
      <c r="R80" s="235" t="s">
        <v>832</v>
      </c>
      <c r="S80" s="228"/>
      <c r="T80" s="228"/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75"/>
      <c r="AG80" s="272"/>
      <c r="AH80" s="231"/>
      <c r="AI80" s="231"/>
      <c r="AJ80" s="275"/>
      <c r="AK80" s="275"/>
      <c r="AL80" s="275"/>
    </row>
    <row r="81" spans="1:38" s="229" customFormat="1" ht="13.15" customHeight="1">
      <c r="A81" s="317">
        <v>11</v>
      </c>
      <c r="B81" s="351">
        <v>44753</v>
      </c>
      <c r="C81" s="319"/>
      <c r="D81" s="319" t="s">
        <v>944</v>
      </c>
      <c r="E81" s="317" t="s">
        <v>559</v>
      </c>
      <c r="F81" s="317">
        <v>16110</v>
      </c>
      <c r="G81" s="317">
        <v>15970</v>
      </c>
      <c r="H81" s="320">
        <v>16210</v>
      </c>
      <c r="I81" s="320" t="s">
        <v>945</v>
      </c>
      <c r="J81" s="321" t="s">
        <v>821</v>
      </c>
      <c r="K81" s="320">
        <f t="shared" ref="K81" si="82">H81-F81</f>
        <v>100</v>
      </c>
      <c r="L81" s="322">
        <f t="shared" ref="L81" si="83">(H81*N81)*0.07%</f>
        <v>567.35000000000014</v>
      </c>
      <c r="M81" s="323">
        <f t="shared" ref="M81" si="84">(K81*N81)-L81</f>
        <v>4432.6499999999996</v>
      </c>
      <c r="N81" s="320">
        <v>50</v>
      </c>
      <c r="O81" s="321" t="s">
        <v>557</v>
      </c>
      <c r="P81" s="316">
        <v>44753</v>
      </c>
      <c r="Q81" s="231"/>
      <c r="R81" s="235" t="s">
        <v>558</v>
      </c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75"/>
      <c r="AG81" s="272"/>
      <c r="AH81" s="231"/>
      <c r="AI81" s="231"/>
      <c r="AJ81" s="275"/>
      <c r="AK81" s="275"/>
      <c r="AL81" s="275"/>
    </row>
    <row r="82" spans="1:38" s="229" customFormat="1" ht="13.15" customHeight="1">
      <c r="A82" s="419">
        <v>12</v>
      </c>
      <c r="B82" s="382">
        <v>44753</v>
      </c>
      <c r="C82" s="420"/>
      <c r="D82" s="420" t="s">
        <v>949</v>
      </c>
      <c r="E82" s="419" t="s">
        <v>559</v>
      </c>
      <c r="F82" s="419">
        <v>579.5</v>
      </c>
      <c r="G82" s="419">
        <v>569</v>
      </c>
      <c r="H82" s="396">
        <v>569</v>
      </c>
      <c r="I82" s="396" t="s">
        <v>950</v>
      </c>
      <c r="J82" s="395" t="s">
        <v>958</v>
      </c>
      <c r="K82" s="396">
        <f t="shared" ref="K82:K83" si="85">H82-F82</f>
        <v>-10.5</v>
      </c>
      <c r="L82" s="397">
        <f t="shared" ref="L82:L83" si="86">(H82*N82)*0.07%</f>
        <v>537.70500000000004</v>
      </c>
      <c r="M82" s="398">
        <f t="shared" ref="M82:M83" si="87">(K82*N82)-L82</f>
        <v>-14712.705</v>
      </c>
      <c r="N82" s="396">
        <v>1350</v>
      </c>
      <c r="O82" s="395" t="s">
        <v>569</v>
      </c>
      <c r="P82" s="399">
        <v>44754</v>
      </c>
      <c r="Q82" s="231"/>
      <c r="R82" s="235" t="s">
        <v>832</v>
      </c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75"/>
      <c r="AG82" s="272"/>
      <c r="AH82" s="231"/>
      <c r="AI82" s="231"/>
      <c r="AJ82" s="275"/>
      <c r="AK82" s="275"/>
      <c r="AL82" s="275"/>
    </row>
    <row r="83" spans="1:38" s="229" customFormat="1" ht="13.15" customHeight="1">
      <c r="A83" s="421">
        <v>13</v>
      </c>
      <c r="B83" s="422">
        <v>44754</v>
      </c>
      <c r="C83" s="423"/>
      <c r="D83" s="423" t="s">
        <v>955</v>
      </c>
      <c r="E83" s="421" t="s">
        <v>559</v>
      </c>
      <c r="F83" s="421">
        <v>16100</v>
      </c>
      <c r="G83" s="421">
        <v>15970</v>
      </c>
      <c r="H83" s="406">
        <v>16115</v>
      </c>
      <c r="I83" s="406" t="s">
        <v>945</v>
      </c>
      <c r="J83" s="405" t="s">
        <v>964</v>
      </c>
      <c r="K83" s="406">
        <f t="shared" si="85"/>
        <v>15</v>
      </c>
      <c r="L83" s="407">
        <f t="shared" si="86"/>
        <v>564.02500000000009</v>
      </c>
      <c r="M83" s="408">
        <f t="shared" si="87"/>
        <v>185.97499999999991</v>
      </c>
      <c r="N83" s="406">
        <v>50</v>
      </c>
      <c r="O83" s="405" t="s">
        <v>678</v>
      </c>
      <c r="P83" s="409">
        <v>44755</v>
      </c>
      <c r="Q83" s="231"/>
      <c r="R83" s="235" t="s">
        <v>558</v>
      </c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75"/>
      <c r="AG83" s="272"/>
      <c r="AH83" s="231"/>
      <c r="AI83" s="231"/>
      <c r="AJ83" s="275"/>
      <c r="AK83" s="275"/>
      <c r="AL83" s="275"/>
    </row>
    <row r="84" spans="1:38" s="229" customFormat="1" ht="13.15" customHeight="1">
      <c r="A84" s="419">
        <v>14</v>
      </c>
      <c r="B84" s="382">
        <v>44754</v>
      </c>
      <c r="C84" s="420"/>
      <c r="D84" s="420" t="s">
        <v>956</v>
      </c>
      <c r="E84" s="419" t="s">
        <v>559</v>
      </c>
      <c r="F84" s="419">
        <v>645</v>
      </c>
      <c r="G84" s="419">
        <v>632</v>
      </c>
      <c r="H84" s="396">
        <v>632</v>
      </c>
      <c r="I84" s="396" t="s">
        <v>957</v>
      </c>
      <c r="J84" s="395" t="s">
        <v>959</v>
      </c>
      <c r="K84" s="396">
        <f t="shared" ref="K84" si="88">H84-F84</f>
        <v>-13</v>
      </c>
      <c r="L84" s="397">
        <f t="shared" ref="L84:L86" si="89">(H84*N84)*0.07%</f>
        <v>442.40000000000009</v>
      </c>
      <c r="M84" s="398">
        <f t="shared" ref="M84:M86" si="90">(K84*N84)-L84</f>
        <v>-13442.4</v>
      </c>
      <c r="N84" s="396">
        <v>1000</v>
      </c>
      <c r="O84" s="395" t="s">
        <v>569</v>
      </c>
      <c r="P84" s="399">
        <v>44754</v>
      </c>
      <c r="Q84" s="231"/>
      <c r="R84" s="235" t="s">
        <v>832</v>
      </c>
      <c r="S84" s="228"/>
      <c r="T84" s="228"/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75"/>
      <c r="AG84" s="272"/>
      <c r="AH84" s="231"/>
      <c r="AI84" s="231"/>
      <c r="AJ84" s="275"/>
      <c r="AK84" s="275"/>
      <c r="AL84" s="275"/>
    </row>
    <row r="85" spans="1:38" s="229" customFormat="1" ht="13.15" customHeight="1">
      <c r="A85" s="317">
        <v>15</v>
      </c>
      <c r="B85" s="351">
        <v>44755</v>
      </c>
      <c r="C85" s="319"/>
      <c r="D85" s="319" t="s">
        <v>961</v>
      </c>
      <c r="E85" s="317" t="s">
        <v>938</v>
      </c>
      <c r="F85" s="317">
        <v>35330</v>
      </c>
      <c r="G85" s="317">
        <v>35640</v>
      </c>
      <c r="H85" s="320">
        <v>35140</v>
      </c>
      <c r="I85" s="320" t="s">
        <v>962</v>
      </c>
      <c r="J85" s="321" t="s">
        <v>963</v>
      </c>
      <c r="K85" s="320">
        <f>F85-H85</f>
        <v>190</v>
      </c>
      <c r="L85" s="322">
        <f t="shared" si="89"/>
        <v>614.95000000000005</v>
      </c>
      <c r="M85" s="323">
        <f t="shared" si="90"/>
        <v>4135.05</v>
      </c>
      <c r="N85" s="320">
        <v>25</v>
      </c>
      <c r="O85" s="321" t="s">
        <v>557</v>
      </c>
      <c r="P85" s="316">
        <v>44755</v>
      </c>
      <c r="Q85" s="231"/>
      <c r="R85" s="235" t="s">
        <v>558</v>
      </c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75"/>
      <c r="AG85" s="272"/>
      <c r="AH85" s="231"/>
      <c r="AI85" s="231"/>
      <c r="AJ85" s="275"/>
      <c r="AK85" s="275"/>
      <c r="AL85" s="275"/>
    </row>
    <row r="86" spans="1:38" s="229" customFormat="1" ht="13.15" customHeight="1">
      <c r="A86" s="317">
        <v>16</v>
      </c>
      <c r="B86" s="316">
        <v>44756</v>
      </c>
      <c r="C86" s="319"/>
      <c r="D86" s="319" t="s">
        <v>902</v>
      </c>
      <c r="E86" s="317" t="s">
        <v>559</v>
      </c>
      <c r="F86" s="317">
        <v>2647.5</v>
      </c>
      <c r="G86" s="317">
        <v>2600</v>
      </c>
      <c r="H86" s="320">
        <v>2681</v>
      </c>
      <c r="I86" s="320" t="s">
        <v>976</v>
      </c>
      <c r="J86" s="321" t="s">
        <v>990</v>
      </c>
      <c r="K86" s="320">
        <f t="shared" ref="K86" si="91">H86-F86</f>
        <v>33.5</v>
      </c>
      <c r="L86" s="322">
        <f t="shared" si="89"/>
        <v>516.09250000000009</v>
      </c>
      <c r="M86" s="323">
        <f t="shared" si="90"/>
        <v>8696.4074999999993</v>
      </c>
      <c r="N86" s="320">
        <v>275</v>
      </c>
      <c r="O86" s="321" t="s">
        <v>557</v>
      </c>
      <c r="P86" s="316">
        <v>44757</v>
      </c>
      <c r="Q86" s="231"/>
      <c r="R86" s="235" t="s">
        <v>832</v>
      </c>
      <c r="S86" s="228"/>
      <c r="T86" s="228"/>
      <c r="U86" s="228"/>
      <c r="V86" s="228"/>
      <c r="W86" s="228"/>
      <c r="X86" s="228"/>
      <c r="Y86" s="228"/>
      <c r="Z86" s="228"/>
      <c r="AA86" s="228"/>
      <c r="AB86" s="228"/>
      <c r="AC86" s="228"/>
      <c r="AD86" s="228"/>
      <c r="AE86" s="228"/>
      <c r="AF86" s="275"/>
      <c r="AG86" s="272"/>
      <c r="AH86" s="231"/>
      <c r="AI86" s="231"/>
      <c r="AJ86" s="275"/>
      <c r="AK86" s="275"/>
      <c r="AL86" s="275"/>
    </row>
    <row r="87" spans="1:38" s="229" customFormat="1" ht="13.15" customHeight="1">
      <c r="A87" s="317">
        <v>17</v>
      </c>
      <c r="B87" s="316">
        <v>44756</v>
      </c>
      <c r="C87" s="319"/>
      <c r="D87" s="319" t="s">
        <v>920</v>
      </c>
      <c r="E87" s="317" t="s">
        <v>559</v>
      </c>
      <c r="F87" s="317">
        <v>579.5</v>
      </c>
      <c r="G87" s="317">
        <v>565</v>
      </c>
      <c r="H87" s="320">
        <v>588.5</v>
      </c>
      <c r="I87" s="320" t="s">
        <v>977</v>
      </c>
      <c r="J87" s="321" t="s">
        <v>764</v>
      </c>
      <c r="K87" s="320">
        <f t="shared" ref="K87:K88" si="92">H87-F87</f>
        <v>9</v>
      </c>
      <c r="L87" s="322">
        <f t="shared" ref="L87:L88" si="93">(H87*N87)*0.07%</f>
        <v>360.45625000000007</v>
      </c>
      <c r="M87" s="323">
        <f t="shared" ref="M87:M88" si="94">(K87*N87)-L87</f>
        <v>7514.5437499999998</v>
      </c>
      <c r="N87" s="320">
        <v>875</v>
      </c>
      <c r="O87" s="321" t="s">
        <v>557</v>
      </c>
      <c r="P87" s="316">
        <v>44757</v>
      </c>
      <c r="Q87" s="231"/>
      <c r="R87" s="235" t="s">
        <v>832</v>
      </c>
      <c r="S87" s="228"/>
      <c r="T87" s="228"/>
      <c r="U87" s="228"/>
      <c r="V87" s="228"/>
      <c r="W87" s="228"/>
      <c r="X87" s="228"/>
      <c r="Y87" s="228"/>
      <c r="Z87" s="228"/>
      <c r="AA87" s="228"/>
      <c r="AB87" s="228"/>
      <c r="AC87" s="228"/>
      <c r="AD87" s="228"/>
      <c r="AE87" s="228"/>
      <c r="AF87" s="275"/>
      <c r="AG87" s="272"/>
      <c r="AH87" s="231"/>
      <c r="AI87" s="231"/>
      <c r="AJ87" s="275"/>
      <c r="AK87" s="275"/>
      <c r="AL87" s="275"/>
    </row>
    <row r="88" spans="1:38" s="229" customFormat="1" ht="13.15" customHeight="1">
      <c r="A88" s="317">
        <v>18</v>
      </c>
      <c r="B88" s="316">
        <v>44757</v>
      </c>
      <c r="C88" s="319"/>
      <c r="D88" s="319" t="s">
        <v>981</v>
      </c>
      <c r="E88" s="317" t="s">
        <v>559</v>
      </c>
      <c r="F88" s="317">
        <v>675</v>
      </c>
      <c r="G88" s="317">
        <v>661</v>
      </c>
      <c r="H88" s="320">
        <v>684</v>
      </c>
      <c r="I88" s="320" t="s">
        <v>982</v>
      </c>
      <c r="J88" s="321" t="s">
        <v>989</v>
      </c>
      <c r="K88" s="320">
        <f t="shared" si="92"/>
        <v>9</v>
      </c>
      <c r="L88" s="322">
        <f t="shared" si="93"/>
        <v>478.80000000000007</v>
      </c>
      <c r="M88" s="323">
        <f t="shared" si="94"/>
        <v>8521.2000000000007</v>
      </c>
      <c r="N88" s="320">
        <v>1000</v>
      </c>
      <c r="O88" s="321" t="s">
        <v>557</v>
      </c>
      <c r="P88" s="316">
        <v>44757</v>
      </c>
      <c r="Q88" s="231"/>
      <c r="R88" s="235" t="s">
        <v>832</v>
      </c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C88" s="228"/>
      <c r="AD88" s="228"/>
      <c r="AE88" s="228"/>
      <c r="AF88" s="275"/>
      <c r="AG88" s="272"/>
      <c r="AH88" s="231"/>
      <c r="AI88" s="231"/>
      <c r="AJ88" s="275"/>
      <c r="AK88" s="275"/>
      <c r="AL88" s="275"/>
    </row>
    <row r="89" spans="1:38" s="229" customFormat="1" ht="13.15" customHeight="1">
      <c r="A89" s="317">
        <v>19</v>
      </c>
      <c r="B89" s="316">
        <v>44757</v>
      </c>
      <c r="C89" s="319"/>
      <c r="D89" s="319" t="s">
        <v>983</v>
      </c>
      <c r="E89" s="317" t="s">
        <v>559</v>
      </c>
      <c r="F89" s="317">
        <v>956</v>
      </c>
      <c r="G89" s="320">
        <v>935</v>
      </c>
      <c r="H89" s="320">
        <v>972</v>
      </c>
      <c r="I89" s="320" t="s">
        <v>984</v>
      </c>
      <c r="J89" s="321" t="s">
        <v>906</v>
      </c>
      <c r="K89" s="320">
        <f t="shared" ref="K89:K91" si="95">H89-F89</f>
        <v>16</v>
      </c>
      <c r="L89" s="322">
        <f t="shared" ref="L89:L91" si="96">(H89*N89)*0.07%</f>
        <v>442.26000000000005</v>
      </c>
      <c r="M89" s="323">
        <f t="shared" ref="M89:M91" si="97">(K89*N89)-L89</f>
        <v>9957.74</v>
      </c>
      <c r="N89" s="320">
        <v>650</v>
      </c>
      <c r="O89" s="321" t="s">
        <v>557</v>
      </c>
      <c r="P89" s="316">
        <v>44760</v>
      </c>
      <c r="Q89" s="231"/>
      <c r="R89" s="235" t="s">
        <v>558</v>
      </c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75"/>
      <c r="AG89" s="272"/>
      <c r="AH89" s="231"/>
      <c r="AI89" s="231"/>
      <c r="AJ89" s="275"/>
      <c r="AK89" s="275"/>
      <c r="AL89" s="275"/>
    </row>
    <row r="90" spans="1:38" s="229" customFormat="1" ht="13.15" customHeight="1">
      <c r="A90" s="317">
        <v>20</v>
      </c>
      <c r="B90" s="316">
        <v>44757</v>
      </c>
      <c r="C90" s="319"/>
      <c r="D90" s="319" t="s">
        <v>985</v>
      </c>
      <c r="E90" s="317" t="s">
        <v>559</v>
      </c>
      <c r="F90" s="317">
        <v>1892.5</v>
      </c>
      <c r="G90" s="317">
        <v>1850</v>
      </c>
      <c r="H90" s="320">
        <v>1923</v>
      </c>
      <c r="I90" s="320" t="s">
        <v>986</v>
      </c>
      <c r="J90" s="321" t="s">
        <v>1002</v>
      </c>
      <c r="K90" s="320">
        <f t="shared" si="95"/>
        <v>30.5</v>
      </c>
      <c r="L90" s="322">
        <f t="shared" si="96"/>
        <v>403.83000000000004</v>
      </c>
      <c r="M90" s="323">
        <f t="shared" si="97"/>
        <v>8746.17</v>
      </c>
      <c r="N90" s="320">
        <v>300</v>
      </c>
      <c r="O90" s="321" t="s">
        <v>557</v>
      </c>
      <c r="P90" s="316">
        <v>44760</v>
      </c>
      <c r="Q90" s="231"/>
      <c r="R90" s="235" t="s">
        <v>832</v>
      </c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75"/>
      <c r="AG90" s="272"/>
      <c r="AH90" s="231"/>
      <c r="AI90" s="231"/>
      <c r="AJ90" s="275"/>
      <c r="AK90" s="275"/>
      <c r="AL90" s="275"/>
    </row>
    <row r="91" spans="1:38" s="229" customFormat="1" ht="13.15" customHeight="1">
      <c r="A91" s="317">
        <v>21</v>
      </c>
      <c r="B91" s="316">
        <v>44757</v>
      </c>
      <c r="C91" s="319"/>
      <c r="D91" s="319" t="s">
        <v>987</v>
      </c>
      <c r="E91" s="317" t="s">
        <v>559</v>
      </c>
      <c r="F91" s="317">
        <v>391.5</v>
      </c>
      <c r="G91" s="317">
        <v>382</v>
      </c>
      <c r="H91" s="320">
        <v>399</v>
      </c>
      <c r="I91" s="320" t="s">
        <v>988</v>
      </c>
      <c r="J91" s="321" t="s">
        <v>1007</v>
      </c>
      <c r="K91" s="320">
        <f t="shared" si="95"/>
        <v>7.5</v>
      </c>
      <c r="L91" s="322">
        <f t="shared" si="96"/>
        <v>418.95000000000005</v>
      </c>
      <c r="M91" s="323">
        <f t="shared" si="97"/>
        <v>10831.05</v>
      </c>
      <c r="N91" s="320">
        <v>1500</v>
      </c>
      <c r="O91" s="321" t="s">
        <v>557</v>
      </c>
      <c r="P91" s="316">
        <v>44761</v>
      </c>
      <c r="Q91" s="231"/>
      <c r="R91" s="235" t="s">
        <v>832</v>
      </c>
      <c r="S91" s="228"/>
      <c r="T91" s="228"/>
      <c r="U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  <c r="AF91" s="275"/>
      <c r="AG91" s="272"/>
      <c r="AH91" s="231"/>
      <c r="AI91" s="231"/>
      <c r="AJ91" s="275"/>
      <c r="AK91" s="275"/>
      <c r="AL91" s="275"/>
    </row>
    <row r="92" spans="1:38" s="229" customFormat="1" ht="13.15" customHeight="1">
      <c r="A92" s="419">
        <v>22</v>
      </c>
      <c r="B92" s="399">
        <v>44760</v>
      </c>
      <c r="C92" s="420"/>
      <c r="D92" s="420" t="s">
        <v>996</v>
      </c>
      <c r="E92" s="419" t="s">
        <v>938</v>
      </c>
      <c r="F92" s="419">
        <v>1980</v>
      </c>
      <c r="G92" s="419">
        <v>2030</v>
      </c>
      <c r="H92" s="396">
        <v>2030</v>
      </c>
      <c r="I92" s="396" t="s">
        <v>997</v>
      </c>
      <c r="J92" s="395" t="s">
        <v>1006</v>
      </c>
      <c r="K92" s="396">
        <f>F92-H92</f>
        <v>-50</v>
      </c>
      <c r="L92" s="397">
        <f t="shared" ref="L92" si="98">(H92*N92)*0.07%</f>
        <v>355.25000000000006</v>
      </c>
      <c r="M92" s="398">
        <f t="shared" ref="M92" si="99">(K92*N92)-L92</f>
        <v>-12855.25</v>
      </c>
      <c r="N92" s="396">
        <v>250</v>
      </c>
      <c r="O92" s="395" t="s">
        <v>569</v>
      </c>
      <c r="P92" s="399">
        <v>44761</v>
      </c>
      <c r="Q92" s="231"/>
      <c r="R92" s="235" t="s">
        <v>832</v>
      </c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75"/>
      <c r="AG92" s="272"/>
      <c r="AH92" s="231"/>
      <c r="AI92" s="231"/>
      <c r="AJ92" s="275"/>
      <c r="AK92" s="275"/>
      <c r="AL92" s="275"/>
    </row>
    <row r="93" spans="1:38" s="229" customFormat="1" ht="13.15" customHeight="1">
      <c r="A93" s="317">
        <v>23</v>
      </c>
      <c r="B93" s="316">
        <v>44760</v>
      </c>
      <c r="C93" s="319"/>
      <c r="D93" s="319" t="s">
        <v>981</v>
      </c>
      <c r="E93" s="317" t="s">
        <v>559</v>
      </c>
      <c r="F93" s="317">
        <v>673</v>
      </c>
      <c r="G93" s="317">
        <v>658</v>
      </c>
      <c r="H93" s="320">
        <v>681</v>
      </c>
      <c r="I93" s="320" t="s">
        <v>982</v>
      </c>
      <c r="J93" s="321" t="s">
        <v>935</v>
      </c>
      <c r="K93" s="320">
        <f t="shared" ref="K93" si="100">H93-F93</f>
        <v>8</v>
      </c>
      <c r="L93" s="322">
        <f t="shared" ref="L93" si="101">(H93*N93)*0.07%</f>
        <v>476.70000000000005</v>
      </c>
      <c r="M93" s="323">
        <f t="shared" ref="M93" si="102">(K93*N93)-L93</f>
        <v>7523.3</v>
      </c>
      <c r="N93" s="320">
        <v>1000</v>
      </c>
      <c r="O93" s="321" t="s">
        <v>557</v>
      </c>
      <c r="P93" s="316">
        <v>44761</v>
      </c>
      <c r="Q93" s="231"/>
      <c r="R93" s="235" t="s">
        <v>832</v>
      </c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75"/>
      <c r="AG93" s="272"/>
      <c r="AH93" s="231"/>
      <c r="AI93" s="231"/>
      <c r="AJ93" s="275"/>
      <c r="AK93" s="275"/>
      <c r="AL93" s="275"/>
    </row>
    <row r="94" spans="1:38" s="229" customFormat="1" ht="13.15" customHeight="1">
      <c r="A94" s="317">
        <v>24</v>
      </c>
      <c r="B94" s="316">
        <v>44760</v>
      </c>
      <c r="C94" s="319"/>
      <c r="D94" s="319" t="s">
        <v>998</v>
      </c>
      <c r="E94" s="317" t="s">
        <v>559</v>
      </c>
      <c r="F94" s="317">
        <v>6060</v>
      </c>
      <c r="G94" s="317">
        <v>5950</v>
      </c>
      <c r="H94" s="320">
        <v>6145</v>
      </c>
      <c r="I94" s="320" t="s">
        <v>999</v>
      </c>
      <c r="J94" s="321" t="s">
        <v>1020</v>
      </c>
      <c r="K94" s="320">
        <f t="shared" ref="K94" si="103">H94-F94</f>
        <v>85</v>
      </c>
      <c r="L94" s="322">
        <f t="shared" ref="L94" si="104">(H94*N94)*0.07%</f>
        <v>537.68750000000011</v>
      </c>
      <c r="M94" s="323">
        <f t="shared" ref="M94" si="105">(K94*N94)-L94</f>
        <v>10087.3125</v>
      </c>
      <c r="N94" s="320">
        <v>125</v>
      </c>
      <c r="O94" s="321" t="s">
        <v>557</v>
      </c>
      <c r="P94" s="316">
        <v>44762</v>
      </c>
      <c r="Q94" s="231"/>
      <c r="R94" s="235" t="s">
        <v>558</v>
      </c>
      <c r="S94" s="228"/>
      <c r="T94" s="228"/>
      <c r="U94" s="228"/>
      <c r="V94" s="228"/>
      <c r="W94" s="228"/>
      <c r="X94" s="228"/>
      <c r="Y94" s="228"/>
      <c r="Z94" s="228"/>
      <c r="AA94" s="228"/>
      <c r="AB94" s="228"/>
      <c r="AC94" s="228"/>
      <c r="AD94" s="228"/>
      <c r="AE94" s="228"/>
      <c r="AF94" s="275"/>
      <c r="AG94" s="272"/>
      <c r="AH94" s="231"/>
      <c r="AI94" s="231"/>
      <c r="AJ94" s="275"/>
      <c r="AK94" s="275"/>
      <c r="AL94" s="275"/>
    </row>
    <row r="95" spans="1:38" s="229" customFormat="1" ht="13.15" customHeight="1">
      <c r="A95" s="317">
        <v>25</v>
      </c>
      <c r="B95" s="316">
        <v>44760</v>
      </c>
      <c r="C95" s="319"/>
      <c r="D95" s="319" t="s">
        <v>846</v>
      </c>
      <c r="E95" s="317" t="s">
        <v>559</v>
      </c>
      <c r="F95" s="317">
        <v>2280</v>
      </c>
      <c r="G95" s="317">
        <v>2230</v>
      </c>
      <c r="H95" s="320">
        <v>2300</v>
      </c>
      <c r="I95" s="320" t="s">
        <v>1000</v>
      </c>
      <c r="J95" s="321" t="s">
        <v>838</v>
      </c>
      <c r="K95" s="320">
        <f t="shared" ref="K95" si="106">H95-F95</f>
        <v>20</v>
      </c>
      <c r="L95" s="322">
        <f t="shared" ref="L95" si="107">(H95*N95)*0.07%</f>
        <v>402.50000000000006</v>
      </c>
      <c r="M95" s="323">
        <f t="shared" ref="M95" si="108">(K95*N95)-L95</f>
        <v>4597.5</v>
      </c>
      <c r="N95" s="320">
        <v>250</v>
      </c>
      <c r="O95" s="321" t="s">
        <v>557</v>
      </c>
      <c r="P95" s="316">
        <v>44762</v>
      </c>
      <c r="Q95" s="231"/>
      <c r="R95" s="235" t="s">
        <v>832</v>
      </c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75"/>
      <c r="AG95" s="272"/>
      <c r="AH95" s="231"/>
      <c r="AI95" s="231"/>
      <c r="AJ95" s="275"/>
      <c r="AK95" s="275"/>
      <c r="AL95" s="275"/>
    </row>
    <row r="96" spans="1:38" s="229" customFormat="1" ht="13.15" customHeight="1">
      <c r="A96" s="317">
        <v>26</v>
      </c>
      <c r="B96" s="316">
        <v>44760</v>
      </c>
      <c r="C96" s="319"/>
      <c r="D96" s="319" t="s">
        <v>1003</v>
      </c>
      <c r="E96" s="317" t="s">
        <v>559</v>
      </c>
      <c r="F96" s="317">
        <v>237.5</v>
      </c>
      <c r="G96" s="317">
        <v>229</v>
      </c>
      <c r="H96" s="320">
        <v>248</v>
      </c>
      <c r="I96" s="320" t="s">
        <v>1001</v>
      </c>
      <c r="J96" s="321" t="s">
        <v>923</v>
      </c>
      <c r="K96" s="320">
        <f t="shared" ref="K96" si="109">H96-F96</f>
        <v>10.5</v>
      </c>
      <c r="L96" s="322">
        <f t="shared" ref="L96" si="110">(H96*N96)*0.07%</f>
        <v>269.08000000000004</v>
      </c>
      <c r="M96" s="323">
        <f t="shared" ref="M96" si="111">(K96*N96)-L96</f>
        <v>16005.92</v>
      </c>
      <c r="N96" s="320">
        <v>1550</v>
      </c>
      <c r="O96" s="321" t="s">
        <v>557</v>
      </c>
      <c r="P96" s="316">
        <v>44762</v>
      </c>
      <c r="Q96" s="231"/>
      <c r="R96" s="235" t="s">
        <v>558</v>
      </c>
      <c r="S96" s="228"/>
      <c r="T96" s="228"/>
      <c r="U96" s="228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  <c r="AF96" s="275"/>
      <c r="AG96" s="272"/>
      <c r="AH96" s="231"/>
      <c r="AI96" s="231"/>
      <c r="AJ96" s="275"/>
      <c r="AK96" s="275"/>
      <c r="AL96" s="275"/>
    </row>
    <row r="97" spans="1:38" s="229" customFormat="1" ht="13.15" customHeight="1">
      <c r="A97" s="419">
        <v>27</v>
      </c>
      <c r="B97" s="399">
        <v>44761</v>
      </c>
      <c r="C97" s="420"/>
      <c r="D97" s="420" t="s">
        <v>1008</v>
      </c>
      <c r="E97" s="419" t="s">
        <v>559</v>
      </c>
      <c r="F97" s="419">
        <v>1217</v>
      </c>
      <c r="G97" s="419">
        <v>1200</v>
      </c>
      <c r="H97" s="396">
        <v>1201</v>
      </c>
      <c r="I97" s="396" t="s">
        <v>1009</v>
      </c>
      <c r="J97" s="395" t="s">
        <v>1025</v>
      </c>
      <c r="K97" s="396">
        <f t="shared" ref="K97" si="112">H97-F97</f>
        <v>-16</v>
      </c>
      <c r="L97" s="397">
        <f t="shared" ref="L97:L101" si="113">(H97*N97)*0.07%</f>
        <v>609.50750000000005</v>
      </c>
      <c r="M97" s="398">
        <f t="shared" ref="M97:M101" si="114">(K97*N97)-L97</f>
        <v>-12209.5075</v>
      </c>
      <c r="N97" s="396">
        <v>725</v>
      </c>
      <c r="O97" s="395" t="s">
        <v>569</v>
      </c>
      <c r="P97" s="399">
        <v>44761</v>
      </c>
      <c r="Q97" s="231"/>
      <c r="R97" s="235" t="s">
        <v>832</v>
      </c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75"/>
      <c r="AG97" s="272"/>
      <c r="AH97" s="231"/>
      <c r="AI97" s="231"/>
      <c r="AJ97" s="275"/>
      <c r="AK97" s="275"/>
      <c r="AL97" s="275"/>
    </row>
    <row r="98" spans="1:38" s="229" customFormat="1" ht="13.15" customHeight="1">
      <c r="A98" s="419">
        <v>28</v>
      </c>
      <c r="B98" s="399">
        <v>44762</v>
      </c>
      <c r="C98" s="420"/>
      <c r="D98" s="420" t="s">
        <v>1026</v>
      </c>
      <c r="E98" s="419" t="s">
        <v>938</v>
      </c>
      <c r="F98" s="419">
        <v>2705</v>
      </c>
      <c r="G98" s="419">
        <v>2750</v>
      </c>
      <c r="H98" s="396">
        <v>2750</v>
      </c>
      <c r="I98" s="396" t="s">
        <v>1027</v>
      </c>
      <c r="J98" s="395" t="s">
        <v>1043</v>
      </c>
      <c r="K98" s="396">
        <f>F98-H98</f>
        <v>-45</v>
      </c>
      <c r="L98" s="397">
        <f t="shared" si="113"/>
        <v>529.37500000000011</v>
      </c>
      <c r="M98" s="398">
        <f t="shared" si="114"/>
        <v>-12904.375</v>
      </c>
      <c r="N98" s="396">
        <v>275</v>
      </c>
      <c r="O98" s="395" t="s">
        <v>569</v>
      </c>
      <c r="P98" s="399">
        <v>44763</v>
      </c>
      <c r="Q98" s="231"/>
      <c r="R98" s="235" t="s">
        <v>558</v>
      </c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  <c r="AF98" s="275"/>
      <c r="AG98" s="272"/>
      <c r="AH98" s="231"/>
      <c r="AI98" s="231"/>
      <c r="AJ98" s="275"/>
      <c r="AK98" s="275"/>
      <c r="AL98" s="275"/>
    </row>
    <row r="99" spans="1:38" s="229" customFormat="1" ht="13.15" customHeight="1">
      <c r="A99" s="419">
        <v>29</v>
      </c>
      <c r="B99" s="399">
        <v>44762</v>
      </c>
      <c r="C99" s="420"/>
      <c r="D99" s="420" t="s">
        <v>1028</v>
      </c>
      <c r="E99" s="419" t="s">
        <v>559</v>
      </c>
      <c r="F99" s="419">
        <v>1855</v>
      </c>
      <c r="G99" s="419">
        <v>1810</v>
      </c>
      <c r="H99" s="396">
        <v>1812</v>
      </c>
      <c r="I99" s="396" t="s">
        <v>1029</v>
      </c>
      <c r="J99" s="395" t="s">
        <v>959</v>
      </c>
      <c r="K99" s="396">
        <f t="shared" ref="K99:K101" si="115">H99-F99</f>
        <v>-43</v>
      </c>
      <c r="L99" s="397">
        <f t="shared" si="113"/>
        <v>348.81000000000006</v>
      </c>
      <c r="M99" s="398">
        <f t="shared" si="114"/>
        <v>-12173.81</v>
      </c>
      <c r="N99" s="396">
        <v>275</v>
      </c>
      <c r="O99" s="395" t="s">
        <v>569</v>
      </c>
      <c r="P99" s="399">
        <v>44763</v>
      </c>
      <c r="Q99" s="231"/>
      <c r="R99" s="235" t="s">
        <v>832</v>
      </c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28"/>
      <c r="AE99" s="228"/>
      <c r="AF99" s="275"/>
      <c r="AG99" s="272"/>
      <c r="AH99" s="231"/>
      <c r="AI99" s="231"/>
      <c r="AJ99" s="275"/>
      <c r="AK99" s="275"/>
      <c r="AL99" s="275"/>
    </row>
    <row r="100" spans="1:38" s="229" customFormat="1" ht="13.15" customHeight="1">
      <c r="A100" s="421">
        <v>30</v>
      </c>
      <c r="B100" s="409">
        <v>44763</v>
      </c>
      <c r="C100" s="423"/>
      <c r="D100" s="423" t="s">
        <v>1044</v>
      </c>
      <c r="E100" s="421" t="s">
        <v>559</v>
      </c>
      <c r="F100" s="421">
        <v>973</v>
      </c>
      <c r="G100" s="421">
        <v>953</v>
      </c>
      <c r="H100" s="406">
        <v>974</v>
      </c>
      <c r="I100" s="406" t="s">
        <v>1045</v>
      </c>
      <c r="J100" s="405" t="s">
        <v>784</v>
      </c>
      <c r="K100" s="406">
        <f t="shared" si="115"/>
        <v>1</v>
      </c>
      <c r="L100" s="407">
        <f t="shared" si="113"/>
        <v>443.17000000000007</v>
      </c>
      <c r="M100" s="408">
        <f t="shared" si="114"/>
        <v>206.82999999999993</v>
      </c>
      <c r="N100" s="406">
        <v>650</v>
      </c>
      <c r="O100" s="405" t="s">
        <v>678</v>
      </c>
      <c r="P100" s="409">
        <v>44767</v>
      </c>
      <c r="Q100" s="231"/>
      <c r="R100" s="235" t="s">
        <v>558</v>
      </c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8"/>
      <c r="AE100" s="228"/>
      <c r="AF100" s="275"/>
      <c r="AG100" s="272"/>
      <c r="AH100" s="231"/>
      <c r="AI100" s="231"/>
      <c r="AJ100" s="275"/>
      <c r="AK100" s="275"/>
      <c r="AL100" s="275"/>
    </row>
    <row r="101" spans="1:38" s="229" customFormat="1" ht="13.15" customHeight="1">
      <c r="A101" s="317">
        <v>31</v>
      </c>
      <c r="B101" s="316">
        <v>44767</v>
      </c>
      <c r="C101" s="319"/>
      <c r="D101" s="319" t="s">
        <v>1067</v>
      </c>
      <c r="E101" s="317" t="s">
        <v>559</v>
      </c>
      <c r="F101" s="317">
        <v>2320</v>
      </c>
      <c r="G101" s="317">
        <v>2270</v>
      </c>
      <c r="H101" s="320">
        <v>2349</v>
      </c>
      <c r="I101" s="320" t="s">
        <v>1068</v>
      </c>
      <c r="J101" s="321" t="s">
        <v>1106</v>
      </c>
      <c r="K101" s="320">
        <f t="shared" si="115"/>
        <v>29</v>
      </c>
      <c r="L101" s="322">
        <f t="shared" si="113"/>
        <v>411.07500000000005</v>
      </c>
      <c r="M101" s="323">
        <f t="shared" si="114"/>
        <v>6838.9250000000002</v>
      </c>
      <c r="N101" s="320">
        <v>250</v>
      </c>
      <c r="O101" s="321" t="s">
        <v>557</v>
      </c>
      <c r="P101" s="316">
        <v>44769</v>
      </c>
      <c r="Q101" s="231"/>
      <c r="R101" s="235"/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/>
      <c r="AE101" s="228"/>
      <c r="AF101" s="275"/>
      <c r="AG101" s="272"/>
      <c r="AH101" s="231"/>
      <c r="AI101" s="231"/>
      <c r="AJ101" s="275"/>
      <c r="AK101" s="275"/>
      <c r="AL101" s="275"/>
    </row>
    <row r="102" spans="1:38" s="229" customFormat="1" ht="13.15" customHeight="1">
      <c r="A102" s="419">
        <v>32</v>
      </c>
      <c r="B102" s="399">
        <v>44768</v>
      </c>
      <c r="C102" s="420"/>
      <c r="D102" s="420" t="s">
        <v>1084</v>
      </c>
      <c r="E102" s="419" t="s">
        <v>559</v>
      </c>
      <c r="F102" s="419">
        <v>773.5</v>
      </c>
      <c r="G102" s="419">
        <v>758</v>
      </c>
      <c r="H102" s="396">
        <v>761</v>
      </c>
      <c r="I102" s="396" t="s">
        <v>667</v>
      </c>
      <c r="J102" s="395" t="s">
        <v>952</v>
      </c>
      <c r="K102" s="396">
        <f t="shared" ref="K102" si="116">H102-F102</f>
        <v>-12.5</v>
      </c>
      <c r="L102" s="397">
        <f t="shared" ref="L102" si="117">(H102*N102)*0.07%</f>
        <v>452.79500000000007</v>
      </c>
      <c r="M102" s="398">
        <f t="shared" ref="M102" si="118">(K102*N102)-L102</f>
        <v>-11077.795</v>
      </c>
      <c r="N102" s="396">
        <v>850</v>
      </c>
      <c r="O102" s="395" t="s">
        <v>569</v>
      </c>
      <c r="P102" s="399">
        <v>44768</v>
      </c>
      <c r="Q102" s="231"/>
      <c r="R102" s="235"/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28"/>
      <c r="AE102" s="228"/>
      <c r="AF102" s="275"/>
      <c r="AG102" s="272"/>
      <c r="AH102" s="231"/>
      <c r="AI102" s="231"/>
      <c r="AJ102" s="275"/>
      <c r="AK102" s="275"/>
      <c r="AL102" s="275"/>
    </row>
    <row r="103" spans="1:38" s="229" customFormat="1" ht="13.15" customHeight="1">
      <c r="A103" s="233"/>
      <c r="B103" s="230"/>
      <c r="C103" s="288"/>
      <c r="D103" s="288"/>
      <c r="E103" s="233"/>
      <c r="F103" s="233"/>
      <c r="G103" s="233"/>
      <c r="H103" s="234"/>
      <c r="I103" s="234"/>
      <c r="J103" s="264"/>
      <c r="K103" s="288"/>
      <c r="L103" s="233"/>
      <c r="M103" s="233"/>
      <c r="N103" s="233"/>
      <c r="O103" s="234"/>
      <c r="P103" s="234"/>
      <c r="Q103" s="231"/>
      <c r="R103" s="235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  <c r="AF103" s="275"/>
      <c r="AG103" s="272"/>
      <c r="AH103" s="231"/>
      <c r="AI103" s="231"/>
      <c r="AJ103" s="275"/>
      <c r="AK103" s="275"/>
      <c r="AL103" s="275"/>
    </row>
    <row r="104" spans="1:38" s="229" customFormat="1" ht="13.15" customHeight="1">
      <c r="A104" s="233"/>
      <c r="B104" s="230"/>
      <c r="C104" s="288"/>
      <c r="D104" s="288"/>
      <c r="E104" s="233"/>
      <c r="F104" s="233"/>
      <c r="G104" s="233"/>
      <c r="H104" s="234"/>
      <c r="I104" s="234"/>
      <c r="J104" s="264"/>
      <c r="K104" s="288"/>
      <c r="L104" s="233"/>
      <c r="M104" s="233"/>
      <c r="N104" s="233"/>
      <c r="O104" s="234"/>
      <c r="P104" s="234"/>
      <c r="Q104" s="231"/>
      <c r="R104" s="235"/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  <c r="AF104" s="275"/>
      <c r="AG104" s="272"/>
      <c r="AH104" s="231"/>
      <c r="AI104" s="231"/>
      <c r="AJ104" s="275"/>
      <c r="AK104" s="275"/>
      <c r="AL104" s="275"/>
    </row>
    <row r="105" spans="1:38" ht="13.5" customHeight="1">
      <c r="A105" s="275"/>
      <c r="B105" s="272"/>
      <c r="C105" s="231"/>
      <c r="D105" s="231"/>
      <c r="E105" s="275"/>
      <c r="F105" s="275"/>
      <c r="G105" s="275"/>
      <c r="H105" s="276"/>
      <c r="I105" s="276"/>
      <c r="J105" s="310"/>
      <c r="K105" s="276"/>
      <c r="L105" s="277"/>
      <c r="M105" s="311"/>
      <c r="N105" s="276"/>
      <c r="O105" s="312"/>
      <c r="P105" s="279"/>
      <c r="Q105" s="1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>
      <c r="A106" s="100"/>
      <c r="B106" s="101"/>
      <c r="C106" s="135"/>
      <c r="D106" s="143"/>
      <c r="E106" s="144"/>
      <c r="F106" s="100"/>
      <c r="G106" s="100"/>
      <c r="H106" s="100"/>
      <c r="I106" s="136"/>
      <c r="J106" s="136"/>
      <c r="K106" s="136"/>
      <c r="L106" s="136"/>
      <c r="M106" s="136"/>
      <c r="N106" s="136"/>
      <c r="O106" s="136"/>
      <c r="P106" s="136"/>
      <c r="Q106" s="41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41"/>
      <c r="AG106" s="41"/>
      <c r="AH106" s="41"/>
      <c r="AI106" s="41"/>
      <c r="AJ106" s="41"/>
      <c r="AK106" s="41"/>
      <c r="AL106" s="41"/>
    </row>
    <row r="107" spans="1:38" ht="12.75" customHeight="1">
      <c r="A107" s="145"/>
      <c r="B107" s="101"/>
      <c r="C107" s="102"/>
      <c r="D107" s="146"/>
      <c r="E107" s="105"/>
      <c r="F107" s="105"/>
      <c r="G107" s="105"/>
      <c r="H107" s="105"/>
      <c r="I107" s="105"/>
      <c r="J107" s="6"/>
      <c r="K107" s="105"/>
      <c r="L107" s="105"/>
      <c r="M107" s="6"/>
      <c r="N107" s="1"/>
      <c r="O107" s="102"/>
      <c r="P107" s="41"/>
      <c r="Q107" s="41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41"/>
      <c r="AG107" s="41"/>
      <c r="AH107" s="41"/>
      <c r="AI107" s="41"/>
      <c r="AJ107" s="41"/>
      <c r="AK107" s="41"/>
      <c r="AL107" s="41"/>
    </row>
    <row r="108" spans="1:38" ht="38.25" customHeight="1">
      <c r="A108" s="147" t="s">
        <v>579</v>
      </c>
      <c r="B108" s="147"/>
      <c r="C108" s="147"/>
      <c r="D108" s="147"/>
      <c r="E108" s="148"/>
      <c r="F108" s="105"/>
      <c r="G108" s="105"/>
      <c r="H108" s="105"/>
      <c r="I108" s="105"/>
      <c r="J108" s="1"/>
      <c r="K108" s="6"/>
      <c r="L108" s="6"/>
      <c r="M108" s="6"/>
      <c r="N108" s="1"/>
      <c r="O108" s="1"/>
      <c r="P108" s="41"/>
      <c r="Q108" s="41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41"/>
      <c r="AG108" s="41"/>
      <c r="AH108" s="41"/>
      <c r="AI108" s="41"/>
      <c r="AJ108" s="41"/>
      <c r="AK108" s="41"/>
      <c r="AL108" s="41"/>
    </row>
    <row r="109" spans="1:38" ht="14.25" customHeight="1">
      <c r="A109" s="96" t="s">
        <v>16</v>
      </c>
      <c r="B109" s="96" t="s">
        <v>534</v>
      </c>
      <c r="C109" s="96"/>
      <c r="D109" s="97" t="s">
        <v>545</v>
      </c>
      <c r="E109" s="96" t="s">
        <v>546</v>
      </c>
      <c r="F109" s="96" t="s">
        <v>547</v>
      </c>
      <c r="G109" s="96" t="s">
        <v>567</v>
      </c>
      <c r="H109" s="96" t="s">
        <v>549</v>
      </c>
      <c r="I109" s="96" t="s">
        <v>550</v>
      </c>
      <c r="J109" s="95" t="s">
        <v>551</v>
      </c>
      <c r="K109" s="95" t="s">
        <v>580</v>
      </c>
      <c r="L109" s="98" t="s">
        <v>553</v>
      </c>
      <c r="M109" s="142" t="s">
        <v>576</v>
      </c>
      <c r="N109" s="96" t="s">
        <v>577</v>
      </c>
      <c r="O109" s="96" t="s">
        <v>555</v>
      </c>
      <c r="P109" s="97" t="s">
        <v>556</v>
      </c>
      <c r="Q109" s="41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41"/>
      <c r="AG109" s="41"/>
      <c r="AH109" s="41"/>
      <c r="AI109" s="41"/>
      <c r="AJ109" s="41"/>
      <c r="AK109" s="41"/>
      <c r="AL109" s="41"/>
    </row>
    <row r="110" spans="1:38" s="229" customFormat="1" ht="12.75" customHeight="1">
      <c r="A110" s="390">
        <v>1</v>
      </c>
      <c r="B110" s="372">
        <v>44743</v>
      </c>
      <c r="C110" s="391"/>
      <c r="D110" s="391" t="s">
        <v>890</v>
      </c>
      <c r="E110" s="390" t="s">
        <v>559</v>
      </c>
      <c r="F110" s="390">
        <v>43</v>
      </c>
      <c r="G110" s="390">
        <v>30</v>
      </c>
      <c r="H110" s="390">
        <v>49.5</v>
      </c>
      <c r="I110" s="390" t="s">
        <v>891</v>
      </c>
      <c r="J110" s="321" t="s">
        <v>918</v>
      </c>
      <c r="K110" s="320">
        <f t="shared" ref="K110" si="119">H110-F110</f>
        <v>6.5</v>
      </c>
      <c r="L110" s="322">
        <v>100</v>
      </c>
      <c r="M110" s="323">
        <f t="shared" ref="M110" si="120">(K110*N110)-L110</f>
        <v>1850</v>
      </c>
      <c r="N110" s="320">
        <v>300</v>
      </c>
      <c r="O110" s="321" t="s">
        <v>557</v>
      </c>
      <c r="P110" s="316">
        <v>44747</v>
      </c>
      <c r="Q110" s="231"/>
      <c r="R110" s="232" t="s">
        <v>558</v>
      </c>
      <c r="S110" s="228"/>
      <c r="T110" s="228"/>
      <c r="U110" s="228"/>
      <c r="V110" s="228"/>
      <c r="W110" s="228"/>
      <c r="X110" s="228"/>
      <c r="Y110" s="228"/>
      <c r="Z110" s="228"/>
      <c r="AA110" s="228"/>
      <c r="AB110" s="228"/>
      <c r="AC110" s="228"/>
      <c r="AD110" s="228"/>
      <c r="AE110" s="228"/>
      <c r="AF110" s="228"/>
      <c r="AG110" s="228"/>
      <c r="AH110" s="228"/>
      <c r="AI110" s="228"/>
      <c r="AJ110" s="228"/>
      <c r="AK110" s="228"/>
      <c r="AL110" s="228"/>
    </row>
    <row r="111" spans="1:38" s="229" customFormat="1" ht="12.75" customHeight="1">
      <c r="A111" s="390">
        <v>2</v>
      </c>
      <c r="B111" s="372">
        <v>44747</v>
      </c>
      <c r="C111" s="391"/>
      <c r="D111" s="391" t="s">
        <v>907</v>
      </c>
      <c r="E111" s="390" t="s">
        <v>559</v>
      </c>
      <c r="F111" s="390">
        <v>108</v>
      </c>
      <c r="G111" s="390">
        <v>68</v>
      </c>
      <c r="H111" s="390">
        <v>129</v>
      </c>
      <c r="I111" s="390" t="s">
        <v>908</v>
      </c>
      <c r="J111" s="321" t="s">
        <v>570</v>
      </c>
      <c r="K111" s="320">
        <f t="shared" ref="K111:K112" si="121">H111-F111</f>
        <v>21</v>
      </c>
      <c r="L111" s="322">
        <v>100</v>
      </c>
      <c r="M111" s="323">
        <f t="shared" ref="M111:M112" si="122">(K111*N111)-L111</f>
        <v>950</v>
      </c>
      <c r="N111" s="320">
        <v>50</v>
      </c>
      <c r="O111" s="321" t="s">
        <v>557</v>
      </c>
      <c r="P111" s="316">
        <v>44747</v>
      </c>
      <c r="Q111" s="231"/>
      <c r="R111" s="232" t="s">
        <v>832</v>
      </c>
      <c r="S111" s="228"/>
      <c r="T111" s="228"/>
      <c r="U111" s="228"/>
      <c r="V111" s="228"/>
      <c r="W111" s="228"/>
      <c r="X111" s="228"/>
      <c r="Y111" s="228"/>
      <c r="Z111" s="228"/>
      <c r="AA111" s="228"/>
      <c r="AB111" s="228"/>
      <c r="AC111" s="228"/>
      <c r="AD111" s="228"/>
      <c r="AE111" s="228"/>
      <c r="AF111" s="228"/>
      <c r="AG111" s="228"/>
      <c r="AH111" s="228"/>
      <c r="AI111" s="228"/>
      <c r="AJ111" s="228"/>
      <c r="AK111" s="228"/>
      <c r="AL111" s="228"/>
    </row>
    <row r="112" spans="1:38" s="229" customFormat="1" ht="12.75" customHeight="1">
      <c r="A112" s="392">
        <v>3</v>
      </c>
      <c r="B112" s="393">
        <v>44747</v>
      </c>
      <c r="C112" s="394"/>
      <c r="D112" s="394" t="s">
        <v>909</v>
      </c>
      <c r="E112" s="392" t="s">
        <v>559</v>
      </c>
      <c r="F112" s="392">
        <v>88</v>
      </c>
      <c r="G112" s="392">
        <v>50</v>
      </c>
      <c r="H112" s="392">
        <v>58</v>
      </c>
      <c r="I112" s="392" t="s">
        <v>910</v>
      </c>
      <c r="J112" s="395" t="s">
        <v>911</v>
      </c>
      <c r="K112" s="396">
        <f t="shared" si="121"/>
        <v>-30</v>
      </c>
      <c r="L112" s="397">
        <v>100</v>
      </c>
      <c r="M112" s="398">
        <f t="shared" si="122"/>
        <v>-1600</v>
      </c>
      <c r="N112" s="396">
        <v>50</v>
      </c>
      <c r="O112" s="395" t="s">
        <v>569</v>
      </c>
      <c r="P112" s="399">
        <v>44747</v>
      </c>
      <c r="Q112" s="231"/>
      <c r="R112" s="232" t="s">
        <v>832</v>
      </c>
      <c r="S112" s="228"/>
      <c r="T112" s="228"/>
      <c r="U112" s="228"/>
      <c r="V112" s="228"/>
      <c r="W112" s="228"/>
      <c r="X112" s="228"/>
      <c r="Y112" s="228"/>
      <c r="Z112" s="228"/>
      <c r="AA112" s="228"/>
      <c r="AB112" s="228"/>
      <c r="AC112" s="228"/>
      <c r="AD112" s="228"/>
      <c r="AE112" s="228"/>
      <c r="AF112" s="228"/>
      <c r="AG112" s="228"/>
      <c r="AH112" s="228"/>
      <c r="AI112" s="228"/>
      <c r="AJ112" s="228"/>
      <c r="AK112" s="228"/>
      <c r="AL112" s="228"/>
    </row>
    <row r="113" spans="1:38" s="229" customFormat="1" ht="12.75" customHeight="1">
      <c r="A113" s="390">
        <v>4</v>
      </c>
      <c r="B113" s="372">
        <v>44749</v>
      </c>
      <c r="C113" s="391"/>
      <c r="D113" s="391" t="s">
        <v>927</v>
      </c>
      <c r="E113" s="390" t="s">
        <v>559</v>
      </c>
      <c r="F113" s="390">
        <v>5.55</v>
      </c>
      <c r="G113" s="390">
        <v>2.35</v>
      </c>
      <c r="H113" s="390">
        <v>9.25</v>
      </c>
      <c r="I113" s="401" t="s">
        <v>928</v>
      </c>
      <c r="J113" s="321" t="s">
        <v>929</v>
      </c>
      <c r="K113" s="320">
        <f t="shared" ref="K113" si="123">H113-F113</f>
        <v>3.7</v>
      </c>
      <c r="L113" s="322">
        <v>100</v>
      </c>
      <c r="M113" s="323">
        <f t="shared" ref="M113" si="124">(K113*N113)-L113</f>
        <v>5635</v>
      </c>
      <c r="N113" s="320">
        <v>1550</v>
      </c>
      <c r="O113" s="321" t="s">
        <v>557</v>
      </c>
      <c r="P113" s="316">
        <v>44749</v>
      </c>
      <c r="Q113" s="231"/>
      <c r="R113" s="232" t="s">
        <v>558</v>
      </c>
      <c r="S113" s="228"/>
      <c r="T113" s="228"/>
      <c r="U113" s="228"/>
      <c r="V113" s="228"/>
      <c r="W113" s="228"/>
      <c r="X113" s="228"/>
      <c r="Y113" s="228"/>
      <c r="Z113" s="228"/>
      <c r="AA113" s="228"/>
      <c r="AB113" s="228"/>
      <c r="AC113" s="228"/>
      <c r="AD113" s="228"/>
      <c r="AE113" s="228"/>
      <c r="AF113" s="228"/>
      <c r="AG113" s="228"/>
      <c r="AH113" s="228"/>
      <c r="AI113" s="228"/>
      <c r="AJ113" s="228"/>
      <c r="AK113" s="228"/>
      <c r="AL113" s="228"/>
    </row>
    <row r="114" spans="1:38" s="229" customFormat="1" ht="12.75" customHeight="1">
      <c r="A114" s="390">
        <v>5</v>
      </c>
      <c r="B114" s="372">
        <v>44749</v>
      </c>
      <c r="C114" s="391"/>
      <c r="D114" s="391" t="s">
        <v>930</v>
      </c>
      <c r="E114" s="390" t="s">
        <v>559</v>
      </c>
      <c r="F114" s="390">
        <v>37.5</v>
      </c>
      <c r="G114" s="390">
        <v>19</v>
      </c>
      <c r="H114" s="390">
        <v>64</v>
      </c>
      <c r="I114" s="390" t="s">
        <v>891</v>
      </c>
      <c r="J114" s="321" t="s">
        <v>1023</v>
      </c>
      <c r="K114" s="320">
        <f t="shared" ref="K114" si="125">H114-F114</f>
        <v>26.5</v>
      </c>
      <c r="L114" s="322">
        <v>100</v>
      </c>
      <c r="M114" s="323">
        <f t="shared" ref="M114" si="126">(K114*N114)-L114</f>
        <v>6525</v>
      </c>
      <c r="N114" s="320">
        <v>250</v>
      </c>
      <c r="O114" s="321" t="s">
        <v>557</v>
      </c>
      <c r="P114" s="316">
        <v>44762</v>
      </c>
      <c r="Q114" s="231"/>
      <c r="R114" s="232" t="s">
        <v>558</v>
      </c>
      <c r="S114" s="228"/>
      <c r="T114" s="228"/>
      <c r="U114" s="228"/>
      <c r="V114" s="228"/>
      <c r="W114" s="228"/>
      <c r="X114" s="228"/>
      <c r="Y114" s="228"/>
      <c r="Z114" s="228"/>
      <c r="AA114" s="228"/>
      <c r="AB114" s="228"/>
      <c r="AC114" s="228"/>
      <c r="AD114" s="228"/>
      <c r="AE114" s="228"/>
      <c r="AF114" s="228"/>
      <c r="AG114" s="228"/>
      <c r="AH114" s="228"/>
      <c r="AI114" s="228"/>
      <c r="AJ114" s="228"/>
      <c r="AK114" s="228"/>
      <c r="AL114" s="228"/>
    </row>
    <row r="115" spans="1:38" s="229" customFormat="1" ht="12.75" customHeight="1">
      <c r="A115" s="402">
        <v>6</v>
      </c>
      <c r="B115" s="403">
        <v>44749</v>
      </c>
      <c r="C115" s="404"/>
      <c r="D115" s="404" t="s">
        <v>931</v>
      </c>
      <c r="E115" s="402" t="s">
        <v>559</v>
      </c>
      <c r="F115" s="402">
        <v>30</v>
      </c>
      <c r="G115" s="402">
        <v>5</v>
      </c>
      <c r="H115" s="402">
        <v>36</v>
      </c>
      <c r="I115" s="402" t="s">
        <v>891</v>
      </c>
      <c r="J115" s="405" t="s">
        <v>932</v>
      </c>
      <c r="K115" s="406">
        <f t="shared" ref="K115" si="127">H115-F115</f>
        <v>6</v>
      </c>
      <c r="L115" s="407">
        <v>100</v>
      </c>
      <c r="M115" s="408">
        <f t="shared" ref="M115:M116" si="128">(K115*N115)-L115</f>
        <v>200</v>
      </c>
      <c r="N115" s="406">
        <v>50</v>
      </c>
      <c r="O115" s="405" t="s">
        <v>678</v>
      </c>
      <c r="P115" s="409">
        <v>44749</v>
      </c>
      <c r="Q115" s="231"/>
      <c r="R115" s="232" t="s">
        <v>558</v>
      </c>
      <c r="S115" s="228"/>
      <c r="T115" s="228"/>
      <c r="U115" s="228"/>
      <c r="V115" s="228"/>
      <c r="W115" s="228"/>
      <c r="X115" s="228"/>
      <c r="Y115" s="228"/>
      <c r="Z115" s="228"/>
      <c r="AA115" s="228"/>
      <c r="AB115" s="228"/>
      <c r="AC115" s="228"/>
      <c r="AD115" s="228"/>
      <c r="AE115" s="228"/>
      <c r="AF115" s="228"/>
      <c r="AG115" s="228"/>
      <c r="AH115" s="228"/>
      <c r="AI115" s="228"/>
      <c r="AJ115" s="228"/>
      <c r="AK115" s="228"/>
      <c r="AL115" s="228"/>
    </row>
    <row r="116" spans="1:38" s="229" customFormat="1" ht="12.75" customHeight="1">
      <c r="A116" s="390">
        <v>7</v>
      </c>
      <c r="B116" s="372">
        <v>44750</v>
      </c>
      <c r="C116" s="391"/>
      <c r="D116" s="391" t="s">
        <v>937</v>
      </c>
      <c r="E116" s="390" t="s">
        <v>938</v>
      </c>
      <c r="F116" s="390">
        <v>10</v>
      </c>
      <c r="G116" s="390">
        <v>17.5</v>
      </c>
      <c r="H116" s="390">
        <v>7.5</v>
      </c>
      <c r="I116" s="390">
        <v>0.5</v>
      </c>
      <c r="J116" s="321" t="s">
        <v>951</v>
      </c>
      <c r="K116" s="320">
        <f>F116-H116</f>
        <v>2.5</v>
      </c>
      <c r="L116" s="322">
        <v>100</v>
      </c>
      <c r="M116" s="323">
        <f t="shared" si="128"/>
        <v>1650</v>
      </c>
      <c r="N116" s="320">
        <v>700</v>
      </c>
      <c r="O116" s="321" t="s">
        <v>557</v>
      </c>
      <c r="P116" s="316">
        <v>44753</v>
      </c>
      <c r="Q116" s="231"/>
      <c r="R116" s="232" t="s">
        <v>558</v>
      </c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8"/>
      <c r="AG116" s="228"/>
      <c r="AH116" s="228"/>
      <c r="AI116" s="228"/>
      <c r="AJ116" s="228"/>
      <c r="AK116" s="228"/>
      <c r="AL116" s="228"/>
    </row>
    <row r="117" spans="1:38" s="229" customFormat="1" ht="12.75" customHeight="1">
      <c r="A117" s="390">
        <v>8</v>
      </c>
      <c r="B117" s="372">
        <v>44754</v>
      </c>
      <c r="C117" s="391"/>
      <c r="D117" s="391" t="s">
        <v>960</v>
      </c>
      <c r="E117" s="390" t="s">
        <v>938</v>
      </c>
      <c r="F117" s="390">
        <v>5.75</v>
      </c>
      <c r="G117" s="390">
        <v>8.25</v>
      </c>
      <c r="H117" s="390">
        <v>4.1500000000000004</v>
      </c>
      <c r="I117" s="390">
        <v>0.5</v>
      </c>
      <c r="J117" s="321" t="s">
        <v>968</v>
      </c>
      <c r="K117" s="320">
        <f>F117-H117</f>
        <v>1.5999999999999996</v>
      </c>
      <c r="L117" s="322">
        <v>100</v>
      </c>
      <c r="M117" s="323">
        <f t="shared" ref="M117:M119" si="129">(K117*N117)-L117</f>
        <v>3099.9999999999991</v>
      </c>
      <c r="N117" s="320">
        <v>2000</v>
      </c>
      <c r="O117" s="321" t="s">
        <v>557</v>
      </c>
      <c r="P117" s="316">
        <v>44755</v>
      </c>
      <c r="Q117" s="231"/>
      <c r="R117" s="232" t="s">
        <v>558</v>
      </c>
      <c r="S117" s="228"/>
      <c r="T117" s="228"/>
      <c r="U117" s="228"/>
      <c r="V117" s="228"/>
      <c r="W117" s="228"/>
      <c r="X117" s="228"/>
      <c r="Y117" s="228"/>
      <c r="Z117" s="228"/>
      <c r="AA117" s="228"/>
      <c r="AB117" s="228"/>
      <c r="AC117" s="228"/>
      <c r="AD117" s="228"/>
      <c r="AE117" s="228"/>
      <c r="AF117" s="228"/>
      <c r="AG117" s="228"/>
      <c r="AH117" s="228"/>
      <c r="AI117" s="228"/>
      <c r="AJ117" s="228"/>
      <c r="AK117" s="228"/>
      <c r="AL117" s="228"/>
    </row>
    <row r="118" spans="1:38" s="229" customFormat="1" ht="12.75" customHeight="1">
      <c r="A118" s="392">
        <v>9</v>
      </c>
      <c r="B118" s="393">
        <v>44755</v>
      </c>
      <c r="C118" s="394"/>
      <c r="D118" s="394" t="s">
        <v>969</v>
      </c>
      <c r="E118" s="392" t="s">
        <v>559</v>
      </c>
      <c r="F118" s="392">
        <v>63</v>
      </c>
      <c r="G118" s="392">
        <v>25</v>
      </c>
      <c r="H118" s="392">
        <v>50</v>
      </c>
      <c r="I118" s="392" t="s">
        <v>970</v>
      </c>
      <c r="J118" s="386" t="s">
        <v>959</v>
      </c>
      <c r="K118" s="392">
        <f t="shared" ref="K118:K119" si="130">H118-F118</f>
        <v>-13</v>
      </c>
      <c r="L118" s="424">
        <v>100</v>
      </c>
      <c r="M118" s="425">
        <f t="shared" si="129"/>
        <v>-750</v>
      </c>
      <c r="N118" s="392">
        <v>50</v>
      </c>
      <c r="O118" s="386" t="s">
        <v>569</v>
      </c>
      <c r="P118" s="393">
        <v>44755</v>
      </c>
      <c r="Q118" s="231"/>
      <c r="R118" s="232" t="s">
        <v>558</v>
      </c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  <c r="AF118" s="228"/>
      <c r="AG118" s="228"/>
      <c r="AH118" s="228"/>
      <c r="AI118" s="228"/>
      <c r="AJ118" s="228"/>
      <c r="AK118" s="228"/>
      <c r="AL118" s="228"/>
    </row>
    <row r="119" spans="1:38" s="229" customFormat="1" ht="12.75" customHeight="1">
      <c r="A119" s="390">
        <v>10</v>
      </c>
      <c r="B119" s="372">
        <v>44755</v>
      </c>
      <c r="C119" s="391"/>
      <c r="D119" s="391" t="s">
        <v>973</v>
      </c>
      <c r="E119" s="390" t="s">
        <v>559</v>
      </c>
      <c r="F119" s="390">
        <v>160</v>
      </c>
      <c r="G119" s="390">
        <v>60</v>
      </c>
      <c r="H119" s="390">
        <v>205</v>
      </c>
      <c r="I119" s="390" t="s">
        <v>971</v>
      </c>
      <c r="J119" s="321" t="s">
        <v>965</v>
      </c>
      <c r="K119" s="320">
        <f t="shared" si="130"/>
        <v>45</v>
      </c>
      <c r="L119" s="322">
        <v>100</v>
      </c>
      <c r="M119" s="323">
        <f t="shared" si="129"/>
        <v>1025</v>
      </c>
      <c r="N119" s="320">
        <v>25</v>
      </c>
      <c r="O119" s="321" t="s">
        <v>557</v>
      </c>
      <c r="P119" s="316">
        <v>44755</v>
      </c>
      <c r="Q119" s="231"/>
      <c r="R119" s="232" t="s">
        <v>832</v>
      </c>
      <c r="S119" s="228"/>
      <c r="T119" s="22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  <c r="AH119" s="228"/>
      <c r="AI119" s="228"/>
      <c r="AJ119" s="228"/>
      <c r="AK119" s="228"/>
      <c r="AL119" s="228"/>
    </row>
    <row r="120" spans="1:38" s="229" customFormat="1" ht="12.75" customHeight="1">
      <c r="A120" s="392">
        <v>11</v>
      </c>
      <c r="B120" s="393">
        <v>44756</v>
      </c>
      <c r="C120" s="394"/>
      <c r="D120" s="394" t="s">
        <v>978</v>
      </c>
      <c r="E120" s="392" t="s">
        <v>559</v>
      </c>
      <c r="F120" s="392">
        <v>75</v>
      </c>
      <c r="G120" s="392">
        <v>10</v>
      </c>
      <c r="H120" s="392">
        <v>10</v>
      </c>
      <c r="I120" s="392" t="s">
        <v>908</v>
      </c>
      <c r="J120" s="386" t="s">
        <v>979</v>
      </c>
      <c r="K120" s="392">
        <f t="shared" ref="K120:K121" si="131">H120-F120</f>
        <v>-65</v>
      </c>
      <c r="L120" s="424">
        <v>100</v>
      </c>
      <c r="M120" s="425">
        <f t="shared" ref="M120:M124" si="132">(K120*N120)-L120</f>
        <v>-1725</v>
      </c>
      <c r="N120" s="392">
        <v>25</v>
      </c>
      <c r="O120" s="386" t="s">
        <v>569</v>
      </c>
      <c r="P120" s="393">
        <v>44756</v>
      </c>
      <c r="Q120" s="231"/>
      <c r="R120" s="232" t="s">
        <v>832</v>
      </c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8"/>
      <c r="AG120" s="228"/>
      <c r="AH120" s="228"/>
      <c r="AI120" s="228"/>
      <c r="AJ120" s="228"/>
      <c r="AK120" s="228"/>
      <c r="AL120" s="228"/>
    </row>
    <row r="121" spans="1:38" s="229" customFormat="1" ht="12.75" customHeight="1">
      <c r="A121" s="390">
        <v>12</v>
      </c>
      <c r="B121" s="372">
        <v>44761</v>
      </c>
      <c r="C121" s="391"/>
      <c r="D121" s="391" t="s">
        <v>1004</v>
      </c>
      <c r="E121" s="390" t="s">
        <v>559</v>
      </c>
      <c r="F121" s="390">
        <v>10</v>
      </c>
      <c r="G121" s="390">
        <v>5</v>
      </c>
      <c r="H121" s="390">
        <v>12.75</v>
      </c>
      <c r="I121" s="390" t="s">
        <v>1005</v>
      </c>
      <c r="J121" s="321" t="s">
        <v>1014</v>
      </c>
      <c r="K121" s="320">
        <f t="shared" si="131"/>
        <v>2.75</v>
      </c>
      <c r="L121" s="322">
        <v>100</v>
      </c>
      <c r="M121" s="323">
        <f t="shared" si="132"/>
        <v>2375</v>
      </c>
      <c r="N121" s="320">
        <v>900</v>
      </c>
      <c r="O121" s="321" t="s">
        <v>557</v>
      </c>
      <c r="P121" s="316">
        <v>44761</v>
      </c>
      <c r="Q121" s="231"/>
      <c r="R121" s="232" t="s">
        <v>558</v>
      </c>
      <c r="S121" s="228"/>
      <c r="T121" s="228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28"/>
      <c r="AE121" s="228"/>
      <c r="AF121" s="228"/>
      <c r="AG121" s="228"/>
      <c r="AH121" s="228"/>
      <c r="AI121" s="228"/>
      <c r="AJ121" s="228"/>
      <c r="AK121" s="228"/>
      <c r="AL121" s="228"/>
    </row>
    <row r="122" spans="1:38" s="229" customFormat="1" ht="12.75" customHeight="1">
      <c r="A122" s="390">
        <v>13</v>
      </c>
      <c r="B122" s="372">
        <v>44761</v>
      </c>
      <c r="C122" s="391"/>
      <c r="D122" s="391" t="s">
        <v>937</v>
      </c>
      <c r="E122" s="390" t="s">
        <v>938</v>
      </c>
      <c r="F122" s="390">
        <v>13.5</v>
      </c>
      <c r="G122" s="390">
        <v>22</v>
      </c>
      <c r="H122" s="390">
        <v>9.5</v>
      </c>
      <c r="I122" s="390">
        <v>0.5</v>
      </c>
      <c r="J122" s="321" t="s">
        <v>1015</v>
      </c>
      <c r="K122" s="320">
        <f t="shared" ref="K122:K123" si="133">F122-H122</f>
        <v>4</v>
      </c>
      <c r="L122" s="322">
        <v>100</v>
      </c>
      <c r="M122" s="323">
        <f t="shared" si="132"/>
        <v>2700</v>
      </c>
      <c r="N122" s="320">
        <v>700</v>
      </c>
      <c r="O122" s="321" t="s">
        <v>557</v>
      </c>
      <c r="P122" s="316">
        <v>44761</v>
      </c>
      <c r="Q122" s="231"/>
      <c r="R122" s="232" t="s">
        <v>558</v>
      </c>
      <c r="S122" s="228"/>
      <c r="T122" s="228"/>
      <c r="U122" s="228"/>
      <c r="V122" s="228"/>
      <c r="W122" s="228"/>
      <c r="X122" s="228"/>
      <c r="Y122" s="228"/>
      <c r="Z122" s="228"/>
      <c r="AA122" s="228"/>
      <c r="AB122" s="228"/>
      <c r="AC122" s="228"/>
      <c r="AD122" s="228"/>
      <c r="AE122" s="228"/>
      <c r="AF122" s="228"/>
      <c r="AG122" s="228"/>
      <c r="AH122" s="228"/>
      <c r="AI122" s="228"/>
      <c r="AJ122" s="228"/>
      <c r="AK122" s="228"/>
      <c r="AL122" s="228"/>
    </row>
    <row r="123" spans="1:38" s="229" customFormat="1" ht="12.75" customHeight="1">
      <c r="A123" s="390">
        <v>14</v>
      </c>
      <c r="B123" s="372">
        <v>44761</v>
      </c>
      <c r="C123" s="391"/>
      <c r="D123" s="391" t="s">
        <v>1013</v>
      </c>
      <c r="E123" s="390" t="s">
        <v>938</v>
      </c>
      <c r="F123" s="390">
        <v>17</v>
      </c>
      <c r="G123" s="390">
        <v>27</v>
      </c>
      <c r="H123" s="390">
        <v>13.25</v>
      </c>
      <c r="I123" s="390">
        <v>0.5</v>
      </c>
      <c r="J123" s="321" t="s">
        <v>1016</v>
      </c>
      <c r="K123" s="320">
        <f t="shared" si="133"/>
        <v>3.75</v>
      </c>
      <c r="L123" s="322">
        <v>100</v>
      </c>
      <c r="M123" s="323">
        <f t="shared" si="132"/>
        <v>1775</v>
      </c>
      <c r="N123" s="320">
        <v>500</v>
      </c>
      <c r="O123" s="321" t="s">
        <v>557</v>
      </c>
      <c r="P123" s="316">
        <v>44761</v>
      </c>
      <c r="Q123" s="231"/>
      <c r="R123" s="232" t="s">
        <v>558</v>
      </c>
      <c r="S123" s="228"/>
      <c r="T123" s="228"/>
      <c r="U123" s="228"/>
      <c r="V123" s="228"/>
      <c r="W123" s="228"/>
      <c r="X123" s="228"/>
      <c r="Y123" s="228"/>
      <c r="Z123" s="228"/>
      <c r="AA123" s="228"/>
      <c r="AB123" s="228"/>
      <c r="AC123" s="228"/>
      <c r="AD123" s="228"/>
      <c r="AE123" s="228"/>
      <c r="AF123" s="228"/>
      <c r="AG123" s="228"/>
      <c r="AH123" s="228"/>
      <c r="AI123" s="228"/>
      <c r="AJ123" s="228"/>
      <c r="AK123" s="228"/>
      <c r="AL123" s="228"/>
    </row>
    <row r="124" spans="1:38" s="229" customFormat="1" ht="12.75" customHeight="1">
      <c r="A124" s="390">
        <v>15</v>
      </c>
      <c r="B124" s="372">
        <v>44762</v>
      </c>
      <c r="C124" s="391"/>
      <c r="D124" s="391" t="s">
        <v>1031</v>
      </c>
      <c r="E124" s="390" t="s">
        <v>559</v>
      </c>
      <c r="F124" s="390">
        <v>50</v>
      </c>
      <c r="G124" s="390">
        <v>15</v>
      </c>
      <c r="H124" s="390">
        <v>60</v>
      </c>
      <c r="I124" s="390" t="s">
        <v>1032</v>
      </c>
      <c r="J124" s="321" t="s">
        <v>1024</v>
      </c>
      <c r="K124" s="320">
        <f t="shared" ref="K124" si="134">H124-F124</f>
        <v>10</v>
      </c>
      <c r="L124" s="322">
        <v>100</v>
      </c>
      <c r="M124" s="323">
        <f t="shared" si="132"/>
        <v>400</v>
      </c>
      <c r="N124" s="320">
        <v>50</v>
      </c>
      <c r="O124" s="321" t="s">
        <v>557</v>
      </c>
      <c r="P124" s="316">
        <v>44762</v>
      </c>
      <c r="Q124" s="231"/>
      <c r="R124" s="232" t="s">
        <v>558</v>
      </c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8"/>
      <c r="AG124" s="228"/>
      <c r="AH124" s="228"/>
      <c r="AI124" s="228"/>
      <c r="AJ124" s="228"/>
      <c r="AK124" s="228"/>
      <c r="AL124" s="228"/>
    </row>
    <row r="125" spans="1:38" s="229" customFormat="1" ht="12.75" customHeight="1">
      <c r="A125" s="390">
        <v>16</v>
      </c>
      <c r="B125" s="372">
        <v>44763</v>
      </c>
      <c r="C125" s="391"/>
      <c r="D125" s="391" t="s">
        <v>1036</v>
      </c>
      <c r="E125" s="390" t="s">
        <v>559</v>
      </c>
      <c r="F125" s="390">
        <v>42.5</v>
      </c>
      <c r="G125" s="390">
        <v>14</v>
      </c>
      <c r="H125" s="390">
        <v>54</v>
      </c>
      <c r="I125" s="390" t="s">
        <v>1037</v>
      </c>
      <c r="J125" s="321" t="s">
        <v>1038</v>
      </c>
      <c r="K125" s="320">
        <f t="shared" ref="K125:K126" si="135">H125-F125</f>
        <v>11.5</v>
      </c>
      <c r="L125" s="322">
        <v>100</v>
      </c>
      <c r="M125" s="323">
        <f t="shared" ref="M125:M126" si="136">(K125*N125)-L125</f>
        <v>475</v>
      </c>
      <c r="N125" s="320">
        <v>50</v>
      </c>
      <c r="O125" s="321" t="s">
        <v>557</v>
      </c>
      <c r="P125" s="316">
        <v>44763</v>
      </c>
      <c r="Q125" s="231"/>
      <c r="R125" s="232" t="s">
        <v>558</v>
      </c>
      <c r="S125" s="228"/>
      <c r="T125" s="228"/>
      <c r="U125" s="228"/>
      <c r="V125" s="228"/>
      <c r="W125" s="228"/>
      <c r="X125" s="228"/>
      <c r="Y125" s="228"/>
      <c r="Z125" s="228"/>
      <c r="AA125" s="228"/>
      <c r="AB125" s="228"/>
      <c r="AC125" s="228"/>
      <c r="AD125" s="228"/>
      <c r="AE125" s="228"/>
      <c r="AF125" s="228"/>
      <c r="AG125" s="228"/>
      <c r="AH125" s="228"/>
      <c r="AI125" s="228"/>
      <c r="AJ125" s="228"/>
      <c r="AK125" s="228"/>
      <c r="AL125" s="228"/>
    </row>
    <row r="126" spans="1:38" s="229" customFormat="1" ht="12.75" customHeight="1">
      <c r="A126" s="392">
        <v>17</v>
      </c>
      <c r="B126" s="393">
        <v>44763</v>
      </c>
      <c r="C126" s="394"/>
      <c r="D126" s="394" t="s">
        <v>1039</v>
      </c>
      <c r="E126" s="392" t="s">
        <v>559</v>
      </c>
      <c r="F126" s="392">
        <v>55</v>
      </c>
      <c r="G126" s="392">
        <v>0</v>
      </c>
      <c r="H126" s="392">
        <v>0</v>
      </c>
      <c r="I126" s="392" t="s">
        <v>1040</v>
      </c>
      <c r="J126" s="386" t="s">
        <v>1041</v>
      </c>
      <c r="K126" s="392">
        <f t="shared" si="135"/>
        <v>-55</v>
      </c>
      <c r="L126" s="424">
        <v>100</v>
      </c>
      <c r="M126" s="425">
        <f t="shared" si="136"/>
        <v>-1475</v>
      </c>
      <c r="N126" s="392">
        <v>25</v>
      </c>
      <c r="O126" s="386" t="s">
        <v>569</v>
      </c>
      <c r="P126" s="393">
        <v>44763</v>
      </c>
      <c r="Q126" s="231"/>
      <c r="R126" s="232" t="s">
        <v>832</v>
      </c>
      <c r="S126" s="228"/>
      <c r="T126" s="228"/>
      <c r="U126" s="228"/>
      <c r="V126" s="228"/>
      <c r="W126" s="228"/>
      <c r="X126" s="228"/>
      <c r="Y126" s="228"/>
      <c r="Z126" s="228"/>
      <c r="AA126" s="228"/>
      <c r="AB126" s="228"/>
      <c r="AC126" s="228"/>
      <c r="AD126" s="228"/>
      <c r="AE126" s="228"/>
      <c r="AF126" s="228"/>
      <c r="AG126" s="228"/>
      <c r="AH126" s="228"/>
      <c r="AI126" s="228"/>
      <c r="AJ126" s="228"/>
      <c r="AK126" s="228"/>
      <c r="AL126" s="228"/>
    </row>
    <row r="127" spans="1:38" s="229" customFormat="1" ht="12.75" customHeight="1">
      <c r="A127" s="390">
        <v>18</v>
      </c>
      <c r="B127" s="372">
        <v>44764</v>
      </c>
      <c r="C127" s="391"/>
      <c r="D127" s="391" t="s">
        <v>1056</v>
      </c>
      <c r="E127" s="390" t="s">
        <v>559</v>
      </c>
      <c r="F127" s="390">
        <v>23</v>
      </c>
      <c r="G127" s="390">
        <v>5</v>
      </c>
      <c r="H127" s="390">
        <v>29.5</v>
      </c>
      <c r="I127" s="390" t="s">
        <v>1057</v>
      </c>
      <c r="J127" s="321" t="s">
        <v>918</v>
      </c>
      <c r="K127" s="320">
        <f t="shared" ref="K127" si="137">H127-F127</f>
        <v>6.5</v>
      </c>
      <c r="L127" s="322">
        <v>100</v>
      </c>
      <c r="M127" s="323">
        <f t="shared" ref="M127" si="138">(K127*N127)-L127</f>
        <v>1525</v>
      </c>
      <c r="N127" s="320">
        <v>250</v>
      </c>
      <c r="O127" s="321" t="s">
        <v>557</v>
      </c>
      <c r="P127" s="316">
        <v>44767</v>
      </c>
      <c r="Q127" s="231"/>
      <c r="R127" s="232"/>
      <c r="S127" s="228"/>
      <c r="T127" s="228"/>
      <c r="U127" s="228"/>
      <c r="V127" s="228"/>
      <c r="W127" s="228"/>
      <c r="X127" s="228"/>
      <c r="Y127" s="228"/>
      <c r="Z127" s="228"/>
      <c r="AA127" s="228"/>
      <c r="AB127" s="228"/>
      <c r="AC127" s="228"/>
      <c r="AD127" s="228"/>
      <c r="AE127" s="228"/>
      <c r="AF127" s="228"/>
      <c r="AG127" s="228"/>
      <c r="AH127" s="228"/>
      <c r="AI127" s="228"/>
      <c r="AJ127" s="228"/>
      <c r="AK127" s="228"/>
      <c r="AL127" s="228"/>
    </row>
    <row r="128" spans="1:38" ht="15" customHeight="1">
      <c r="A128" s="305"/>
      <c r="B128" s="400"/>
      <c r="C128" s="306"/>
      <c r="D128" s="307"/>
      <c r="E128" s="305"/>
      <c r="F128" s="305"/>
      <c r="G128" s="305"/>
      <c r="H128" s="308"/>
      <c r="I128" s="309"/>
      <c r="J128" s="264"/>
      <c r="K128" s="234"/>
      <c r="L128" s="253"/>
      <c r="M128" s="254"/>
      <c r="N128" s="234"/>
      <c r="O128" s="264"/>
      <c r="P128" s="230"/>
      <c r="Q128" s="1"/>
      <c r="R128" s="232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2.75" customHeight="1">
      <c r="A129" s="144"/>
      <c r="B129" s="149"/>
      <c r="C129" s="149"/>
      <c r="D129" s="150"/>
      <c r="E129" s="144"/>
      <c r="F129" s="151"/>
      <c r="G129" s="144"/>
      <c r="H129" s="144"/>
      <c r="I129" s="144"/>
      <c r="J129" s="149"/>
      <c r="K129" s="152"/>
      <c r="L129" s="144"/>
      <c r="M129" s="144"/>
      <c r="N129" s="144"/>
      <c r="O129" s="153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38" ht="38.25" customHeight="1">
      <c r="A130" s="94" t="s">
        <v>581</v>
      </c>
      <c r="B130" s="154"/>
      <c r="C130" s="154"/>
      <c r="D130" s="155"/>
      <c r="E130" s="128"/>
      <c r="F130" s="6"/>
      <c r="G130" s="6"/>
      <c r="H130" s="129"/>
      <c r="I130" s="156"/>
      <c r="J130" s="1"/>
      <c r="K130" s="6"/>
      <c r="L130" s="6"/>
      <c r="M130" s="6"/>
      <c r="N130" s="1"/>
      <c r="O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38" s="229" customFormat="1" ht="14.25" customHeight="1">
      <c r="A131" s="95" t="s">
        <v>16</v>
      </c>
      <c r="B131" s="96" t="s">
        <v>534</v>
      </c>
      <c r="C131" s="96"/>
      <c r="D131" s="97" t="s">
        <v>545</v>
      </c>
      <c r="E131" s="96" t="s">
        <v>546</v>
      </c>
      <c r="F131" s="96" t="s">
        <v>547</v>
      </c>
      <c r="G131" s="96" t="s">
        <v>548</v>
      </c>
      <c r="H131" s="96" t="s">
        <v>549</v>
      </c>
      <c r="I131" s="96" t="s">
        <v>550</v>
      </c>
      <c r="J131" s="95" t="s">
        <v>551</v>
      </c>
      <c r="K131" s="132" t="s">
        <v>568</v>
      </c>
      <c r="L131" s="133" t="s">
        <v>553</v>
      </c>
      <c r="M131" s="98" t="s">
        <v>554</v>
      </c>
      <c r="N131" s="96" t="s">
        <v>555</v>
      </c>
      <c r="O131" s="97" t="s">
        <v>556</v>
      </c>
      <c r="P131" s="96" t="s">
        <v>787</v>
      </c>
      <c r="Q131" s="228"/>
      <c r="R131" s="6"/>
      <c r="S131" s="228"/>
      <c r="T131" s="228"/>
      <c r="U131" s="228"/>
      <c r="V131" s="228"/>
      <c r="W131" s="228"/>
      <c r="X131" s="228"/>
      <c r="Y131" s="228"/>
      <c r="Z131" s="228"/>
      <c r="AA131" s="228"/>
      <c r="AB131" s="228"/>
      <c r="AC131" s="228"/>
      <c r="AD131" s="228"/>
      <c r="AE131" s="228"/>
      <c r="AF131" s="228"/>
      <c r="AG131" s="228"/>
      <c r="AH131" s="228"/>
      <c r="AI131" s="228"/>
      <c r="AJ131" s="228"/>
      <c r="AK131" s="228"/>
      <c r="AL131" s="228"/>
    </row>
    <row r="132" spans="1:38" s="229" customFormat="1" ht="12.75" customHeight="1">
      <c r="A132" s="364">
        <v>1</v>
      </c>
      <c r="B132" s="365">
        <v>44488</v>
      </c>
      <c r="C132" s="365"/>
      <c r="D132" s="366" t="s">
        <v>835</v>
      </c>
      <c r="E132" s="367" t="s">
        <v>830</v>
      </c>
      <c r="F132" s="367">
        <v>235.25</v>
      </c>
      <c r="G132" s="367">
        <v>198</v>
      </c>
      <c r="H132" s="367">
        <v>287.5</v>
      </c>
      <c r="I132" s="367" t="s">
        <v>792</v>
      </c>
      <c r="J132" s="361" t="s">
        <v>899</v>
      </c>
      <c r="K132" s="361">
        <f t="shared" ref="K132" si="139">H132-F132</f>
        <v>52.25</v>
      </c>
      <c r="L132" s="362">
        <f t="shared" ref="L132" si="140">(F132*-0.7)/100</f>
        <v>-1.6467499999999999</v>
      </c>
      <c r="M132" s="368">
        <f t="shared" ref="M132" si="141">(K132+L132)/F132</f>
        <v>0.21510414452709883</v>
      </c>
      <c r="N132" s="361" t="s">
        <v>557</v>
      </c>
      <c r="O132" s="369">
        <v>44746</v>
      </c>
      <c r="P132" s="361"/>
      <c r="Q132" s="228"/>
      <c r="R132" s="1" t="s">
        <v>558</v>
      </c>
      <c r="S132" s="228"/>
      <c r="T132" s="228"/>
      <c r="U132" s="228"/>
      <c r="V132" s="228"/>
      <c r="W132" s="228"/>
      <c r="X132" s="228"/>
      <c r="Y132" s="228"/>
      <c r="Z132" s="228"/>
      <c r="AA132" s="228"/>
      <c r="AB132" s="228"/>
      <c r="AC132" s="228"/>
      <c r="AD132" s="228"/>
      <c r="AE132" s="228"/>
      <c r="AF132" s="228"/>
      <c r="AG132" s="228"/>
      <c r="AH132" s="228"/>
      <c r="AI132" s="228"/>
      <c r="AJ132" s="228"/>
      <c r="AK132" s="228"/>
      <c r="AL132" s="228"/>
    </row>
    <row r="133" spans="1:38" ht="14.25" customHeight="1">
      <c r="A133" s="364">
        <v>2</v>
      </c>
      <c r="B133" s="365">
        <v>44736</v>
      </c>
      <c r="C133" s="365"/>
      <c r="D133" s="366" t="s">
        <v>844</v>
      </c>
      <c r="E133" s="367" t="s">
        <v>559</v>
      </c>
      <c r="F133" s="367">
        <v>1450</v>
      </c>
      <c r="G133" s="367">
        <v>1300</v>
      </c>
      <c r="H133" s="367">
        <v>1690</v>
      </c>
      <c r="I133" s="367" t="s">
        <v>845</v>
      </c>
      <c r="J133" s="361" t="s">
        <v>934</v>
      </c>
      <c r="K133" s="361">
        <f t="shared" ref="K133" si="142">H133-F133</f>
        <v>240</v>
      </c>
      <c r="L133" s="362">
        <f>(F133*-0.4)/100</f>
        <v>-5.8</v>
      </c>
      <c r="M133" s="368">
        <f t="shared" ref="M133" si="143">(K133+L133)/F133</f>
        <v>0.16151724137931034</v>
      </c>
      <c r="N133" s="361" t="s">
        <v>557</v>
      </c>
      <c r="O133" s="369">
        <v>44750</v>
      </c>
      <c r="P133" s="361"/>
      <c r="R133" s="228" t="s">
        <v>558</v>
      </c>
      <c r="S133" s="41"/>
      <c r="T133" s="1"/>
      <c r="U133" s="1"/>
      <c r="V133" s="1"/>
      <c r="W133" s="1"/>
      <c r="X133" s="1"/>
      <c r="Y133" s="1"/>
      <c r="Z133" s="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</row>
    <row r="134" spans="1:38" ht="12.75" customHeight="1">
      <c r="A134" s="157"/>
      <c r="B134" s="134"/>
      <c r="C134" s="158"/>
      <c r="D134" s="99"/>
      <c r="E134" s="159"/>
      <c r="F134" s="159"/>
      <c r="G134" s="159"/>
      <c r="H134" s="159"/>
      <c r="I134" s="159"/>
      <c r="J134" s="159"/>
      <c r="K134" s="160"/>
      <c r="L134" s="161"/>
      <c r="M134" s="159"/>
      <c r="N134" s="162"/>
      <c r="O134" s="163"/>
      <c r="P134" s="163"/>
      <c r="R134" s="6"/>
      <c r="S134" s="1"/>
      <c r="T134" s="1"/>
      <c r="U134" s="1"/>
      <c r="V134" s="1"/>
      <c r="W134" s="1"/>
      <c r="X134" s="1"/>
      <c r="Y134" s="1"/>
    </row>
    <row r="135" spans="1:38" ht="12.75" customHeight="1">
      <c r="A135" s="112" t="s">
        <v>561</v>
      </c>
      <c r="B135" s="112"/>
      <c r="C135" s="112"/>
      <c r="D135" s="112"/>
      <c r="E135" s="41"/>
      <c r="F135" s="120" t="s">
        <v>563</v>
      </c>
      <c r="G135" s="56"/>
      <c r="H135" s="56"/>
      <c r="I135" s="56"/>
      <c r="J135" s="6"/>
      <c r="K135" s="138"/>
      <c r="L135" s="139"/>
      <c r="M135" s="6"/>
      <c r="N135" s="102"/>
      <c r="O135" s="164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19" t="s">
        <v>562</v>
      </c>
      <c r="B136" s="112"/>
      <c r="C136" s="112"/>
      <c r="D136" s="112"/>
      <c r="E136" s="6"/>
      <c r="F136" s="120" t="s">
        <v>565</v>
      </c>
      <c r="G136" s="6"/>
      <c r="H136" s="6" t="s">
        <v>783</v>
      </c>
      <c r="I136" s="6"/>
      <c r="J136" s="1"/>
      <c r="K136" s="6"/>
      <c r="L136" s="6"/>
      <c r="M136" s="6"/>
      <c r="N136" s="1"/>
      <c r="O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19"/>
      <c r="B137" s="112"/>
      <c r="C137" s="112"/>
      <c r="D137" s="112"/>
      <c r="E137" s="6"/>
      <c r="F137" s="120"/>
      <c r="G137" s="6"/>
      <c r="H137" s="6"/>
      <c r="I137" s="6"/>
      <c r="J137" s="1"/>
      <c r="K137" s="6"/>
      <c r="L137" s="6"/>
      <c r="M137" s="6"/>
      <c r="N137" s="1"/>
      <c r="O137" s="1"/>
      <c r="Q137" s="1"/>
      <c r="R137" s="5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19"/>
      <c r="B138" s="112"/>
      <c r="C138" s="112"/>
      <c r="D138" s="112"/>
      <c r="E138" s="6"/>
      <c r="F138" s="120"/>
      <c r="G138" s="56"/>
      <c r="H138" s="41"/>
      <c r="I138" s="56"/>
      <c r="J138" s="6"/>
      <c r="K138" s="138"/>
      <c r="L138" s="139"/>
      <c r="M138" s="6"/>
      <c r="N138" s="102"/>
      <c r="O138" s="140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56"/>
      <c r="B139" s="101"/>
      <c r="C139" s="101"/>
      <c r="D139" s="41"/>
      <c r="E139" s="56"/>
      <c r="F139" s="56"/>
      <c r="G139" s="56"/>
      <c r="H139" s="41"/>
      <c r="I139" s="56"/>
      <c r="J139" s="6"/>
      <c r="K139" s="138"/>
      <c r="L139" s="139"/>
      <c r="M139" s="6"/>
      <c r="N139" s="102"/>
      <c r="O139" s="140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38.25" customHeight="1">
      <c r="A140" s="41"/>
      <c r="B140" s="165" t="s">
        <v>582</v>
      </c>
      <c r="C140" s="165"/>
      <c r="D140" s="165"/>
      <c r="E140" s="165"/>
      <c r="F140" s="6"/>
      <c r="G140" s="6"/>
      <c r="H140" s="130"/>
      <c r="I140" s="6"/>
      <c r="J140" s="130"/>
      <c r="K140" s="131"/>
      <c r="L140" s="6"/>
      <c r="M140" s="6"/>
      <c r="N140" s="1"/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95" t="s">
        <v>16</v>
      </c>
      <c r="B141" s="96" t="s">
        <v>534</v>
      </c>
      <c r="C141" s="96"/>
      <c r="D141" s="97" t="s">
        <v>545</v>
      </c>
      <c r="E141" s="96" t="s">
        <v>546</v>
      </c>
      <c r="F141" s="96" t="s">
        <v>547</v>
      </c>
      <c r="G141" s="96" t="s">
        <v>583</v>
      </c>
      <c r="H141" s="96" t="s">
        <v>584</v>
      </c>
      <c r="I141" s="96" t="s">
        <v>550</v>
      </c>
      <c r="J141" s="166" t="s">
        <v>551</v>
      </c>
      <c r="K141" s="96" t="s">
        <v>552</v>
      </c>
      <c r="L141" s="96" t="s">
        <v>585</v>
      </c>
      <c r="M141" s="96" t="s">
        <v>555</v>
      </c>
      <c r="N141" s="97" t="s">
        <v>556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67">
        <v>1</v>
      </c>
      <c r="B142" s="168">
        <v>41579</v>
      </c>
      <c r="C142" s="168"/>
      <c r="D142" s="169" t="s">
        <v>586</v>
      </c>
      <c r="E142" s="170" t="s">
        <v>587</v>
      </c>
      <c r="F142" s="171">
        <v>82</v>
      </c>
      <c r="G142" s="170" t="s">
        <v>588</v>
      </c>
      <c r="H142" s="170">
        <v>100</v>
      </c>
      <c r="I142" s="172">
        <v>100</v>
      </c>
      <c r="J142" s="173" t="s">
        <v>589</v>
      </c>
      <c r="K142" s="174">
        <f t="shared" ref="K142:K194" si="144">H142-F142</f>
        <v>18</v>
      </c>
      <c r="L142" s="175">
        <f t="shared" ref="L142:L194" si="145">K142/F142</f>
        <v>0.21951219512195122</v>
      </c>
      <c r="M142" s="170" t="s">
        <v>557</v>
      </c>
      <c r="N142" s="176">
        <v>42657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67">
        <v>2</v>
      </c>
      <c r="B143" s="168">
        <v>41794</v>
      </c>
      <c r="C143" s="168"/>
      <c r="D143" s="169" t="s">
        <v>590</v>
      </c>
      <c r="E143" s="170" t="s">
        <v>559</v>
      </c>
      <c r="F143" s="171">
        <v>257</v>
      </c>
      <c r="G143" s="170" t="s">
        <v>588</v>
      </c>
      <c r="H143" s="170">
        <v>300</v>
      </c>
      <c r="I143" s="172">
        <v>300</v>
      </c>
      <c r="J143" s="173" t="s">
        <v>589</v>
      </c>
      <c r="K143" s="174">
        <f t="shared" si="144"/>
        <v>43</v>
      </c>
      <c r="L143" s="175">
        <f t="shared" si="145"/>
        <v>0.16731517509727625</v>
      </c>
      <c r="M143" s="170" t="s">
        <v>557</v>
      </c>
      <c r="N143" s="176">
        <v>41822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67">
        <v>3</v>
      </c>
      <c r="B144" s="168">
        <v>41828</v>
      </c>
      <c r="C144" s="168"/>
      <c r="D144" s="169" t="s">
        <v>591</v>
      </c>
      <c r="E144" s="170" t="s">
        <v>559</v>
      </c>
      <c r="F144" s="171">
        <v>393</v>
      </c>
      <c r="G144" s="170" t="s">
        <v>588</v>
      </c>
      <c r="H144" s="170">
        <v>468</v>
      </c>
      <c r="I144" s="172">
        <v>468</v>
      </c>
      <c r="J144" s="173" t="s">
        <v>589</v>
      </c>
      <c r="K144" s="174">
        <f t="shared" si="144"/>
        <v>75</v>
      </c>
      <c r="L144" s="175">
        <f t="shared" si="145"/>
        <v>0.19083969465648856</v>
      </c>
      <c r="M144" s="170" t="s">
        <v>557</v>
      </c>
      <c r="N144" s="176">
        <v>41863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7">
        <v>4</v>
      </c>
      <c r="B145" s="168">
        <v>41857</v>
      </c>
      <c r="C145" s="168"/>
      <c r="D145" s="169" t="s">
        <v>592</v>
      </c>
      <c r="E145" s="170" t="s">
        <v>559</v>
      </c>
      <c r="F145" s="171">
        <v>205</v>
      </c>
      <c r="G145" s="170" t="s">
        <v>588</v>
      </c>
      <c r="H145" s="170">
        <v>275</v>
      </c>
      <c r="I145" s="172">
        <v>250</v>
      </c>
      <c r="J145" s="173" t="s">
        <v>589</v>
      </c>
      <c r="K145" s="174">
        <f t="shared" si="144"/>
        <v>70</v>
      </c>
      <c r="L145" s="175">
        <f t="shared" si="145"/>
        <v>0.34146341463414637</v>
      </c>
      <c r="M145" s="170" t="s">
        <v>557</v>
      </c>
      <c r="N145" s="176">
        <v>41962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7">
        <v>5</v>
      </c>
      <c r="B146" s="168">
        <v>41886</v>
      </c>
      <c r="C146" s="168"/>
      <c r="D146" s="169" t="s">
        <v>593</v>
      </c>
      <c r="E146" s="170" t="s">
        <v>559</v>
      </c>
      <c r="F146" s="171">
        <v>162</v>
      </c>
      <c r="G146" s="170" t="s">
        <v>588</v>
      </c>
      <c r="H146" s="170">
        <v>190</v>
      </c>
      <c r="I146" s="172">
        <v>190</v>
      </c>
      <c r="J146" s="173" t="s">
        <v>589</v>
      </c>
      <c r="K146" s="174">
        <f t="shared" si="144"/>
        <v>28</v>
      </c>
      <c r="L146" s="175">
        <f t="shared" si="145"/>
        <v>0.1728395061728395</v>
      </c>
      <c r="M146" s="170" t="s">
        <v>557</v>
      </c>
      <c r="N146" s="176">
        <v>42006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7">
        <v>6</v>
      </c>
      <c r="B147" s="168">
        <v>41886</v>
      </c>
      <c r="C147" s="168"/>
      <c r="D147" s="169" t="s">
        <v>594</v>
      </c>
      <c r="E147" s="170" t="s">
        <v>559</v>
      </c>
      <c r="F147" s="171">
        <v>75</v>
      </c>
      <c r="G147" s="170" t="s">
        <v>588</v>
      </c>
      <c r="H147" s="170">
        <v>91.5</v>
      </c>
      <c r="I147" s="172" t="s">
        <v>595</v>
      </c>
      <c r="J147" s="173" t="s">
        <v>596</v>
      </c>
      <c r="K147" s="174">
        <f t="shared" si="144"/>
        <v>16.5</v>
      </c>
      <c r="L147" s="175">
        <f t="shared" si="145"/>
        <v>0.22</v>
      </c>
      <c r="M147" s="170" t="s">
        <v>557</v>
      </c>
      <c r="N147" s="176">
        <v>41954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67">
        <v>7</v>
      </c>
      <c r="B148" s="168">
        <v>41913</v>
      </c>
      <c r="C148" s="168"/>
      <c r="D148" s="169" t="s">
        <v>597</v>
      </c>
      <c r="E148" s="170" t="s">
        <v>559</v>
      </c>
      <c r="F148" s="171">
        <v>850</v>
      </c>
      <c r="G148" s="170" t="s">
        <v>588</v>
      </c>
      <c r="H148" s="170">
        <v>982.5</v>
      </c>
      <c r="I148" s="172">
        <v>1050</v>
      </c>
      <c r="J148" s="173" t="s">
        <v>598</v>
      </c>
      <c r="K148" s="174">
        <f t="shared" si="144"/>
        <v>132.5</v>
      </c>
      <c r="L148" s="175">
        <f t="shared" si="145"/>
        <v>0.15588235294117647</v>
      </c>
      <c r="M148" s="170" t="s">
        <v>557</v>
      </c>
      <c r="N148" s="176">
        <v>42039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7">
        <v>8</v>
      </c>
      <c r="B149" s="168">
        <v>41913</v>
      </c>
      <c r="C149" s="168"/>
      <c r="D149" s="169" t="s">
        <v>599</v>
      </c>
      <c r="E149" s="170" t="s">
        <v>559</v>
      </c>
      <c r="F149" s="171">
        <v>475</v>
      </c>
      <c r="G149" s="170" t="s">
        <v>588</v>
      </c>
      <c r="H149" s="170">
        <v>515</v>
      </c>
      <c r="I149" s="172">
        <v>600</v>
      </c>
      <c r="J149" s="173" t="s">
        <v>600</v>
      </c>
      <c r="K149" s="174">
        <f t="shared" si="144"/>
        <v>40</v>
      </c>
      <c r="L149" s="175">
        <f t="shared" si="145"/>
        <v>8.4210526315789472E-2</v>
      </c>
      <c r="M149" s="170" t="s">
        <v>557</v>
      </c>
      <c r="N149" s="176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7">
        <v>9</v>
      </c>
      <c r="B150" s="168">
        <v>41913</v>
      </c>
      <c r="C150" s="168"/>
      <c r="D150" s="169" t="s">
        <v>601</v>
      </c>
      <c r="E150" s="170" t="s">
        <v>559</v>
      </c>
      <c r="F150" s="171">
        <v>86</v>
      </c>
      <c r="G150" s="170" t="s">
        <v>588</v>
      </c>
      <c r="H150" s="170">
        <v>99</v>
      </c>
      <c r="I150" s="172">
        <v>140</v>
      </c>
      <c r="J150" s="173" t="s">
        <v>602</v>
      </c>
      <c r="K150" s="174">
        <f t="shared" si="144"/>
        <v>13</v>
      </c>
      <c r="L150" s="175">
        <f t="shared" si="145"/>
        <v>0.15116279069767441</v>
      </c>
      <c r="M150" s="170" t="s">
        <v>557</v>
      </c>
      <c r="N150" s="176">
        <v>41939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7">
        <v>10</v>
      </c>
      <c r="B151" s="168">
        <v>41926</v>
      </c>
      <c r="C151" s="168"/>
      <c r="D151" s="169" t="s">
        <v>603</v>
      </c>
      <c r="E151" s="170" t="s">
        <v>559</v>
      </c>
      <c r="F151" s="171">
        <v>496.6</v>
      </c>
      <c r="G151" s="170" t="s">
        <v>588</v>
      </c>
      <c r="H151" s="170">
        <v>621</v>
      </c>
      <c r="I151" s="172">
        <v>580</v>
      </c>
      <c r="J151" s="173" t="s">
        <v>589</v>
      </c>
      <c r="K151" s="174">
        <f t="shared" si="144"/>
        <v>124.39999999999998</v>
      </c>
      <c r="L151" s="175">
        <f t="shared" si="145"/>
        <v>0.25050342327829234</v>
      </c>
      <c r="M151" s="170" t="s">
        <v>557</v>
      </c>
      <c r="N151" s="176">
        <v>42605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7">
        <v>11</v>
      </c>
      <c r="B152" s="168">
        <v>41926</v>
      </c>
      <c r="C152" s="168"/>
      <c r="D152" s="169" t="s">
        <v>604</v>
      </c>
      <c r="E152" s="170" t="s">
        <v>559</v>
      </c>
      <c r="F152" s="171">
        <v>2481.9</v>
      </c>
      <c r="G152" s="170" t="s">
        <v>588</v>
      </c>
      <c r="H152" s="170">
        <v>2840</v>
      </c>
      <c r="I152" s="172">
        <v>2870</v>
      </c>
      <c r="J152" s="173" t="s">
        <v>605</v>
      </c>
      <c r="K152" s="174">
        <f t="shared" si="144"/>
        <v>358.09999999999991</v>
      </c>
      <c r="L152" s="175">
        <f t="shared" si="145"/>
        <v>0.14428462065353154</v>
      </c>
      <c r="M152" s="170" t="s">
        <v>557</v>
      </c>
      <c r="N152" s="176">
        <v>42017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7">
        <v>12</v>
      </c>
      <c r="B153" s="168">
        <v>41928</v>
      </c>
      <c r="C153" s="168"/>
      <c r="D153" s="169" t="s">
        <v>606</v>
      </c>
      <c r="E153" s="170" t="s">
        <v>559</v>
      </c>
      <c r="F153" s="171">
        <v>84.5</v>
      </c>
      <c r="G153" s="170" t="s">
        <v>588</v>
      </c>
      <c r="H153" s="170">
        <v>93</v>
      </c>
      <c r="I153" s="172">
        <v>110</v>
      </c>
      <c r="J153" s="173" t="s">
        <v>607</v>
      </c>
      <c r="K153" s="174">
        <f t="shared" si="144"/>
        <v>8.5</v>
      </c>
      <c r="L153" s="175">
        <f t="shared" si="145"/>
        <v>0.10059171597633136</v>
      </c>
      <c r="M153" s="170" t="s">
        <v>557</v>
      </c>
      <c r="N153" s="176">
        <v>41939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7">
        <v>13</v>
      </c>
      <c r="B154" s="168">
        <v>41928</v>
      </c>
      <c r="C154" s="168"/>
      <c r="D154" s="169" t="s">
        <v>608</v>
      </c>
      <c r="E154" s="170" t="s">
        <v>559</v>
      </c>
      <c r="F154" s="171">
        <v>401</v>
      </c>
      <c r="G154" s="170" t="s">
        <v>588</v>
      </c>
      <c r="H154" s="170">
        <v>428</v>
      </c>
      <c r="I154" s="172">
        <v>450</v>
      </c>
      <c r="J154" s="173" t="s">
        <v>609</v>
      </c>
      <c r="K154" s="174">
        <f t="shared" si="144"/>
        <v>27</v>
      </c>
      <c r="L154" s="175">
        <f t="shared" si="145"/>
        <v>6.7331670822942641E-2</v>
      </c>
      <c r="M154" s="170" t="s">
        <v>557</v>
      </c>
      <c r="N154" s="176">
        <v>42020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7">
        <v>14</v>
      </c>
      <c r="B155" s="168">
        <v>41928</v>
      </c>
      <c r="C155" s="168"/>
      <c r="D155" s="169" t="s">
        <v>610</v>
      </c>
      <c r="E155" s="170" t="s">
        <v>559</v>
      </c>
      <c r="F155" s="171">
        <v>101</v>
      </c>
      <c r="G155" s="170" t="s">
        <v>588</v>
      </c>
      <c r="H155" s="170">
        <v>112</v>
      </c>
      <c r="I155" s="172">
        <v>120</v>
      </c>
      <c r="J155" s="173" t="s">
        <v>611</v>
      </c>
      <c r="K155" s="174">
        <f t="shared" si="144"/>
        <v>11</v>
      </c>
      <c r="L155" s="175">
        <f t="shared" si="145"/>
        <v>0.10891089108910891</v>
      </c>
      <c r="M155" s="170" t="s">
        <v>557</v>
      </c>
      <c r="N155" s="176">
        <v>41939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7">
        <v>15</v>
      </c>
      <c r="B156" s="168">
        <v>41954</v>
      </c>
      <c r="C156" s="168"/>
      <c r="D156" s="169" t="s">
        <v>612</v>
      </c>
      <c r="E156" s="170" t="s">
        <v>559</v>
      </c>
      <c r="F156" s="171">
        <v>59</v>
      </c>
      <c r="G156" s="170" t="s">
        <v>588</v>
      </c>
      <c r="H156" s="170">
        <v>76</v>
      </c>
      <c r="I156" s="172">
        <v>76</v>
      </c>
      <c r="J156" s="173" t="s">
        <v>589</v>
      </c>
      <c r="K156" s="174">
        <f t="shared" si="144"/>
        <v>17</v>
      </c>
      <c r="L156" s="175">
        <f t="shared" si="145"/>
        <v>0.28813559322033899</v>
      </c>
      <c r="M156" s="170" t="s">
        <v>557</v>
      </c>
      <c r="N156" s="176">
        <v>43032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7">
        <v>16</v>
      </c>
      <c r="B157" s="168">
        <v>41954</v>
      </c>
      <c r="C157" s="168"/>
      <c r="D157" s="169" t="s">
        <v>601</v>
      </c>
      <c r="E157" s="170" t="s">
        <v>559</v>
      </c>
      <c r="F157" s="171">
        <v>99</v>
      </c>
      <c r="G157" s="170" t="s">
        <v>588</v>
      </c>
      <c r="H157" s="170">
        <v>120</v>
      </c>
      <c r="I157" s="172">
        <v>120</v>
      </c>
      <c r="J157" s="173" t="s">
        <v>570</v>
      </c>
      <c r="K157" s="174">
        <f t="shared" si="144"/>
        <v>21</v>
      </c>
      <c r="L157" s="175">
        <f t="shared" si="145"/>
        <v>0.21212121212121213</v>
      </c>
      <c r="M157" s="170" t="s">
        <v>557</v>
      </c>
      <c r="N157" s="176">
        <v>41960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7">
        <v>17</v>
      </c>
      <c r="B158" s="168">
        <v>41956</v>
      </c>
      <c r="C158" s="168"/>
      <c r="D158" s="169" t="s">
        <v>613</v>
      </c>
      <c r="E158" s="170" t="s">
        <v>559</v>
      </c>
      <c r="F158" s="171">
        <v>22</v>
      </c>
      <c r="G158" s="170" t="s">
        <v>588</v>
      </c>
      <c r="H158" s="170">
        <v>33.549999999999997</v>
      </c>
      <c r="I158" s="172">
        <v>32</v>
      </c>
      <c r="J158" s="173" t="s">
        <v>614</v>
      </c>
      <c r="K158" s="174">
        <f t="shared" si="144"/>
        <v>11.549999999999997</v>
      </c>
      <c r="L158" s="175">
        <f t="shared" si="145"/>
        <v>0.52499999999999991</v>
      </c>
      <c r="M158" s="170" t="s">
        <v>557</v>
      </c>
      <c r="N158" s="176">
        <v>42188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7">
        <v>18</v>
      </c>
      <c r="B159" s="168">
        <v>41976</v>
      </c>
      <c r="C159" s="168"/>
      <c r="D159" s="169" t="s">
        <v>615</v>
      </c>
      <c r="E159" s="170" t="s">
        <v>559</v>
      </c>
      <c r="F159" s="171">
        <v>440</v>
      </c>
      <c r="G159" s="170" t="s">
        <v>588</v>
      </c>
      <c r="H159" s="170">
        <v>520</v>
      </c>
      <c r="I159" s="172">
        <v>520</v>
      </c>
      <c r="J159" s="173" t="s">
        <v>616</v>
      </c>
      <c r="K159" s="174">
        <f t="shared" si="144"/>
        <v>80</v>
      </c>
      <c r="L159" s="175">
        <f t="shared" si="145"/>
        <v>0.18181818181818182</v>
      </c>
      <c r="M159" s="170" t="s">
        <v>557</v>
      </c>
      <c r="N159" s="176">
        <v>42208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7">
        <v>19</v>
      </c>
      <c r="B160" s="168">
        <v>41976</v>
      </c>
      <c r="C160" s="168"/>
      <c r="D160" s="169" t="s">
        <v>617</v>
      </c>
      <c r="E160" s="170" t="s">
        <v>559</v>
      </c>
      <c r="F160" s="171">
        <v>360</v>
      </c>
      <c r="G160" s="170" t="s">
        <v>588</v>
      </c>
      <c r="H160" s="170">
        <v>427</v>
      </c>
      <c r="I160" s="172">
        <v>425</v>
      </c>
      <c r="J160" s="173" t="s">
        <v>618</v>
      </c>
      <c r="K160" s="174">
        <f t="shared" si="144"/>
        <v>67</v>
      </c>
      <c r="L160" s="175">
        <f t="shared" si="145"/>
        <v>0.18611111111111112</v>
      </c>
      <c r="M160" s="170" t="s">
        <v>557</v>
      </c>
      <c r="N160" s="176">
        <v>42058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7">
        <v>20</v>
      </c>
      <c r="B161" s="168">
        <v>42012</v>
      </c>
      <c r="C161" s="168"/>
      <c r="D161" s="169" t="s">
        <v>619</v>
      </c>
      <c r="E161" s="170" t="s">
        <v>559</v>
      </c>
      <c r="F161" s="171">
        <v>360</v>
      </c>
      <c r="G161" s="170" t="s">
        <v>588</v>
      </c>
      <c r="H161" s="170">
        <v>455</v>
      </c>
      <c r="I161" s="172">
        <v>420</v>
      </c>
      <c r="J161" s="173" t="s">
        <v>620</v>
      </c>
      <c r="K161" s="174">
        <f t="shared" si="144"/>
        <v>95</v>
      </c>
      <c r="L161" s="175">
        <f t="shared" si="145"/>
        <v>0.2638888888888889</v>
      </c>
      <c r="M161" s="170" t="s">
        <v>557</v>
      </c>
      <c r="N161" s="176">
        <v>42024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7">
        <v>21</v>
      </c>
      <c r="B162" s="168">
        <v>42012</v>
      </c>
      <c r="C162" s="168"/>
      <c r="D162" s="169" t="s">
        <v>621</v>
      </c>
      <c r="E162" s="170" t="s">
        <v>559</v>
      </c>
      <c r="F162" s="171">
        <v>130</v>
      </c>
      <c r="G162" s="170"/>
      <c r="H162" s="170">
        <v>175.5</v>
      </c>
      <c r="I162" s="172">
        <v>165</v>
      </c>
      <c r="J162" s="173" t="s">
        <v>622</v>
      </c>
      <c r="K162" s="174">
        <f t="shared" si="144"/>
        <v>45.5</v>
      </c>
      <c r="L162" s="175">
        <f t="shared" si="145"/>
        <v>0.35</v>
      </c>
      <c r="M162" s="170" t="s">
        <v>557</v>
      </c>
      <c r="N162" s="176">
        <v>43088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7">
        <v>22</v>
      </c>
      <c r="B163" s="168">
        <v>42040</v>
      </c>
      <c r="C163" s="168"/>
      <c r="D163" s="169" t="s">
        <v>372</v>
      </c>
      <c r="E163" s="170" t="s">
        <v>587</v>
      </c>
      <c r="F163" s="171">
        <v>98</v>
      </c>
      <c r="G163" s="170"/>
      <c r="H163" s="170">
        <v>120</v>
      </c>
      <c r="I163" s="172">
        <v>120</v>
      </c>
      <c r="J163" s="173" t="s">
        <v>589</v>
      </c>
      <c r="K163" s="174">
        <f t="shared" si="144"/>
        <v>22</v>
      </c>
      <c r="L163" s="175">
        <f t="shared" si="145"/>
        <v>0.22448979591836735</v>
      </c>
      <c r="M163" s="170" t="s">
        <v>557</v>
      </c>
      <c r="N163" s="176">
        <v>42753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7">
        <v>23</v>
      </c>
      <c r="B164" s="168">
        <v>42040</v>
      </c>
      <c r="C164" s="168"/>
      <c r="D164" s="169" t="s">
        <v>623</v>
      </c>
      <c r="E164" s="170" t="s">
        <v>587</v>
      </c>
      <c r="F164" s="171">
        <v>196</v>
      </c>
      <c r="G164" s="170"/>
      <c r="H164" s="170">
        <v>262</v>
      </c>
      <c r="I164" s="172">
        <v>255</v>
      </c>
      <c r="J164" s="173" t="s">
        <v>589</v>
      </c>
      <c r="K164" s="174">
        <f t="shared" si="144"/>
        <v>66</v>
      </c>
      <c r="L164" s="175">
        <f t="shared" si="145"/>
        <v>0.33673469387755101</v>
      </c>
      <c r="M164" s="170" t="s">
        <v>557</v>
      </c>
      <c r="N164" s="176">
        <v>42599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7">
        <v>24</v>
      </c>
      <c r="B165" s="178">
        <v>42067</v>
      </c>
      <c r="C165" s="178"/>
      <c r="D165" s="179" t="s">
        <v>371</v>
      </c>
      <c r="E165" s="180" t="s">
        <v>587</v>
      </c>
      <c r="F165" s="181">
        <v>235</v>
      </c>
      <c r="G165" s="181"/>
      <c r="H165" s="182">
        <v>77</v>
      </c>
      <c r="I165" s="182" t="s">
        <v>624</v>
      </c>
      <c r="J165" s="183" t="s">
        <v>625</v>
      </c>
      <c r="K165" s="184">
        <f t="shared" si="144"/>
        <v>-158</v>
      </c>
      <c r="L165" s="185">
        <f t="shared" si="145"/>
        <v>-0.67234042553191486</v>
      </c>
      <c r="M165" s="181" t="s">
        <v>569</v>
      </c>
      <c r="N165" s="178">
        <v>43522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7">
        <v>25</v>
      </c>
      <c r="B166" s="168">
        <v>42067</v>
      </c>
      <c r="C166" s="168"/>
      <c r="D166" s="169" t="s">
        <v>626</v>
      </c>
      <c r="E166" s="170" t="s">
        <v>587</v>
      </c>
      <c r="F166" s="171">
        <v>185</v>
      </c>
      <c r="G166" s="170"/>
      <c r="H166" s="170">
        <v>224</v>
      </c>
      <c r="I166" s="172" t="s">
        <v>627</v>
      </c>
      <c r="J166" s="173" t="s">
        <v>589</v>
      </c>
      <c r="K166" s="174">
        <f t="shared" si="144"/>
        <v>39</v>
      </c>
      <c r="L166" s="175">
        <f t="shared" si="145"/>
        <v>0.21081081081081082</v>
      </c>
      <c r="M166" s="170" t="s">
        <v>557</v>
      </c>
      <c r="N166" s="176">
        <v>42647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7">
        <v>26</v>
      </c>
      <c r="B167" s="178">
        <v>42090</v>
      </c>
      <c r="C167" s="178"/>
      <c r="D167" s="186" t="s">
        <v>628</v>
      </c>
      <c r="E167" s="181" t="s">
        <v>587</v>
      </c>
      <c r="F167" s="181">
        <v>49.5</v>
      </c>
      <c r="G167" s="182"/>
      <c r="H167" s="182">
        <v>15.85</v>
      </c>
      <c r="I167" s="182">
        <v>67</v>
      </c>
      <c r="J167" s="183" t="s">
        <v>629</v>
      </c>
      <c r="K167" s="182">
        <f t="shared" si="144"/>
        <v>-33.65</v>
      </c>
      <c r="L167" s="187">
        <f t="shared" si="145"/>
        <v>-0.67979797979797973</v>
      </c>
      <c r="M167" s="181" t="s">
        <v>569</v>
      </c>
      <c r="N167" s="188">
        <v>43627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7">
        <v>27</v>
      </c>
      <c r="B168" s="168">
        <v>42093</v>
      </c>
      <c r="C168" s="168"/>
      <c r="D168" s="169" t="s">
        <v>630</v>
      </c>
      <c r="E168" s="170" t="s">
        <v>587</v>
      </c>
      <c r="F168" s="171">
        <v>183.5</v>
      </c>
      <c r="G168" s="170"/>
      <c r="H168" s="170">
        <v>219</v>
      </c>
      <c r="I168" s="172">
        <v>218</v>
      </c>
      <c r="J168" s="173" t="s">
        <v>631</v>
      </c>
      <c r="K168" s="174">
        <f t="shared" si="144"/>
        <v>35.5</v>
      </c>
      <c r="L168" s="175">
        <f t="shared" si="145"/>
        <v>0.19346049046321526</v>
      </c>
      <c r="M168" s="170" t="s">
        <v>557</v>
      </c>
      <c r="N168" s="176">
        <v>42103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7">
        <v>28</v>
      </c>
      <c r="B169" s="168">
        <v>42114</v>
      </c>
      <c r="C169" s="168"/>
      <c r="D169" s="169" t="s">
        <v>632</v>
      </c>
      <c r="E169" s="170" t="s">
        <v>587</v>
      </c>
      <c r="F169" s="171">
        <f>(227+237)/2</f>
        <v>232</v>
      </c>
      <c r="G169" s="170"/>
      <c r="H169" s="170">
        <v>298</v>
      </c>
      <c r="I169" s="172">
        <v>298</v>
      </c>
      <c r="J169" s="173" t="s">
        <v>589</v>
      </c>
      <c r="K169" s="174">
        <f t="shared" si="144"/>
        <v>66</v>
      </c>
      <c r="L169" s="175">
        <f t="shared" si="145"/>
        <v>0.28448275862068967</v>
      </c>
      <c r="M169" s="170" t="s">
        <v>557</v>
      </c>
      <c r="N169" s="176">
        <v>42823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7">
        <v>29</v>
      </c>
      <c r="B170" s="168">
        <v>42128</v>
      </c>
      <c r="C170" s="168"/>
      <c r="D170" s="169" t="s">
        <v>633</v>
      </c>
      <c r="E170" s="170" t="s">
        <v>559</v>
      </c>
      <c r="F170" s="171">
        <v>385</v>
      </c>
      <c r="G170" s="170"/>
      <c r="H170" s="170">
        <f>212.5+331</f>
        <v>543.5</v>
      </c>
      <c r="I170" s="172">
        <v>510</v>
      </c>
      <c r="J170" s="173" t="s">
        <v>634</v>
      </c>
      <c r="K170" s="174">
        <f t="shared" si="144"/>
        <v>158.5</v>
      </c>
      <c r="L170" s="175">
        <f t="shared" si="145"/>
        <v>0.41168831168831171</v>
      </c>
      <c r="M170" s="170" t="s">
        <v>557</v>
      </c>
      <c r="N170" s="176">
        <v>42235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7">
        <v>30</v>
      </c>
      <c r="B171" s="168">
        <v>42128</v>
      </c>
      <c r="C171" s="168"/>
      <c r="D171" s="169" t="s">
        <v>635</v>
      </c>
      <c r="E171" s="170" t="s">
        <v>559</v>
      </c>
      <c r="F171" s="171">
        <v>115.5</v>
      </c>
      <c r="G171" s="170"/>
      <c r="H171" s="170">
        <v>146</v>
      </c>
      <c r="I171" s="172">
        <v>142</v>
      </c>
      <c r="J171" s="173" t="s">
        <v>636</v>
      </c>
      <c r="K171" s="174">
        <f t="shared" si="144"/>
        <v>30.5</v>
      </c>
      <c r="L171" s="175">
        <f t="shared" si="145"/>
        <v>0.26406926406926406</v>
      </c>
      <c r="M171" s="170" t="s">
        <v>557</v>
      </c>
      <c r="N171" s="176">
        <v>42202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67">
        <v>31</v>
      </c>
      <c r="B172" s="168">
        <v>42151</v>
      </c>
      <c r="C172" s="168"/>
      <c r="D172" s="169" t="s">
        <v>637</v>
      </c>
      <c r="E172" s="170" t="s">
        <v>559</v>
      </c>
      <c r="F172" s="171">
        <v>237.5</v>
      </c>
      <c r="G172" s="170"/>
      <c r="H172" s="170">
        <v>279.5</v>
      </c>
      <c r="I172" s="172">
        <v>278</v>
      </c>
      <c r="J172" s="173" t="s">
        <v>589</v>
      </c>
      <c r="K172" s="174">
        <f t="shared" si="144"/>
        <v>42</v>
      </c>
      <c r="L172" s="175">
        <f t="shared" si="145"/>
        <v>0.17684210526315788</v>
      </c>
      <c r="M172" s="170" t="s">
        <v>557</v>
      </c>
      <c r="N172" s="176">
        <v>42222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7">
        <v>32</v>
      </c>
      <c r="B173" s="168">
        <v>42174</v>
      </c>
      <c r="C173" s="168"/>
      <c r="D173" s="169" t="s">
        <v>608</v>
      </c>
      <c r="E173" s="170" t="s">
        <v>587</v>
      </c>
      <c r="F173" s="171">
        <v>340</v>
      </c>
      <c r="G173" s="170"/>
      <c r="H173" s="170">
        <v>448</v>
      </c>
      <c r="I173" s="172">
        <v>448</v>
      </c>
      <c r="J173" s="173" t="s">
        <v>589</v>
      </c>
      <c r="K173" s="174">
        <f t="shared" si="144"/>
        <v>108</v>
      </c>
      <c r="L173" s="175">
        <f t="shared" si="145"/>
        <v>0.31764705882352939</v>
      </c>
      <c r="M173" s="170" t="s">
        <v>557</v>
      </c>
      <c r="N173" s="176">
        <v>43018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7">
        <v>33</v>
      </c>
      <c r="B174" s="168">
        <v>42191</v>
      </c>
      <c r="C174" s="168"/>
      <c r="D174" s="169" t="s">
        <v>638</v>
      </c>
      <c r="E174" s="170" t="s">
        <v>587</v>
      </c>
      <c r="F174" s="171">
        <v>390</v>
      </c>
      <c r="G174" s="170"/>
      <c r="H174" s="170">
        <v>460</v>
      </c>
      <c r="I174" s="172">
        <v>460</v>
      </c>
      <c r="J174" s="173" t="s">
        <v>589</v>
      </c>
      <c r="K174" s="174">
        <f t="shared" si="144"/>
        <v>70</v>
      </c>
      <c r="L174" s="175">
        <f t="shared" si="145"/>
        <v>0.17948717948717949</v>
      </c>
      <c r="M174" s="170" t="s">
        <v>557</v>
      </c>
      <c r="N174" s="176">
        <v>42478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7">
        <v>34</v>
      </c>
      <c r="B175" s="178">
        <v>42195</v>
      </c>
      <c r="C175" s="178"/>
      <c r="D175" s="179" t="s">
        <v>639</v>
      </c>
      <c r="E175" s="180" t="s">
        <v>587</v>
      </c>
      <c r="F175" s="181">
        <v>122.5</v>
      </c>
      <c r="G175" s="181"/>
      <c r="H175" s="182">
        <v>61</v>
      </c>
      <c r="I175" s="182">
        <v>172</v>
      </c>
      <c r="J175" s="183" t="s">
        <v>640</v>
      </c>
      <c r="K175" s="184">
        <f t="shared" si="144"/>
        <v>-61.5</v>
      </c>
      <c r="L175" s="185">
        <f t="shared" si="145"/>
        <v>-0.50204081632653064</v>
      </c>
      <c r="M175" s="181" t="s">
        <v>569</v>
      </c>
      <c r="N175" s="178">
        <v>43333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7">
        <v>35</v>
      </c>
      <c r="B176" s="168">
        <v>42219</v>
      </c>
      <c r="C176" s="168"/>
      <c r="D176" s="169" t="s">
        <v>641</v>
      </c>
      <c r="E176" s="170" t="s">
        <v>587</v>
      </c>
      <c r="F176" s="171">
        <v>297.5</v>
      </c>
      <c r="G176" s="170"/>
      <c r="H176" s="170">
        <v>350</v>
      </c>
      <c r="I176" s="172">
        <v>360</v>
      </c>
      <c r="J176" s="173" t="s">
        <v>642</v>
      </c>
      <c r="K176" s="174">
        <f t="shared" si="144"/>
        <v>52.5</v>
      </c>
      <c r="L176" s="175">
        <f t="shared" si="145"/>
        <v>0.17647058823529413</v>
      </c>
      <c r="M176" s="170" t="s">
        <v>557</v>
      </c>
      <c r="N176" s="176">
        <v>42232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7">
        <v>36</v>
      </c>
      <c r="B177" s="168">
        <v>42219</v>
      </c>
      <c r="C177" s="168"/>
      <c r="D177" s="169" t="s">
        <v>643</v>
      </c>
      <c r="E177" s="170" t="s">
        <v>587</v>
      </c>
      <c r="F177" s="171">
        <v>115.5</v>
      </c>
      <c r="G177" s="170"/>
      <c r="H177" s="170">
        <v>149</v>
      </c>
      <c r="I177" s="172">
        <v>140</v>
      </c>
      <c r="J177" s="173" t="s">
        <v>644</v>
      </c>
      <c r="K177" s="174">
        <f t="shared" si="144"/>
        <v>33.5</v>
      </c>
      <c r="L177" s="175">
        <f t="shared" si="145"/>
        <v>0.29004329004329005</v>
      </c>
      <c r="M177" s="170" t="s">
        <v>557</v>
      </c>
      <c r="N177" s="176">
        <v>42740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7">
        <v>37</v>
      </c>
      <c r="B178" s="168">
        <v>42251</v>
      </c>
      <c r="C178" s="168"/>
      <c r="D178" s="169" t="s">
        <v>637</v>
      </c>
      <c r="E178" s="170" t="s">
        <v>587</v>
      </c>
      <c r="F178" s="171">
        <v>226</v>
      </c>
      <c r="G178" s="170"/>
      <c r="H178" s="170">
        <v>292</v>
      </c>
      <c r="I178" s="172">
        <v>292</v>
      </c>
      <c r="J178" s="173" t="s">
        <v>645</v>
      </c>
      <c r="K178" s="174">
        <f t="shared" si="144"/>
        <v>66</v>
      </c>
      <c r="L178" s="175">
        <f t="shared" si="145"/>
        <v>0.29203539823008851</v>
      </c>
      <c r="M178" s="170" t="s">
        <v>557</v>
      </c>
      <c r="N178" s="176">
        <v>42286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67">
        <v>38</v>
      </c>
      <c r="B179" s="168">
        <v>42254</v>
      </c>
      <c r="C179" s="168"/>
      <c r="D179" s="169" t="s">
        <v>632</v>
      </c>
      <c r="E179" s="170" t="s">
        <v>587</v>
      </c>
      <c r="F179" s="171">
        <v>232.5</v>
      </c>
      <c r="G179" s="170"/>
      <c r="H179" s="170">
        <v>312.5</v>
      </c>
      <c r="I179" s="172">
        <v>310</v>
      </c>
      <c r="J179" s="173" t="s">
        <v>589</v>
      </c>
      <c r="K179" s="174">
        <f t="shared" si="144"/>
        <v>80</v>
      </c>
      <c r="L179" s="175">
        <f t="shared" si="145"/>
        <v>0.34408602150537637</v>
      </c>
      <c r="M179" s="170" t="s">
        <v>557</v>
      </c>
      <c r="N179" s="176">
        <v>42823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7">
        <v>39</v>
      </c>
      <c r="B180" s="168">
        <v>42268</v>
      </c>
      <c r="C180" s="168"/>
      <c r="D180" s="169" t="s">
        <v>646</v>
      </c>
      <c r="E180" s="170" t="s">
        <v>587</v>
      </c>
      <c r="F180" s="171">
        <v>196.5</v>
      </c>
      <c r="G180" s="170"/>
      <c r="H180" s="170">
        <v>238</v>
      </c>
      <c r="I180" s="172">
        <v>238</v>
      </c>
      <c r="J180" s="173" t="s">
        <v>645</v>
      </c>
      <c r="K180" s="174">
        <f t="shared" si="144"/>
        <v>41.5</v>
      </c>
      <c r="L180" s="175">
        <f t="shared" si="145"/>
        <v>0.21119592875318066</v>
      </c>
      <c r="M180" s="170" t="s">
        <v>557</v>
      </c>
      <c r="N180" s="176">
        <v>42291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7">
        <v>40</v>
      </c>
      <c r="B181" s="168">
        <v>42271</v>
      </c>
      <c r="C181" s="168"/>
      <c r="D181" s="169" t="s">
        <v>586</v>
      </c>
      <c r="E181" s="170" t="s">
        <v>587</v>
      </c>
      <c r="F181" s="171">
        <v>65</v>
      </c>
      <c r="G181" s="170"/>
      <c r="H181" s="170">
        <v>82</v>
      </c>
      <c r="I181" s="172">
        <v>82</v>
      </c>
      <c r="J181" s="173" t="s">
        <v>645</v>
      </c>
      <c r="K181" s="174">
        <f t="shared" si="144"/>
        <v>17</v>
      </c>
      <c r="L181" s="175">
        <f t="shared" si="145"/>
        <v>0.26153846153846155</v>
      </c>
      <c r="M181" s="170" t="s">
        <v>557</v>
      </c>
      <c r="N181" s="176">
        <v>42578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7">
        <v>41</v>
      </c>
      <c r="B182" s="168">
        <v>42291</v>
      </c>
      <c r="C182" s="168"/>
      <c r="D182" s="169" t="s">
        <v>647</v>
      </c>
      <c r="E182" s="170" t="s">
        <v>587</v>
      </c>
      <c r="F182" s="171">
        <v>144</v>
      </c>
      <c r="G182" s="170"/>
      <c r="H182" s="170">
        <v>182.5</v>
      </c>
      <c r="I182" s="172">
        <v>181</v>
      </c>
      <c r="J182" s="173" t="s">
        <v>645</v>
      </c>
      <c r="K182" s="174">
        <f t="shared" si="144"/>
        <v>38.5</v>
      </c>
      <c r="L182" s="175">
        <f t="shared" si="145"/>
        <v>0.2673611111111111</v>
      </c>
      <c r="M182" s="170" t="s">
        <v>557</v>
      </c>
      <c r="N182" s="176">
        <v>42817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7">
        <v>42</v>
      </c>
      <c r="B183" s="168">
        <v>42291</v>
      </c>
      <c r="C183" s="168"/>
      <c r="D183" s="169" t="s">
        <v>648</v>
      </c>
      <c r="E183" s="170" t="s">
        <v>587</v>
      </c>
      <c r="F183" s="171">
        <v>264</v>
      </c>
      <c r="G183" s="170"/>
      <c r="H183" s="170">
        <v>311</v>
      </c>
      <c r="I183" s="172">
        <v>311</v>
      </c>
      <c r="J183" s="173" t="s">
        <v>645</v>
      </c>
      <c r="K183" s="174">
        <f t="shared" si="144"/>
        <v>47</v>
      </c>
      <c r="L183" s="175">
        <f t="shared" si="145"/>
        <v>0.17803030303030304</v>
      </c>
      <c r="M183" s="170" t="s">
        <v>557</v>
      </c>
      <c r="N183" s="176">
        <v>42604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7">
        <v>43</v>
      </c>
      <c r="B184" s="168">
        <v>42318</v>
      </c>
      <c r="C184" s="168"/>
      <c r="D184" s="169" t="s">
        <v>649</v>
      </c>
      <c r="E184" s="170" t="s">
        <v>559</v>
      </c>
      <c r="F184" s="171">
        <v>549.5</v>
      </c>
      <c r="G184" s="170"/>
      <c r="H184" s="170">
        <v>630</v>
      </c>
      <c r="I184" s="172">
        <v>630</v>
      </c>
      <c r="J184" s="173" t="s">
        <v>645</v>
      </c>
      <c r="K184" s="174">
        <f t="shared" si="144"/>
        <v>80.5</v>
      </c>
      <c r="L184" s="175">
        <f t="shared" si="145"/>
        <v>0.1464968152866242</v>
      </c>
      <c r="M184" s="170" t="s">
        <v>557</v>
      </c>
      <c r="N184" s="176">
        <v>42419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7">
        <v>44</v>
      </c>
      <c r="B185" s="168">
        <v>42342</v>
      </c>
      <c r="C185" s="168"/>
      <c r="D185" s="169" t="s">
        <v>650</v>
      </c>
      <c r="E185" s="170" t="s">
        <v>587</v>
      </c>
      <c r="F185" s="171">
        <v>1027.5</v>
      </c>
      <c r="G185" s="170"/>
      <c r="H185" s="170">
        <v>1315</v>
      </c>
      <c r="I185" s="172">
        <v>1250</v>
      </c>
      <c r="J185" s="173" t="s">
        <v>645</v>
      </c>
      <c r="K185" s="174">
        <f t="shared" si="144"/>
        <v>287.5</v>
      </c>
      <c r="L185" s="175">
        <f t="shared" si="145"/>
        <v>0.27980535279805352</v>
      </c>
      <c r="M185" s="170" t="s">
        <v>557</v>
      </c>
      <c r="N185" s="176">
        <v>43244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7">
        <v>45</v>
      </c>
      <c r="B186" s="168">
        <v>42367</v>
      </c>
      <c r="C186" s="168"/>
      <c r="D186" s="169" t="s">
        <v>651</v>
      </c>
      <c r="E186" s="170" t="s">
        <v>587</v>
      </c>
      <c r="F186" s="171">
        <v>465</v>
      </c>
      <c r="G186" s="170"/>
      <c r="H186" s="170">
        <v>540</v>
      </c>
      <c r="I186" s="172">
        <v>540</v>
      </c>
      <c r="J186" s="173" t="s">
        <v>645</v>
      </c>
      <c r="K186" s="174">
        <f t="shared" si="144"/>
        <v>75</v>
      </c>
      <c r="L186" s="175">
        <f t="shared" si="145"/>
        <v>0.16129032258064516</v>
      </c>
      <c r="M186" s="170" t="s">
        <v>557</v>
      </c>
      <c r="N186" s="176">
        <v>42530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7">
        <v>46</v>
      </c>
      <c r="B187" s="168">
        <v>42380</v>
      </c>
      <c r="C187" s="168"/>
      <c r="D187" s="169" t="s">
        <v>372</v>
      </c>
      <c r="E187" s="170" t="s">
        <v>559</v>
      </c>
      <c r="F187" s="171">
        <v>81</v>
      </c>
      <c r="G187" s="170"/>
      <c r="H187" s="170">
        <v>110</v>
      </c>
      <c r="I187" s="172">
        <v>110</v>
      </c>
      <c r="J187" s="173" t="s">
        <v>645</v>
      </c>
      <c r="K187" s="174">
        <f t="shared" si="144"/>
        <v>29</v>
      </c>
      <c r="L187" s="175">
        <f t="shared" si="145"/>
        <v>0.35802469135802467</v>
      </c>
      <c r="M187" s="170" t="s">
        <v>557</v>
      </c>
      <c r="N187" s="176">
        <v>42745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7">
        <v>47</v>
      </c>
      <c r="B188" s="168">
        <v>42382</v>
      </c>
      <c r="C188" s="168"/>
      <c r="D188" s="169" t="s">
        <v>652</v>
      </c>
      <c r="E188" s="170" t="s">
        <v>559</v>
      </c>
      <c r="F188" s="171">
        <v>417.5</v>
      </c>
      <c r="G188" s="170"/>
      <c r="H188" s="170">
        <v>547</v>
      </c>
      <c r="I188" s="172">
        <v>535</v>
      </c>
      <c r="J188" s="173" t="s">
        <v>645</v>
      </c>
      <c r="K188" s="174">
        <f t="shared" si="144"/>
        <v>129.5</v>
      </c>
      <c r="L188" s="175">
        <f t="shared" si="145"/>
        <v>0.31017964071856285</v>
      </c>
      <c r="M188" s="170" t="s">
        <v>557</v>
      </c>
      <c r="N188" s="176">
        <v>42578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7">
        <v>48</v>
      </c>
      <c r="B189" s="168">
        <v>42408</v>
      </c>
      <c r="C189" s="168"/>
      <c r="D189" s="169" t="s">
        <v>653</v>
      </c>
      <c r="E189" s="170" t="s">
        <v>587</v>
      </c>
      <c r="F189" s="171">
        <v>650</v>
      </c>
      <c r="G189" s="170"/>
      <c r="H189" s="170">
        <v>800</v>
      </c>
      <c r="I189" s="172">
        <v>800</v>
      </c>
      <c r="J189" s="173" t="s">
        <v>645</v>
      </c>
      <c r="K189" s="174">
        <f t="shared" si="144"/>
        <v>150</v>
      </c>
      <c r="L189" s="175">
        <f t="shared" si="145"/>
        <v>0.23076923076923078</v>
      </c>
      <c r="M189" s="170" t="s">
        <v>557</v>
      </c>
      <c r="N189" s="176">
        <v>43154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7">
        <v>49</v>
      </c>
      <c r="B190" s="168">
        <v>42433</v>
      </c>
      <c r="C190" s="168"/>
      <c r="D190" s="169" t="s">
        <v>209</v>
      </c>
      <c r="E190" s="170" t="s">
        <v>587</v>
      </c>
      <c r="F190" s="171">
        <v>437.5</v>
      </c>
      <c r="G190" s="170"/>
      <c r="H190" s="170">
        <v>504.5</v>
      </c>
      <c r="I190" s="172">
        <v>522</v>
      </c>
      <c r="J190" s="173" t="s">
        <v>654</v>
      </c>
      <c r="K190" s="174">
        <f t="shared" si="144"/>
        <v>67</v>
      </c>
      <c r="L190" s="175">
        <f t="shared" si="145"/>
        <v>0.15314285714285714</v>
      </c>
      <c r="M190" s="170" t="s">
        <v>557</v>
      </c>
      <c r="N190" s="176">
        <v>42480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7">
        <v>50</v>
      </c>
      <c r="B191" s="168">
        <v>42438</v>
      </c>
      <c r="C191" s="168"/>
      <c r="D191" s="169" t="s">
        <v>655</v>
      </c>
      <c r="E191" s="170" t="s">
        <v>587</v>
      </c>
      <c r="F191" s="171">
        <v>189.5</v>
      </c>
      <c r="G191" s="170"/>
      <c r="H191" s="170">
        <v>218</v>
      </c>
      <c r="I191" s="172">
        <v>218</v>
      </c>
      <c r="J191" s="173" t="s">
        <v>645</v>
      </c>
      <c r="K191" s="174">
        <f t="shared" si="144"/>
        <v>28.5</v>
      </c>
      <c r="L191" s="175">
        <f t="shared" si="145"/>
        <v>0.15039577836411611</v>
      </c>
      <c r="M191" s="170" t="s">
        <v>557</v>
      </c>
      <c r="N191" s="176">
        <v>43034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7">
        <v>51</v>
      </c>
      <c r="B192" s="178">
        <v>42471</v>
      </c>
      <c r="C192" s="178"/>
      <c r="D192" s="186" t="s">
        <v>656</v>
      </c>
      <c r="E192" s="181" t="s">
        <v>587</v>
      </c>
      <c r="F192" s="181">
        <v>36.5</v>
      </c>
      <c r="G192" s="182"/>
      <c r="H192" s="182">
        <v>15.85</v>
      </c>
      <c r="I192" s="182">
        <v>60</v>
      </c>
      <c r="J192" s="183" t="s">
        <v>657</v>
      </c>
      <c r="K192" s="184">
        <f t="shared" si="144"/>
        <v>-20.65</v>
      </c>
      <c r="L192" s="185">
        <f t="shared" si="145"/>
        <v>-0.5657534246575342</v>
      </c>
      <c r="M192" s="181" t="s">
        <v>569</v>
      </c>
      <c r="N192" s="189">
        <v>43627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7">
        <v>52</v>
      </c>
      <c r="B193" s="168">
        <v>42472</v>
      </c>
      <c r="C193" s="168"/>
      <c r="D193" s="169" t="s">
        <v>658</v>
      </c>
      <c r="E193" s="170" t="s">
        <v>587</v>
      </c>
      <c r="F193" s="171">
        <v>93</v>
      </c>
      <c r="G193" s="170"/>
      <c r="H193" s="170">
        <v>149</v>
      </c>
      <c r="I193" s="172">
        <v>140</v>
      </c>
      <c r="J193" s="173" t="s">
        <v>659</v>
      </c>
      <c r="K193" s="174">
        <f t="shared" si="144"/>
        <v>56</v>
      </c>
      <c r="L193" s="175">
        <f t="shared" si="145"/>
        <v>0.60215053763440862</v>
      </c>
      <c r="M193" s="170" t="s">
        <v>557</v>
      </c>
      <c r="N193" s="176">
        <v>42740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7">
        <v>53</v>
      </c>
      <c r="B194" s="168">
        <v>42472</v>
      </c>
      <c r="C194" s="168"/>
      <c r="D194" s="169" t="s">
        <v>660</v>
      </c>
      <c r="E194" s="170" t="s">
        <v>587</v>
      </c>
      <c r="F194" s="171">
        <v>130</v>
      </c>
      <c r="G194" s="170"/>
      <c r="H194" s="170">
        <v>150</v>
      </c>
      <c r="I194" s="172" t="s">
        <v>661</v>
      </c>
      <c r="J194" s="173" t="s">
        <v>645</v>
      </c>
      <c r="K194" s="174">
        <f t="shared" si="144"/>
        <v>20</v>
      </c>
      <c r="L194" s="175">
        <f t="shared" si="145"/>
        <v>0.15384615384615385</v>
      </c>
      <c r="M194" s="170" t="s">
        <v>557</v>
      </c>
      <c r="N194" s="176">
        <v>42564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7">
        <v>54</v>
      </c>
      <c r="B195" s="168">
        <v>42473</v>
      </c>
      <c r="C195" s="168"/>
      <c r="D195" s="169" t="s">
        <v>662</v>
      </c>
      <c r="E195" s="170" t="s">
        <v>587</v>
      </c>
      <c r="F195" s="171">
        <v>196</v>
      </c>
      <c r="G195" s="170"/>
      <c r="H195" s="170">
        <v>299</v>
      </c>
      <c r="I195" s="172">
        <v>299</v>
      </c>
      <c r="J195" s="173" t="s">
        <v>645</v>
      </c>
      <c r="K195" s="174">
        <v>103</v>
      </c>
      <c r="L195" s="175">
        <v>0.52551020408163296</v>
      </c>
      <c r="M195" s="170" t="s">
        <v>557</v>
      </c>
      <c r="N195" s="176">
        <v>42620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7">
        <v>55</v>
      </c>
      <c r="B196" s="168">
        <v>42473</v>
      </c>
      <c r="C196" s="168"/>
      <c r="D196" s="169" t="s">
        <v>663</v>
      </c>
      <c r="E196" s="170" t="s">
        <v>587</v>
      </c>
      <c r="F196" s="171">
        <v>88</v>
      </c>
      <c r="G196" s="170"/>
      <c r="H196" s="170">
        <v>103</v>
      </c>
      <c r="I196" s="172">
        <v>103</v>
      </c>
      <c r="J196" s="173" t="s">
        <v>645</v>
      </c>
      <c r="K196" s="174">
        <v>15</v>
      </c>
      <c r="L196" s="175">
        <v>0.170454545454545</v>
      </c>
      <c r="M196" s="170" t="s">
        <v>557</v>
      </c>
      <c r="N196" s="176">
        <v>42530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7">
        <v>56</v>
      </c>
      <c r="B197" s="168">
        <v>42492</v>
      </c>
      <c r="C197" s="168"/>
      <c r="D197" s="169" t="s">
        <v>664</v>
      </c>
      <c r="E197" s="170" t="s">
        <v>587</v>
      </c>
      <c r="F197" s="171">
        <v>127.5</v>
      </c>
      <c r="G197" s="170"/>
      <c r="H197" s="170">
        <v>148</v>
      </c>
      <c r="I197" s="172" t="s">
        <v>665</v>
      </c>
      <c r="J197" s="173" t="s">
        <v>645</v>
      </c>
      <c r="K197" s="174">
        <f>H197-F197</f>
        <v>20.5</v>
      </c>
      <c r="L197" s="175">
        <f>K197/F197</f>
        <v>0.16078431372549021</v>
      </c>
      <c r="M197" s="170" t="s">
        <v>557</v>
      </c>
      <c r="N197" s="176">
        <v>42564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67">
        <v>57</v>
      </c>
      <c r="B198" s="168">
        <v>42493</v>
      </c>
      <c r="C198" s="168"/>
      <c r="D198" s="169" t="s">
        <v>666</v>
      </c>
      <c r="E198" s="170" t="s">
        <v>587</v>
      </c>
      <c r="F198" s="171">
        <v>675</v>
      </c>
      <c r="G198" s="170"/>
      <c r="H198" s="170">
        <v>815</v>
      </c>
      <c r="I198" s="172" t="s">
        <v>667</v>
      </c>
      <c r="J198" s="173" t="s">
        <v>645</v>
      </c>
      <c r="K198" s="174">
        <f>H198-F198</f>
        <v>140</v>
      </c>
      <c r="L198" s="175">
        <f>K198/F198</f>
        <v>0.2074074074074074</v>
      </c>
      <c r="M198" s="170" t="s">
        <v>557</v>
      </c>
      <c r="N198" s="176">
        <v>43154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7">
        <v>58</v>
      </c>
      <c r="B199" s="178">
        <v>42522</v>
      </c>
      <c r="C199" s="178"/>
      <c r="D199" s="179" t="s">
        <v>668</v>
      </c>
      <c r="E199" s="180" t="s">
        <v>587</v>
      </c>
      <c r="F199" s="181">
        <v>500</v>
      </c>
      <c r="G199" s="181"/>
      <c r="H199" s="182">
        <v>232.5</v>
      </c>
      <c r="I199" s="182" t="s">
        <v>669</v>
      </c>
      <c r="J199" s="183" t="s">
        <v>670</v>
      </c>
      <c r="K199" s="184">
        <f>H199-F199</f>
        <v>-267.5</v>
      </c>
      <c r="L199" s="185">
        <f>K199/F199</f>
        <v>-0.53500000000000003</v>
      </c>
      <c r="M199" s="181" t="s">
        <v>569</v>
      </c>
      <c r="N199" s="178">
        <v>43735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67">
        <v>59</v>
      </c>
      <c r="B200" s="168">
        <v>42527</v>
      </c>
      <c r="C200" s="168"/>
      <c r="D200" s="169" t="s">
        <v>512</v>
      </c>
      <c r="E200" s="170" t="s">
        <v>587</v>
      </c>
      <c r="F200" s="171">
        <v>110</v>
      </c>
      <c r="G200" s="170"/>
      <c r="H200" s="170">
        <v>126.5</v>
      </c>
      <c r="I200" s="172">
        <v>125</v>
      </c>
      <c r="J200" s="173" t="s">
        <v>596</v>
      </c>
      <c r="K200" s="174">
        <f>H200-F200</f>
        <v>16.5</v>
      </c>
      <c r="L200" s="175">
        <f>K200/F200</f>
        <v>0.15</v>
      </c>
      <c r="M200" s="170" t="s">
        <v>557</v>
      </c>
      <c r="N200" s="176">
        <v>42552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7">
        <v>60</v>
      </c>
      <c r="B201" s="168">
        <v>42538</v>
      </c>
      <c r="C201" s="168"/>
      <c r="D201" s="169" t="s">
        <v>671</v>
      </c>
      <c r="E201" s="170" t="s">
        <v>587</v>
      </c>
      <c r="F201" s="171">
        <v>44</v>
      </c>
      <c r="G201" s="170"/>
      <c r="H201" s="170">
        <v>69.5</v>
      </c>
      <c r="I201" s="172">
        <v>69.5</v>
      </c>
      <c r="J201" s="173" t="s">
        <v>672</v>
      </c>
      <c r="K201" s="174">
        <f>H201-F201</f>
        <v>25.5</v>
      </c>
      <c r="L201" s="175">
        <f>K201/F201</f>
        <v>0.57954545454545459</v>
      </c>
      <c r="M201" s="170" t="s">
        <v>557</v>
      </c>
      <c r="N201" s="176">
        <v>42977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7">
        <v>61</v>
      </c>
      <c r="B202" s="168">
        <v>42549</v>
      </c>
      <c r="C202" s="168"/>
      <c r="D202" s="169" t="s">
        <v>673</v>
      </c>
      <c r="E202" s="170" t="s">
        <v>587</v>
      </c>
      <c r="F202" s="171">
        <v>262.5</v>
      </c>
      <c r="G202" s="170"/>
      <c r="H202" s="170">
        <v>340</v>
      </c>
      <c r="I202" s="172">
        <v>333</v>
      </c>
      <c r="J202" s="173" t="s">
        <v>674</v>
      </c>
      <c r="K202" s="174">
        <v>77.5</v>
      </c>
      <c r="L202" s="175">
        <v>0.29523809523809502</v>
      </c>
      <c r="M202" s="170" t="s">
        <v>557</v>
      </c>
      <c r="N202" s="176">
        <v>43017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67">
        <v>62</v>
      </c>
      <c r="B203" s="168">
        <v>42549</v>
      </c>
      <c r="C203" s="168"/>
      <c r="D203" s="169" t="s">
        <v>675</v>
      </c>
      <c r="E203" s="170" t="s">
        <v>587</v>
      </c>
      <c r="F203" s="171">
        <v>840</v>
      </c>
      <c r="G203" s="170"/>
      <c r="H203" s="170">
        <v>1230</v>
      </c>
      <c r="I203" s="172">
        <v>1230</v>
      </c>
      <c r="J203" s="173" t="s">
        <v>645</v>
      </c>
      <c r="K203" s="174">
        <v>390</v>
      </c>
      <c r="L203" s="175">
        <v>0.46428571428571402</v>
      </c>
      <c r="M203" s="170" t="s">
        <v>557</v>
      </c>
      <c r="N203" s="176">
        <v>42649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0">
        <v>63</v>
      </c>
      <c r="B204" s="191">
        <v>42556</v>
      </c>
      <c r="C204" s="191"/>
      <c r="D204" s="192" t="s">
        <v>676</v>
      </c>
      <c r="E204" s="193" t="s">
        <v>587</v>
      </c>
      <c r="F204" s="193">
        <v>395</v>
      </c>
      <c r="G204" s="194"/>
      <c r="H204" s="194">
        <f>(468.5+342.5)/2</f>
        <v>405.5</v>
      </c>
      <c r="I204" s="194">
        <v>510</v>
      </c>
      <c r="J204" s="195" t="s">
        <v>677</v>
      </c>
      <c r="K204" s="196">
        <f t="shared" ref="K204:K210" si="146">H204-F204</f>
        <v>10.5</v>
      </c>
      <c r="L204" s="197">
        <f t="shared" ref="L204:L210" si="147">K204/F204</f>
        <v>2.6582278481012658E-2</v>
      </c>
      <c r="M204" s="193" t="s">
        <v>678</v>
      </c>
      <c r="N204" s="191">
        <v>43606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7">
        <v>64</v>
      </c>
      <c r="B205" s="178">
        <v>42584</v>
      </c>
      <c r="C205" s="178"/>
      <c r="D205" s="179" t="s">
        <v>679</v>
      </c>
      <c r="E205" s="180" t="s">
        <v>559</v>
      </c>
      <c r="F205" s="181">
        <f>169.5-12.8</f>
        <v>156.69999999999999</v>
      </c>
      <c r="G205" s="181"/>
      <c r="H205" s="182">
        <v>77</v>
      </c>
      <c r="I205" s="182" t="s">
        <v>680</v>
      </c>
      <c r="J205" s="183" t="s">
        <v>681</v>
      </c>
      <c r="K205" s="184">
        <f t="shared" si="146"/>
        <v>-79.699999999999989</v>
      </c>
      <c r="L205" s="185">
        <f t="shared" si="147"/>
        <v>-0.50861518825781749</v>
      </c>
      <c r="M205" s="181" t="s">
        <v>569</v>
      </c>
      <c r="N205" s="178">
        <v>43522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7">
        <v>65</v>
      </c>
      <c r="B206" s="178">
        <v>42586</v>
      </c>
      <c r="C206" s="178"/>
      <c r="D206" s="179" t="s">
        <v>682</v>
      </c>
      <c r="E206" s="180" t="s">
        <v>587</v>
      </c>
      <c r="F206" s="181">
        <v>400</v>
      </c>
      <c r="G206" s="181"/>
      <c r="H206" s="182">
        <v>305</v>
      </c>
      <c r="I206" s="182">
        <v>475</v>
      </c>
      <c r="J206" s="183" t="s">
        <v>683</v>
      </c>
      <c r="K206" s="184">
        <f t="shared" si="146"/>
        <v>-95</v>
      </c>
      <c r="L206" s="185">
        <f t="shared" si="147"/>
        <v>-0.23749999999999999</v>
      </c>
      <c r="M206" s="181" t="s">
        <v>569</v>
      </c>
      <c r="N206" s="178">
        <v>43606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7">
        <v>66</v>
      </c>
      <c r="B207" s="168">
        <v>42593</v>
      </c>
      <c r="C207" s="168"/>
      <c r="D207" s="169" t="s">
        <v>684</v>
      </c>
      <c r="E207" s="170" t="s">
        <v>587</v>
      </c>
      <c r="F207" s="171">
        <v>86.5</v>
      </c>
      <c r="G207" s="170"/>
      <c r="H207" s="170">
        <v>130</v>
      </c>
      <c r="I207" s="172">
        <v>130</v>
      </c>
      <c r="J207" s="173" t="s">
        <v>685</v>
      </c>
      <c r="K207" s="174">
        <f t="shared" si="146"/>
        <v>43.5</v>
      </c>
      <c r="L207" s="175">
        <f t="shared" si="147"/>
        <v>0.50289017341040465</v>
      </c>
      <c r="M207" s="170" t="s">
        <v>557</v>
      </c>
      <c r="N207" s="176">
        <v>43091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7">
        <v>67</v>
      </c>
      <c r="B208" s="178">
        <v>42600</v>
      </c>
      <c r="C208" s="178"/>
      <c r="D208" s="179" t="s">
        <v>109</v>
      </c>
      <c r="E208" s="180" t="s">
        <v>587</v>
      </c>
      <c r="F208" s="181">
        <v>133.5</v>
      </c>
      <c r="G208" s="181"/>
      <c r="H208" s="182">
        <v>126.5</v>
      </c>
      <c r="I208" s="182">
        <v>178</v>
      </c>
      <c r="J208" s="183" t="s">
        <v>686</v>
      </c>
      <c r="K208" s="184">
        <f t="shared" si="146"/>
        <v>-7</v>
      </c>
      <c r="L208" s="185">
        <f t="shared" si="147"/>
        <v>-5.2434456928838954E-2</v>
      </c>
      <c r="M208" s="181" t="s">
        <v>569</v>
      </c>
      <c r="N208" s="178">
        <v>42615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7">
        <v>68</v>
      </c>
      <c r="B209" s="168">
        <v>42613</v>
      </c>
      <c r="C209" s="168"/>
      <c r="D209" s="169" t="s">
        <v>687</v>
      </c>
      <c r="E209" s="170" t="s">
        <v>587</v>
      </c>
      <c r="F209" s="171">
        <v>560</v>
      </c>
      <c r="G209" s="170"/>
      <c r="H209" s="170">
        <v>725</v>
      </c>
      <c r="I209" s="172">
        <v>725</v>
      </c>
      <c r="J209" s="173" t="s">
        <v>589</v>
      </c>
      <c r="K209" s="174">
        <f t="shared" si="146"/>
        <v>165</v>
      </c>
      <c r="L209" s="175">
        <f t="shared" si="147"/>
        <v>0.29464285714285715</v>
      </c>
      <c r="M209" s="170" t="s">
        <v>557</v>
      </c>
      <c r="N209" s="176">
        <v>42456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67">
        <v>69</v>
      </c>
      <c r="B210" s="168">
        <v>42614</v>
      </c>
      <c r="C210" s="168"/>
      <c r="D210" s="169" t="s">
        <v>688</v>
      </c>
      <c r="E210" s="170" t="s">
        <v>587</v>
      </c>
      <c r="F210" s="171">
        <v>160.5</v>
      </c>
      <c r="G210" s="170"/>
      <c r="H210" s="170">
        <v>210</v>
      </c>
      <c r="I210" s="172">
        <v>210</v>
      </c>
      <c r="J210" s="173" t="s">
        <v>589</v>
      </c>
      <c r="K210" s="174">
        <f t="shared" si="146"/>
        <v>49.5</v>
      </c>
      <c r="L210" s="175">
        <f t="shared" si="147"/>
        <v>0.30841121495327101</v>
      </c>
      <c r="M210" s="170" t="s">
        <v>557</v>
      </c>
      <c r="N210" s="176">
        <v>42871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7">
        <v>70</v>
      </c>
      <c r="B211" s="168">
        <v>42646</v>
      </c>
      <c r="C211" s="168"/>
      <c r="D211" s="169" t="s">
        <v>386</v>
      </c>
      <c r="E211" s="170" t="s">
        <v>587</v>
      </c>
      <c r="F211" s="171">
        <v>430</v>
      </c>
      <c r="G211" s="170"/>
      <c r="H211" s="170">
        <v>596</v>
      </c>
      <c r="I211" s="172">
        <v>575</v>
      </c>
      <c r="J211" s="173" t="s">
        <v>689</v>
      </c>
      <c r="K211" s="174">
        <v>166</v>
      </c>
      <c r="L211" s="175">
        <v>0.38604651162790699</v>
      </c>
      <c r="M211" s="170" t="s">
        <v>557</v>
      </c>
      <c r="N211" s="176">
        <v>42769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7">
        <v>71</v>
      </c>
      <c r="B212" s="168">
        <v>42657</v>
      </c>
      <c r="C212" s="168"/>
      <c r="D212" s="169" t="s">
        <v>690</v>
      </c>
      <c r="E212" s="170" t="s">
        <v>587</v>
      </c>
      <c r="F212" s="171">
        <v>280</v>
      </c>
      <c r="G212" s="170"/>
      <c r="H212" s="170">
        <v>345</v>
      </c>
      <c r="I212" s="172">
        <v>345</v>
      </c>
      <c r="J212" s="173" t="s">
        <v>589</v>
      </c>
      <c r="K212" s="174">
        <f t="shared" ref="K212:K217" si="148">H212-F212</f>
        <v>65</v>
      </c>
      <c r="L212" s="175">
        <f>K212/F212</f>
        <v>0.23214285714285715</v>
      </c>
      <c r="M212" s="170" t="s">
        <v>557</v>
      </c>
      <c r="N212" s="176">
        <v>42814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7">
        <v>72</v>
      </c>
      <c r="B213" s="168">
        <v>42657</v>
      </c>
      <c r="C213" s="168"/>
      <c r="D213" s="169" t="s">
        <v>691</v>
      </c>
      <c r="E213" s="170" t="s">
        <v>587</v>
      </c>
      <c r="F213" s="171">
        <v>245</v>
      </c>
      <c r="G213" s="170"/>
      <c r="H213" s="170">
        <v>325.5</v>
      </c>
      <c r="I213" s="172">
        <v>330</v>
      </c>
      <c r="J213" s="173" t="s">
        <v>692</v>
      </c>
      <c r="K213" s="174">
        <f t="shared" si="148"/>
        <v>80.5</v>
      </c>
      <c r="L213" s="175">
        <f>K213/F213</f>
        <v>0.32857142857142857</v>
      </c>
      <c r="M213" s="170" t="s">
        <v>557</v>
      </c>
      <c r="N213" s="176">
        <v>42769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7">
        <v>73</v>
      </c>
      <c r="B214" s="168">
        <v>42660</v>
      </c>
      <c r="C214" s="168"/>
      <c r="D214" s="169" t="s">
        <v>339</v>
      </c>
      <c r="E214" s="170" t="s">
        <v>587</v>
      </c>
      <c r="F214" s="171">
        <v>125</v>
      </c>
      <c r="G214" s="170"/>
      <c r="H214" s="170">
        <v>160</v>
      </c>
      <c r="I214" s="172">
        <v>160</v>
      </c>
      <c r="J214" s="173" t="s">
        <v>645</v>
      </c>
      <c r="K214" s="174">
        <f t="shared" si="148"/>
        <v>35</v>
      </c>
      <c r="L214" s="175">
        <v>0.28000000000000003</v>
      </c>
      <c r="M214" s="170" t="s">
        <v>557</v>
      </c>
      <c r="N214" s="176">
        <v>42803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67">
        <v>74</v>
      </c>
      <c r="B215" s="168">
        <v>42660</v>
      </c>
      <c r="C215" s="168"/>
      <c r="D215" s="169" t="s">
        <v>446</v>
      </c>
      <c r="E215" s="170" t="s">
        <v>587</v>
      </c>
      <c r="F215" s="171">
        <v>114</v>
      </c>
      <c r="G215" s="170"/>
      <c r="H215" s="170">
        <v>145</v>
      </c>
      <c r="I215" s="172">
        <v>145</v>
      </c>
      <c r="J215" s="173" t="s">
        <v>645</v>
      </c>
      <c r="K215" s="174">
        <f t="shared" si="148"/>
        <v>31</v>
      </c>
      <c r="L215" s="175">
        <f>K215/F215</f>
        <v>0.27192982456140352</v>
      </c>
      <c r="M215" s="170" t="s">
        <v>557</v>
      </c>
      <c r="N215" s="176">
        <v>42859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7">
        <v>75</v>
      </c>
      <c r="B216" s="168">
        <v>42660</v>
      </c>
      <c r="C216" s="168"/>
      <c r="D216" s="169" t="s">
        <v>693</v>
      </c>
      <c r="E216" s="170" t="s">
        <v>587</v>
      </c>
      <c r="F216" s="171">
        <v>212</v>
      </c>
      <c r="G216" s="170"/>
      <c r="H216" s="170">
        <v>280</v>
      </c>
      <c r="I216" s="172">
        <v>276</v>
      </c>
      <c r="J216" s="173" t="s">
        <v>694</v>
      </c>
      <c r="K216" s="174">
        <f t="shared" si="148"/>
        <v>68</v>
      </c>
      <c r="L216" s="175">
        <f>K216/F216</f>
        <v>0.32075471698113206</v>
      </c>
      <c r="M216" s="170" t="s">
        <v>557</v>
      </c>
      <c r="N216" s="176">
        <v>42858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67">
        <v>76</v>
      </c>
      <c r="B217" s="168">
        <v>42678</v>
      </c>
      <c r="C217" s="168"/>
      <c r="D217" s="169" t="s">
        <v>436</v>
      </c>
      <c r="E217" s="170" t="s">
        <v>587</v>
      </c>
      <c r="F217" s="171">
        <v>155</v>
      </c>
      <c r="G217" s="170"/>
      <c r="H217" s="170">
        <v>210</v>
      </c>
      <c r="I217" s="172">
        <v>210</v>
      </c>
      <c r="J217" s="173" t="s">
        <v>695</v>
      </c>
      <c r="K217" s="174">
        <f t="shared" si="148"/>
        <v>55</v>
      </c>
      <c r="L217" s="175">
        <f>K217/F217</f>
        <v>0.35483870967741937</v>
      </c>
      <c r="M217" s="170" t="s">
        <v>557</v>
      </c>
      <c r="N217" s="176">
        <v>42944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7">
        <v>77</v>
      </c>
      <c r="B218" s="178">
        <v>42710</v>
      </c>
      <c r="C218" s="178"/>
      <c r="D218" s="179" t="s">
        <v>696</v>
      </c>
      <c r="E218" s="180" t="s">
        <v>587</v>
      </c>
      <c r="F218" s="181">
        <v>150.5</v>
      </c>
      <c r="G218" s="181"/>
      <c r="H218" s="182">
        <v>72.5</v>
      </c>
      <c r="I218" s="182">
        <v>174</v>
      </c>
      <c r="J218" s="183" t="s">
        <v>697</v>
      </c>
      <c r="K218" s="184">
        <v>-78</v>
      </c>
      <c r="L218" s="185">
        <v>-0.51827242524916906</v>
      </c>
      <c r="M218" s="181" t="s">
        <v>569</v>
      </c>
      <c r="N218" s="178">
        <v>43333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7">
        <v>78</v>
      </c>
      <c r="B219" s="168">
        <v>42712</v>
      </c>
      <c r="C219" s="168"/>
      <c r="D219" s="169" t="s">
        <v>698</v>
      </c>
      <c r="E219" s="170" t="s">
        <v>587</v>
      </c>
      <c r="F219" s="171">
        <v>380</v>
      </c>
      <c r="G219" s="170"/>
      <c r="H219" s="170">
        <v>478</v>
      </c>
      <c r="I219" s="172">
        <v>468</v>
      </c>
      <c r="J219" s="173" t="s">
        <v>645</v>
      </c>
      <c r="K219" s="174">
        <f>H219-F219</f>
        <v>98</v>
      </c>
      <c r="L219" s="175">
        <f>K219/F219</f>
        <v>0.25789473684210529</v>
      </c>
      <c r="M219" s="170" t="s">
        <v>557</v>
      </c>
      <c r="N219" s="176">
        <v>43025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67">
        <v>79</v>
      </c>
      <c r="B220" s="168">
        <v>42734</v>
      </c>
      <c r="C220" s="168"/>
      <c r="D220" s="169" t="s">
        <v>108</v>
      </c>
      <c r="E220" s="170" t="s">
        <v>587</v>
      </c>
      <c r="F220" s="171">
        <v>305</v>
      </c>
      <c r="G220" s="170"/>
      <c r="H220" s="170">
        <v>375</v>
      </c>
      <c r="I220" s="172">
        <v>375</v>
      </c>
      <c r="J220" s="173" t="s">
        <v>645</v>
      </c>
      <c r="K220" s="174">
        <f>H220-F220</f>
        <v>70</v>
      </c>
      <c r="L220" s="175">
        <f>K220/F220</f>
        <v>0.22950819672131148</v>
      </c>
      <c r="M220" s="170" t="s">
        <v>557</v>
      </c>
      <c r="N220" s="176">
        <v>42768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67">
        <v>80</v>
      </c>
      <c r="B221" s="168">
        <v>42739</v>
      </c>
      <c r="C221" s="168"/>
      <c r="D221" s="169" t="s">
        <v>94</v>
      </c>
      <c r="E221" s="170" t="s">
        <v>587</v>
      </c>
      <c r="F221" s="171">
        <v>99.5</v>
      </c>
      <c r="G221" s="170"/>
      <c r="H221" s="170">
        <v>158</v>
      </c>
      <c r="I221" s="172">
        <v>158</v>
      </c>
      <c r="J221" s="173" t="s">
        <v>645</v>
      </c>
      <c r="K221" s="174">
        <f>H221-F221</f>
        <v>58.5</v>
      </c>
      <c r="L221" s="175">
        <f>K221/F221</f>
        <v>0.5879396984924623</v>
      </c>
      <c r="M221" s="170" t="s">
        <v>557</v>
      </c>
      <c r="N221" s="176">
        <v>42898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7">
        <v>81</v>
      </c>
      <c r="B222" s="168">
        <v>42739</v>
      </c>
      <c r="C222" s="168"/>
      <c r="D222" s="169" t="s">
        <v>94</v>
      </c>
      <c r="E222" s="170" t="s">
        <v>587</v>
      </c>
      <c r="F222" s="171">
        <v>99.5</v>
      </c>
      <c r="G222" s="170"/>
      <c r="H222" s="170">
        <v>158</v>
      </c>
      <c r="I222" s="172">
        <v>158</v>
      </c>
      <c r="J222" s="173" t="s">
        <v>645</v>
      </c>
      <c r="K222" s="174">
        <v>58.5</v>
      </c>
      <c r="L222" s="175">
        <v>0.58793969849246197</v>
      </c>
      <c r="M222" s="170" t="s">
        <v>557</v>
      </c>
      <c r="N222" s="176">
        <v>42898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67">
        <v>82</v>
      </c>
      <c r="B223" s="168">
        <v>42786</v>
      </c>
      <c r="C223" s="168"/>
      <c r="D223" s="169" t="s">
        <v>184</v>
      </c>
      <c r="E223" s="170" t="s">
        <v>587</v>
      </c>
      <c r="F223" s="171">
        <v>140.5</v>
      </c>
      <c r="G223" s="170"/>
      <c r="H223" s="170">
        <v>220</v>
      </c>
      <c r="I223" s="172">
        <v>220</v>
      </c>
      <c r="J223" s="173" t="s">
        <v>645</v>
      </c>
      <c r="K223" s="174">
        <f>H223-F223</f>
        <v>79.5</v>
      </c>
      <c r="L223" s="175">
        <f>K223/F223</f>
        <v>0.5658362989323843</v>
      </c>
      <c r="M223" s="170" t="s">
        <v>557</v>
      </c>
      <c r="N223" s="176">
        <v>42864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67">
        <v>83</v>
      </c>
      <c r="B224" s="168">
        <v>42786</v>
      </c>
      <c r="C224" s="168"/>
      <c r="D224" s="169" t="s">
        <v>699</v>
      </c>
      <c r="E224" s="170" t="s">
        <v>587</v>
      </c>
      <c r="F224" s="171">
        <v>202.5</v>
      </c>
      <c r="G224" s="170"/>
      <c r="H224" s="170">
        <v>234</v>
      </c>
      <c r="I224" s="172">
        <v>234</v>
      </c>
      <c r="J224" s="173" t="s">
        <v>645</v>
      </c>
      <c r="K224" s="174">
        <v>31.5</v>
      </c>
      <c r="L224" s="175">
        <v>0.155555555555556</v>
      </c>
      <c r="M224" s="170" t="s">
        <v>557</v>
      </c>
      <c r="N224" s="176">
        <v>42836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7">
        <v>84</v>
      </c>
      <c r="B225" s="168">
        <v>42818</v>
      </c>
      <c r="C225" s="168"/>
      <c r="D225" s="169" t="s">
        <v>700</v>
      </c>
      <c r="E225" s="170" t="s">
        <v>587</v>
      </c>
      <c r="F225" s="171">
        <v>300.5</v>
      </c>
      <c r="G225" s="170"/>
      <c r="H225" s="170">
        <v>417.5</v>
      </c>
      <c r="I225" s="172">
        <v>420</v>
      </c>
      <c r="J225" s="173" t="s">
        <v>701</v>
      </c>
      <c r="K225" s="174">
        <f>H225-F225</f>
        <v>117</v>
      </c>
      <c r="L225" s="175">
        <f>K225/F225</f>
        <v>0.38935108153078202</v>
      </c>
      <c r="M225" s="170" t="s">
        <v>557</v>
      </c>
      <c r="N225" s="176">
        <v>43070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67">
        <v>85</v>
      </c>
      <c r="B226" s="168">
        <v>42818</v>
      </c>
      <c r="C226" s="168"/>
      <c r="D226" s="169" t="s">
        <v>675</v>
      </c>
      <c r="E226" s="170" t="s">
        <v>587</v>
      </c>
      <c r="F226" s="171">
        <v>850</v>
      </c>
      <c r="G226" s="170"/>
      <c r="H226" s="170">
        <v>1042.5</v>
      </c>
      <c r="I226" s="172">
        <v>1023</v>
      </c>
      <c r="J226" s="173" t="s">
        <v>702</v>
      </c>
      <c r="K226" s="174">
        <v>192.5</v>
      </c>
      <c r="L226" s="175">
        <v>0.22647058823529401</v>
      </c>
      <c r="M226" s="170" t="s">
        <v>557</v>
      </c>
      <c r="N226" s="176">
        <v>42830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67">
        <v>86</v>
      </c>
      <c r="B227" s="168">
        <v>42830</v>
      </c>
      <c r="C227" s="168"/>
      <c r="D227" s="169" t="s">
        <v>465</v>
      </c>
      <c r="E227" s="170" t="s">
        <v>587</v>
      </c>
      <c r="F227" s="171">
        <v>785</v>
      </c>
      <c r="G227" s="170"/>
      <c r="H227" s="170">
        <v>930</v>
      </c>
      <c r="I227" s="172">
        <v>920</v>
      </c>
      <c r="J227" s="173" t="s">
        <v>703</v>
      </c>
      <c r="K227" s="174">
        <f>H227-F227</f>
        <v>145</v>
      </c>
      <c r="L227" s="175">
        <f>K227/F227</f>
        <v>0.18471337579617833</v>
      </c>
      <c r="M227" s="170" t="s">
        <v>557</v>
      </c>
      <c r="N227" s="176">
        <v>42976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7">
        <v>87</v>
      </c>
      <c r="B228" s="178">
        <v>42831</v>
      </c>
      <c r="C228" s="178"/>
      <c r="D228" s="179" t="s">
        <v>704</v>
      </c>
      <c r="E228" s="180" t="s">
        <v>587</v>
      </c>
      <c r="F228" s="181">
        <v>40</v>
      </c>
      <c r="G228" s="181"/>
      <c r="H228" s="182">
        <v>13.1</v>
      </c>
      <c r="I228" s="182">
        <v>60</v>
      </c>
      <c r="J228" s="183" t="s">
        <v>705</v>
      </c>
      <c r="K228" s="184">
        <v>-26.9</v>
      </c>
      <c r="L228" s="185">
        <v>-0.67249999999999999</v>
      </c>
      <c r="M228" s="181" t="s">
        <v>569</v>
      </c>
      <c r="N228" s="178">
        <v>43138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67">
        <v>88</v>
      </c>
      <c r="B229" s="168">
        <v>42837</v>
      </c>
      <c r="C229" s="168"/>
      <c r="D229" s="169" t="s">
        <v>93</v>
      </c>
      <c r="E229" s="170" t="s">
        <v>587</v>
      </c>
      <c r="F229" s="171">
        <v>289.5</v>
      </c>
      <c r="G229" s="170"/>
      <c r="H229" s="170">
        <v>354</v>
      </c>
      <c r="I229" s="172">
        <v>360</v>
      </c>
      <c r="J229" s="173" t="s">
        <v>706</v>
      </c>
      <c r="K229" s="174">
        <f t="shared" ref="K229:K237" si="149">H229-F229</f>
        <v>64.5</v>
      </c>
      <c r="L229" s="175">
        <f t="shared" ref="L229:L237" si="150">K229/F229</f>
        <v>0.22279792746113988</v>
      </c>
      <c r="M229" s="170" t="s">
        <v>557</v>
      </c>
      <c r="N229" s="176">
        <v>43040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67">
        <v>89</v>
      </c>
      <c r="B230" s="168">
        <v>42845</v>
      </c>
      <c r="C230" s="168"/>
      <c r="D230" s="169" t="s">
        <v>411</v>
      </c>
      <c r="E230" s="170" t="s">
        <v>587</v>
      </c>
      <c r="F230" s="171">
        <v>700</v>
      </c>
      <c r="G230" s="170"/>
      <c r="H230" s="170">
        <v>840</v>
      </c>
      <c r="I230" s="172">
        <v>840</v>
      </c>
      <c r="J230" s="173" t="s">
        <v>707</v>
      </c>
      <c r="K230" s="174">
        <f t="shared" si="149"/>
        <v>140</v>
      </c>
      <c r="L230" s="175">
        <f t="shared" si="150"/>
        <v>0.2</v>
      </c>
      <c r="M230" s="170" t="s">
        <v>557</v>
      </c>
      <c r="N230" s="176">
        <v>42893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67">
        <v>90</v>
      </c>
      <c r="B231" s="168">
        <v>42887</v>
      </c>
      <c r="C231" s="168"/>
      <c r="D231" s="169" t="s">
        <v>708</v>
      </c>
      <c r="E231" s="170" t="s">
        <v>587</v>
      </c>
      <c r="F231" s="171">
        <v>130</v>
      </c>
      <c r="G231" s="170"/>
      <c r="H231" s="170">
        <v>144.25</v>
      </c>
      <c r="I231" s="172">
        <v>170</v>
      </c>
      <c r="J231" s="173" t="s">
        <v>709</v>
      </c>
      <c r="K231" s="174">
        <f t="shared" si="149"/>
        <v>14.25</v>
      </c>
      <c r="L231" s="175">
        <f t="shared" si="150"/>
        <v>0.10961538461538461</v>
      </c>
      <c r="M231" s="170" t="s">
        <v>557</v>
      </c>
      <c r="N231" s="176">
        <v>43675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67">
        <v>91</v>
      </c>
      <c r="B232" s="168">
        <v>42901</v>
      </c>
      <c r="C232" s="168"/>
      <c r="D232" s="169" t="s">
        <v>710</v>
      </c>
      <c r="E232" s="170" t="s">
        <v>587</v>
      </c>
      <c r="F232" s="171">
        <v>214.5</v>
      </c>
      <c r="G232" s="170"/>
      <c r="H232" s="170">
        <v>262</v>
      </c>
      <c r="I232" s="172">
        <v>262</v>
      </c>
      <c r="J232" s="173" t="s">
        <v>711</v>
      </c>
      <c r="K232" s="174">
        <f t="shared" si="149"/>
        <v>47.5</v>
      </c>
      <c r="L232" s="175">
        <f t="shared" si="150"/>
        <v>0.22144522144522144</v>
      </c>
      <c r="M232" s="170" t="s">
        <v>557</v>
      </c>
      <c r="N232" s="176">
        <v>42977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8">
        <v>92</v>
      </c>
      <c r="B233" s="199">
        <v>42933</v>
      </c>
      <c r="C233" s="199"/>
      <c r="D233" s="200" t="s">
        <v>712</v>
      </c>
      <c r="E233" s="201" t="s">
        <v>587</v>
      </c>
      <c r="F233" s="202">
        <v>370</v>
      </c>
      <c r="G233" s="201"/>
      <c r="H233" s="201">
        <v>447.5</v>
      </c>
      <c r="I233" s="203">
        <v>450</v>
      </c>
      <c r="J233" s="204" t="s">
        <v>645</v>
      </c>
      <c r="K233" s="174">
        <f t="shared" si="149"/>
        <v>77.5</v>
      </c>
      <c r="L233" s="205">
        <f t="shared" si="150"/>
        <v>0.20945945945945946</v>
      </c>
      <c r="M233" s="201" t="s">
        <v>557</v>
      </c>
      <c r="N233" s="206">
        <v>43035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8">
        <v>93</v>
      </c>
      <c r="B234" s="199">
        <v>42943</v>
      </c>
      <c r="C234" s="199"/>
      <c r="D234" s="200" t="s">
        <v>182</v>
      </c>
      <c r="E234" s="201" t="s">
        <v>587</v>
      </c>
      <c r="F234" s="202">
        <v>657.5</v>
      </c>
      <c r="G234" s="201"/>
      <c r="H234" s="201">
        <v>825</v>
      </c>
      <c r="I234" s="203">
        <v>820</v>
      </c>
      <c r="J234" s="204" t="s">
        <v>645</v>
      </c>
      <c r="K234" s="174">
        <f t="shared" si="149"/>
        <v>167.5</v>
      </c>
      <c r="L234" s="205">
        <f t="shared" si="150"/>
        <v>0.25475285171102663</v>
      </c>
      <c r="M234" s="201" t="s">
        <v>557</v>
      </c>
      <c r="N234" s="206">
        <v>43090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67">
        <v>94</v>
      </c>
      <c r="B235" s="168">
        <v>42964</v>
      </c>
      <c r="C235" s="168"/>
      <c r="D235" s="169" t="s">
        <v>354</v>
      </c>
      <c r="E235" s="170" t="s">
        <v>587</v>
      </c>
      <c r="F235" s="171">
        <v>605</v>
      </c>
      <c r="G235" s="170"/>
      <c r="H235" s="170">
        <v>750</v>
      </c>
      <c r="I235" s="172">
        <v>750</v>
      </c>
      <c r="J235" s="173" t="s">
        <v>703</v>
      </c>
      <c r="K235" s="174">
        <f t="shared" si="149"/>
        <v>145</v>
      </c>
      <c r="L235" s="175">
        <f t="shared" si="150"/>
        <v>0.23966942148760331</v>
      </c>
      <c r="M235" s="170" t="s">
        <v>557</v>
      </c>
      <c r="N235" s="176">
        <v>43027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7">
        <v>95</v>
      </c>
      <c r="B236" s="178">
        <v>42979</v>
      </c>
      <c r="C236" s="178"/>
      <c r="D236" s="186" t="s">
        <v>713</v>
      </c>
      <c r="E236" s="181" t="s">
        <v>587</v>
      </c>
      <c r="F236" s="181">
        <v>255</v>
      </c>
      <c r="G236" s="182"/>
      <c r="H236" s="182">
        <v>217.25</v>
      </c>
      <c r="I236" s="182">
        <v>320</v>
      </c>
      <c r="J236" s="183" t="s">
        <v>714</v>
      </c>
      <c r="K236" s="184">
        <f t="shared" si="149"/>
        <v>-37.75</v>
      </c>
      <c r="L236" s="187">
        <f t="shared" si="150"/>
        <v>-0.14803921568627451</v>
      </c>
      <c r="M236" s="181" t="s">
        <v>569</v>
      </c>
      <c r="N236" s="178">
        <v>43661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67">
        <v>96</v>
      </c>
      <c r="B237" s="168">
        <v>42997</v>
      </c>
      <c r="C237" s="168"/>
      <c r="D237" s="169" t="s">
        <v>715</v>
      </c>
      <c r="E237" s="170" t="s">
        <v>587</v>
      </c>
      <c r="F237" s="171">
        <v>215</v>
      </c>
      <c r="G237" s="170"/>
      <c r="H237" s="170">
        <v>258</v>
      </c>
      <c r="I237" s="172">
        <v>258</v>
      </c>
      <c r="J237" s="173" t="s">
        <v>645</v>
      </c>
      <c r="K237" s="174">
        <f t="shared" si="149"/>
        <v>43</v>
      </c>
      <c r="L237" s="175">
        <f t="shared" si="150"/>
        <v>0.2</v>
      </c>
      <c r="M237" s="170" t="s">
        <v>557</v>
      </c>
      <c r="N237" s="176">
        <v>43040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67">
        <v>97</v>
      </c>
      <c r="B238" s="168">
        <v>42997</v>
      </c>
      <c r="C238" s="168"/>
      <c r="D238" s="169" t="s">
        <v>715</v>
      </c>
      <c r="E238" s="170" t="s">
        <v>587</v>
      </c>
      <c r="F238" s="171">
        <v>215</v>
      </c>
      <c r="G238" s="170"/>
      <c r="H238" s="170">
        <v>258</v>
      </c>
      <c r="I238" s="172">
        <v>258</v>
      </c>
      <c r="J238" s="204" t="s">
        <v>645</v>
      </c>
      <c r="K238" s="174">
        <v>43</v>
      </c>
      <c r="L238" s="175">
        <v>0.2</v>
      </c>
      <c r="M238" s="170" t="s">
        <v>557</v>
      </c>
      <c r="N238" s="176">
        <v>43040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8">
        <v>98</v>
      </c>
      <c r="B239" s="199">
        <v>42998</v>
      </c>
      <c r="C239" s="199"/>
      <c r="D239" s="200" t="s">
        <v>716</v>
      </c>
      <c r="E239" s="201" t="s">
        <v>587</v>
      </c>
      <c r="F239" s="171">
        <v>75</v>
      </c>
      <c r="G239" s="201"/>
      <c r="H239" s="201">
        <v>90</v>
      </c>
      <c r="I239" s="203">
        <v>90</v>
      </c>
      <c r="J239" s="173" t="s">
        <v>717</v>
      </c>
      <c r="K239" s="174">
        <f t="shared" ref="K239:K244" si="151">H239-F239</f>
        <v>15</v>
      </c>
      <c r="L239" s="175">
        <f t="shared" ref="L239:L244" si="152">K239/F239</f>
        <v>0.2</v>
      </c>
      <c r="M239" s="170" t="s">
        <v>557</v>
      </c>
      <c r="N239" s="176">
        <v>43019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8">
        <v>99</v>
      </c>
      <c r="B240" s="199">
        <v>43011</v>
      </c>
      <c r="C240" s="199"/>
      <c r="D240" s="200" t="s">
        <v>571</v>
      </c>
      <c r="E240" s="201" t="s">
        <v>587</v>
      </c>
      <c r="F240" s="202">
        <v>315</v>
      </c>
      <c r="G240" s="201"/>
      <c r="H240" s="201">
        <v>392</v>
      </c>
      <c r="I240" s="203">
        <v>384</v>
      </c>
      <c r="J240" s="204" t="s">
        <v>718</v>
      </c>
      <c r="K240" s="174">
        <f t="shared" si="151"/>
        <v>77</v>
      </c>
      <c r="L240" s="205">
        <f t="shared" si="152"/>
        <v>0.24444444444444444</v>
      </c>
      <c r="M240" s="201" t="s">
        <v>557</v>
      </c>
      <c r="N240" s="206">
        <v>43017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8">
        <v>100</v>
      </c>
      <c r="B241" s="199">
        <v>43013</v>
      </c>
      <c r="C241" s="199"/>
      <c r="D241" s="200" t="s">
        <v>441</v>
      </c>
      <c r="E241" s="201" t="s">
        <v>587</v>
      </c>
      <c r="F241" s="202">
        <v>145</v>
      </c>
      <c r="G241" s="201"/>
      <c r="H241" s="201">
        <v>179</v>
      </c>
      <c r="I241" s="203">
        <v>180</v>
      </c>
      <c r="J241" s="204" t="s">
        <v>719</v>
      </c>
      <c r="K241" s="174">
        <f t="shared" si="151"/>
        <v>34</v>
      </c>
      <c r="L241" s="205">
        <f t="shared" si="152"/>
        <v>0.23448275862068965</v>
      </c>
      <c r="M241" s="201" t="s">
        <v>557</v>
      </c>
      <c r="N241" s="206">
        <v>43025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8">
        <v>101</v>
      </c>
      <c r="B242" s="199">
        <v>43014</v>
      </c>
      <c r="C242" s="199"/>
      <c r="D242" s="200" t="s">
        <v>329</v>
      </c>
      <c r="E242" s="201" t="s">
        <v>587</v>
      </c>
      <c r="F242" s="202">
        <v>256</v>
      </c>
      <c r="G242" s="201"/>
      <c r="H242" s="201">
        <v>323</v>
      </c>
      <c r="I242" s="203">
        <v>320</v>
      </c>
      <c r="J242" s="204" t="s">
        <v>645</v>
      </c>
      <c r="K242" s="174">
        <f t="shared" si="151"/>
        <v>67</v>
      </c>
      <c r="L242" s="205">
        <f t="shared" si="152"/>
        <v>0.26171875</v>
      </c>
      <c r="M242" s="201" t="s">
        <v>557</v>
      </c>
      <c r="N242" s="206">
        <v>43067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8">
        <v>102</v>
      </c>
      <c r="B243" s="199">
        <v>43017</v>
      </c>
      <c r="C243" s="199"/>
      <c r="D243" s="200" t="s">
        <v>344</v>
      </c>
      <c r="E243" s="201" t="s">
        <v>587</v>
      </c>
      <c r="F243" s="202">
        <v>137.5</v>
      </c>
      <c r="G243" s="201"/>
      <c r="H243" s="201">
        <v>184</v>
      </c>
      <c r="I243" s="203">
        <v>183</v>
      </c>
      <c r="J243" s="204" t="s">
        <v>720</v>
      </c>
      <c r="K243" s="174">
        <f t="shared" si="151"/>
        <v>46.5</v>
      </c>
      <c r="L243" s="205">
        <f t="shared" si="152"/>
        <v>0.33818181818181819</v>
      </c>
      <c r="M243" s="201" t="s">
        <v>557</v>
      </c>
      <c r="N243" s="206">
        <v>43108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8">
        <v>103</v>
      </c>
      <c r="B244" s="199">
        <v>43018</v>
      </c>
      <c r="C244" s="199"/>
      <c r="D244" s="200" t="s">
        <v>721</v>
      </c>
      <c r="E244" s="201" t="s">
        <v>587</v>
      </c>
      <c r="F244" s="202">
        <v>125.5</v>
      </c>
      <c r="G244" s="201"/>
      <c r="H244" s="201">
        <v>158</v>
      </c>
      <c r="I244" s="203">
        <v>155</v>
      </c>
      <c r="J244" s="204" t="s">
        <v>722</v>
      </c>
      <c r="K244" s="174">
        <f t="shared" si="151"/>
        <v>32.5</v>
      </c>
      <c r="L244" s="205">
        <f t="shared" si="152"/>
        <v>0.25896414342629481</v>
      </c>
      <c r="M244" s="201" t="s">
        <v>557</v>
      </c>
      <c r="N244" s="206">
        <v>43067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8">
        <v>104</v>
      </c>
      <c r="B245" s="199">
        <v>43018</v>
      </c>
      <c r="C245" s="199"/>
      <c r="D245" s="200" t="s">
        <v>723</v>
      </c>
      <c r="E245" s="201" t="s">
        <v>587</v>
      </c>
      <c r="F245" s="202">
        <v>895</v>
      </c>
      <c r="G245" s="201"/>
      <c r="H245" s="201">
        <v>1122.5</v>
      </c>
      <c r="I245" s="203">
        <v>1078</v>
      </c>
      <c r="J245" s="204" t="s">
        <v>724</v>
      </c>
      <c r="K245" s="174">
        <v>227.5</v>
      </c>
      <c r="L245" s="205">
        <v>0.25418994413407803</v>
      </c>
      <c r="M245" s="201" t="s">
        <v>557</v>
      </c>
      <c r="N245" s="206">
        <v>43117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8">
        <v>105</v>
      </c>
      <c r="B246" s="199">
        <v>43020</v>
      </c>
      <c r="C246" s="199"/>
      <c r="D246" s="200" t="s">
        <v>338</v>
      </c>
      <c r="E246" s="201" t="s">
        <v>587</v>
      </c>
      <c r="F246" s="202">
        <v>525</v>
      </c>
      <c r="G246" s="201"/>
      <c r="H246" s="201">
        <v>629</v>
      </c>
      <c r="I246" s="203">
        <v>629</v>
      </c>
      <c r="J246" s="204" t="s">
        <v>645</v>
      </c>
      <c r="K246" s="174">
        <v>104</v>
      </c>
      <c r="L246" s="205">
        <v>0.19809523809523799</v>
      </c>
      <c r="M246" s="201" t="s">
        <v>557</v>
      </c>
      <c r="N246" s="206">
        <v>43119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8">
        <v>106</v>
      </c>
      <c r="B247" s="199">
        <v>43046</v>
      </c>
      <c r="C247" s="199"/>
      <c r="D247" s="200" t="s">
        <v>377</v>
      </c>
      <c r="E247" s="201" t="s">
        <v>587</v>
      </c>
      <c r="F247" s="202">
        <v>740</v>
      </c>
      <c r="G247" s="201"/>
      <c r="H247" s="201">
        <v>892.5</v>
      </c>
      <c r="I247" s="203">
        <v>900</v>
      </c>
      <c r="J247" s="204" t="s">
        <v>725</v>
      </c>
      <c r="K247" s="174">
        <f>H247-F247</f>
        <v>152.5</v>
      </c>
      <c r="L247" s="205">
        <f>K247/F247</f>
        <v>0.20608108108108109</v>
      </c>
      <c r="M247" s="201" t="s">
        <v>557</v>
      </c>
      <c r="N247" s="206">
        <v>43052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67">
        <v>107</v>
      </c>
      <c r="B248" s="168">
        <v>43073</v>
      </c>
      <c r="C248" s="168"/>
      <c r="D248" s="169" t="s">
        <v>726</v>
      </c>
      <c r="E248" s="170" t="s">
        <v>587</v>
      </c>
      <c r="F248" s="171">
        <v>118.5</v>
      </c>
      <c r="G248" s="170"/>
      <c r="H248" s="170">
        <v>143.5</v>
      </c>
      <c r="I248" s="172">
        <v>145</v>
      </c>
      <c r="J248" s="173" t="s">
        <v>578</v>
      </c>
      <c r="K248" s="174">
        <f>H248-F248</f>
        <v>25</v>
      </c>
      <c r="L248" s="175">
        <f>K248/F248</f>
        <v>0.2109704641350211</v>
      </c>
      <c r="M248" s="170" t="s">
        <v>557</v>
      </c>
      <c r="N248" s="176">
        <v>43097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7">
        <v>108</v>
      </c>
      <c r="B249" s="178">
        <v>43090</v>
      </c>
      <c r="C249" s="178"/>
      <c r="D249" s="179" t="s">
        <v>416</v>
      </c>
      <c r="E249" s="180" t="s">
        <v>587</v>
      </c>
      <c r="F249" s="181">
        <v>715</v>
      </c>
      <c r="G249" s="181"/>
      <c r="H249" s="182">
        <v>500</v>
      </c>
      <c r="I249" s="182">
        <v>872</v>
      </c>
      <c r="J249" s="183" t="s">
        <v>727</v>
      </c>
      <c r="K249" s="184">
        <f>H249-F249</f>
        <v>-215</v>
      </c>
      <c r="L249" s="185">
        <f>K249/F249</f>
        <v>-0.30069930069930068</v>
      </c>
      <c r="M249" s="181" t="s">
        <v>569</v>
      </c>
      <c r="N249" s="178">
        <v>43670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67">
        <v>109</v>
      </c>
      <c r="B250" s="168">
        <v>43098</v>
      </c>
      <c r="C250" s="168"/>
      <c r="D250" s="169" t="s">
        <v>571</v>
      </c>
      <c r="E250" s="170" t="s">
        <v>587</v>
      </c>
      <c r="F250" s="171">
        <v>435</v>
      </c>
      <c r="G250" s="170"/>
      <c r="H250" s="170">
        <v>542.5</v>
      </c>
      <c r="I250" s="172">
        <v>539</v>
      </c>
      <c r="J250" s="173" t="s">
        <v>645</v>
      </c>
      <c r="K250" s="174">
        <v>107.5</v>
      </c>
      <c r="L250" s="175">
        <v>0.247126436781609</v>
      </c>
      <c r="M250" s="170" t="s">
        <v>557</v>
      </c>
      <c r="N250" s="176">
        <v>43206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67">
        <v>110</v>
      </c>
      <c r="B251" s="168">
        <v>43098</v>
      </c>
      <c r="C251" s="168"/>
      <c r="D251" s="169" t="s">
        <v>529</v>
      </c>
      <c r="E251" s="170" t="s">
        <v>587</v>
      </c>
      <c r="F251" s="171">
        <v>885</v>
      </c>
      <c r="G251" s="170"/>
      <c r="H251" s="170">
        <v>1090</v>
      </c>
      <c r="I251" s="172">
        <v>1084</v>
      </c>
      <c r="J251" s="173" t="s">
        <v>645</v>
      </c>
      <c r="K251" s="174">
        <v>205</v>
      </c>
      <c r="L251" s="175">
        <v>0.23163841807909599</v>
      </c>
      <c r="M251" s="170" t="s">
        <v>557</v>
      </c>
      <c r="N251" s="176">
        <v>43213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7">
        <v>111</v>
      </c>
      <c r="B252" s="208">
        <v>43192</v>
      </c>
      <c r="C252" s="208"/>
      <c r="D252" s="186" t="s">
        <v>728</v>
      </c>
      <c r="E252" s="181" t="s">
        <v>587</v>
      </c>
      <c r="F252" s="209">
        <v>478.5</v>
      </c>
      <c r="G252" s="181"/>
      <c r="H252" s="181">
        <v>442</v>
      </c>
      <c r="I252" s="182">
        <v>613</v>
      </c>
      <c r="J252" s="183" t="s">
        <v>729</v>
      </c>
      <c r="K252" s="184">
        <f>H252-F252</f>
        <v>-36.5</v>
      </c>
      <c r="L252" s="185">
        <f>K252/F252</f>
        <v>-7.6280041797283177E-2</v>
      </c>
      <c r="M252" s="181" t="s">
        <v>569</v>
      </c>
      <c r="N252" s="178">
        <v>43762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7">
        <v>112</v>
      </c>
      <c r="B253" s="178">
        <v>43194</v>
      </c>
      <c r="C253" s="178"/>
      <c r="D253" s="179" t="s">
        <v>730</v>
      </c>
      <c r="E253" s="180" t="s">
        <v>587</v>
      </c>
      <c r="F253" s="181">
        <f>141.5-7.3</f>
        <v>134.19999999999999</v>
      </c>
      <c r="G253" s="181"/>
      <c r="H253" s="182">
        <v>77</v>
      </c>
      <c r="I253" s="182">
        <v>180</v>
      </c>
      <c r="J253" s="183" t="s">
        <v>731</v>
      </c>
      <c r="K253" s="184">
        <f>H253-F253</f>
        <v>-57.199999999999989</v>
      </c>
      <c r="L253" s="185">
        <f>K253/F253</f>
        <v>-0.42622950819672129</v>
      </c>
      <c r="M253" s="181" t="s">
        <v>569</v>
      </c>
      <c r="N253" s="178">
        <v>43522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7">
        <v>113</v>
      </c>
      <c r="B254" s="178">
        <v>43209</v>
      </c>
      <c r="C254" s="178"/>
      <c r="D254" s="179" t="s">
        <v>732</v>
      </c>
      <c r="E254" s="180" t="s">
        <v>587</v>
      </c>
      <c r="F254" s="181">
        <v>430</v>
      </c>
      <c r="G254" s="181"/>
      <c r="H254" s="182">
        <v>220</v>
      </c>
      <c r="I254" s="182">
        <v>537</v>
      </c>
      <c r="J254" s="183" t="s">
        <v>733</v>
      </c>
      <c r="K254" s="184">
        <f>H254-F254</f>
        <v>-210</v>
      </c>
      <c r="L254" s="185">
        <f>K254/F254</f>
        <v>-0.48837209302325579</v>
      </c>
      <c r="M254" s="181" t="s">
        <v>569</v>
      </c>
      <c r="N254" s="178">
        <v>43252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8">
        <v>114</v>
      </c>
      <c r="B255" s="199">
        <v>43220</v>
      </c>
      <c r="C255" s="199"/>
      <c r="D255" s="200" t="s">
        <v>378</v>
      </c>
      <c r="E255" s="201" t="s">
        <v>587</v>
      </c>
      <c r="F255" s="201">
        <v>153.5</v>
      </c>
      <c r="G255" s="201"/>
      <c r="H255" s="201">
        <v>196</v>
      </c>
      <c r="I255" s="203">
        <v>196</v>
      </c>
      <c r="J255" s="173" t="s">
        <v>734</v>
      </c>
      <c r="K255" s="174">
        <f>H255-F255</f>
        <v>42.5</v>
      </c>
      <c r="L255" s="175">
        <f>K255/F255</f>
        <v>0.27687296416938112</v>
      </c>
      <c r="M255" s="170" t="s">
        <v>557</v>
      </c>
      <c r="N255" s="176">
        <v>43605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7">
        <v>115</v>
      </c>
      <c r="B256" s="178">
        <v>43306</v>
      </c>
      <c r="C256" s="178"/>
      <c r="D256" s="179" t="s">
        <v>704</v>
      </c>
      <c r="E256" s="180" t="s">
        <v>587</v>
      </c>
      <c r="F256" s="181">
        <v>27.5</v>
      </c>
      <c r="G256" s="181"/>
      <c r="H256" s="182">
        <v>13.1</v>
      </c>
      <c r="I256" s="182">
        <v>60</v>
      </c>
      <c r="J256" s="183" t="s">
        <v>735</v>
      </c>
      <c r="K256" s="184">
        <v>-14.4</v>
      </c>
      <c r="L256" s="185">
        <v>-0.52363636363636401</v>
      </c>
      <c r="M256" s="181" t="s">
        <v>569</v>
      </c>
      <c r="N256" s="178">
        <v>43138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7">
        <v>116</v>
      </c>
      <c r="B257" s="208">
        <v>43318</v>
      </c>
      <c r="C257" s="208"/>
      <c r="D257" s="186" t="s">
        <v>736</v>
      </c>
      <c r="E257" s="181" t="s">
        <v>587</v>
      </c>
      <c r="F257" s="181">
        <v>148.5</v>
      </c>
      <c r="G257" s="181"/>
      <c r="H257" s="181">
        <v>102</v>
      </c>
      <c r="I257" s="182">
        <v>182</v>
      </c>
      <c r="J257" s="183" t="s">
        <v>737</v>
      </c>
      <c r="K257" s="184">
        <f>H257-F257</f>
        <v>-46.5</v>
      </c>
      <c r="L257" s="185">
        <f>K257/F257</f>
        <v>-0.31313131313131315</v>
      </c>
      <c r="M257" s="181" t="s">
        <v>569</v>
      </c>
      <c r="N257" s="178">
        <v>43661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67">
        <v>117</v>
      </c>
      <c r="B258" s="168">
        <v>43335</v>
      </c>
      <c r="C258" s="168"/>
      <c r="D258" s="169" t="s">
        <v>738</v>
      </c>
      <c r="E258" s="170" t="s">
        <v>587</v>
      </c>
      <c r="F258" s="201">
        <v>285</v>
      </c>
      <c r="G258" s="170"/>
      <c r="H258" s="170">
        <v>355</v>
      </c>
      <c r="I258" s="172">
        <v>364</v>
      </c>
      <c r="J258" s="173" t="s">
        <v>739</v>
      </c>
      <c r="K258" s="174">
        <v>70</v>
      </c>
      <c r="L258" s="175">
        <v>0.24561403508771901</v>
      </c>
      <c r="M258" s="170" t="s">
        <v>557</v>
      </c>
      <c r="N258" s="176">
        <v>43455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67">
        <v>118</v>
      </c>
      <c r="B259" s="168">
        <v>43341</v>
      </c>
      <c r="C259" s="168"/>
      <c r="D259" s="169" t="s">
        <v>366</v>
      </c>
      <c r="E259" s="170" t="s">
        <v>587</v>
      </c>
      <c r="F259" s="201">
        <v>525</v>
      </c>
      <c r="G259" s="170"/>
      <c r="H259" s="170">
        <v>585</v>
      </c>
      <c r="I259" s="172">
        <v>635</v>
      </c>
      <c r="J259" s="173" t="s">
        <v>740</v>
      </c>
      <c r="K259" s="174">
        <f t="shared" ref="K259:K276" si="153">H259-F259</f>
        <v>60</v>
      </c>
      <c r="L259" s="175">
        <f t="shared" ref="L259:L276" si="154">K259/F259</f>
        <v>0.11428571428571428</v>
      </c>
      <c r="M259" s="170" t="s">
        <v>557</v>
      </c>
      <c r="N259" s="176">
        <v>43662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67">
        <v>119</v>
      </c>
      <c r="B260" s="168">
        <v>43395</v>
      </c>
      <c r="C260" s="168"/>
      <c r="D260" s="169" t="s">
        <v>354</v>
      </c>
      <c r="E260" s="170" t="s">
        <v>587</v>
      </c>
      <c r="F260" s="201">
        <v>475</v>
      </c>
      <c r="G260" s="170"/>
      <c r="H260" s="170">
        <v>574</v>
      </c>
      <c r="I260" s="172">
        <v>570</v>
      </c>
      <c r="J260" s="173" t="s">
        <v>645</v>
      </c>
      <c r="K260" s="174">
        <f t="shared" si="153"/>
        <v>99</v>
      </c>
      <c r="L260" s="175">
        <f t="shared" si="154"/>
        <v>0.20842105263157895</v>
      </c>
      <c r="M260" s="170" t="s">
        <v>557</v>
      </c>
      <c r="N260" s="176">
        <v>43403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98">
        <v>120</v>
      </c>
      <c r="B261" s="199">
        <v>43397</v>
      </c>
      <c r="C261" s="199"/>
      <c r="D261" s="200" t="s">
        <v>373</v>
      </c>
      <c r="E261" s="201" t="s">
        <v>587</v>
      </c>
      <c r="F261" s="201">
        <v>707.5</v>
      </c>
      <c r="G261" s="201"/>
      <c r="H261" s="201">
        <v>872</v>
      </c>
      <c r="I261" s="203">
        <v>872</v>
      </c>
      <c r="J261" s="204" t="s">
        <v>645</v>
      </c>
      <c r="K261" s="174">
        <f t="shared" si="153"/>
        <v>164.5</v>
      </c>
      <c r="L261" s="205">
        <f t="shared" si="154"/>
        <v>0.23250883392226149</v>
      </c>
      <c r="M261" s="201" t="s">
        <v>557</v>
      </c>
      <c r="N261" s="206">
        <v>43482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8">
        <v>121</v>
      </c>
      <c r="B262" s="199">
        <v>43398</v>
      </c>
      <c r="C262" s="199"/>
      <c r="D262" s="200" t="s">
        <v>741</v>
      </c>
      <c r="E262" s="201" t="s">
        <v>587</v>
      </c>
      <c r="F262" s="201">
        <v>162</v>
      </c>
      <c r="G262" s="201"/>
      <c r="H262" s="201">
        <v>204</v>
      </c>
      <c r="I262" s="203">
        <v>209</v>
      </c>
      <c r="J262" s="204" t="s">
        <v>742</v>
      </c>
      <c r="K262" s="174">
        <f t="shared" si="153"/>
        <v>42</v>
      </c>
      <c r="L262" s="205">
        <f t="shared" si="154"/>
        <v>0.25925925925925924</v>
      </c>
      <c r="M262" s="201" t="s">
        <v>557</v>
      </c>
      <c r="N262" s="206">
        <v>43539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8">
        <v>122</v>
      </c>
      <c r="B263" s="199">
        <v>43399</v>
      </c>
      <c r="C263" s="199"/>
      <c r="D263" s="200" t="s">
        <v>458</v>
      </c>
      <c r="E263" s="201" t="s">
        <v>587</v>
      </c>
      <c r="F263" s="201">
        <v>240</v>
      </c>
      <c r="G263" s="201"/>
      <c r="H263" s="201">
        <v>297</v>
      </c>
      <c r="I263" s="203">
        <v>297</v>
      </c>
      <c r="J263" s="204" t="s">
        <v>645</v>
      </c>
      <c r="K263" s="210">
        <f t="shared" si="153"/>
        <v>57</v>
      </c>
      <c r="L263" s="205">
        <f t="shared" si="154"/>
        <v>0.23749999999999999</v>
      </c>
      <c r="M263" s="201" t="s">
        <v>557</v>
      </c>
      <c r="N263" s="206">
        <v>43417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67">
        <v>123</v>
      </c>
      <c r="B264" s="168">
        <v>43439</v>
      </c>
      <c r="C264" s="168"/>
      <c r="D264" s="169" t="s">
        <v>743</v>
      </c>
      <c r="E264" s="170" t="s">
        <v>587</v>
      </c>
      <c r="F264" s="170">
        <v>202.5</v>
      </c>
      <c r="G264" s="170"/>
      <c r="H264" s="170">
        <v>255</v>
      </c>
      <c r="I264" s="172">
        <v>252</v>
      </c>
      <c r="J264" s="173" t="s">
        <v>645</v>
      </c>
      <c r="K264" s="174">
        <f t="shared" si="153"/>
        <v>52.5</v>
      </c>
      <c r="L264" s="175">
        <f t="shared" si="154"/>
        <v>0.25925925925925924</v>
      </c>
      <c r="M264" s="170" t="s">
        <v>557</v>
      </c>
      <c r="N264" s="176">
        <v>43542</v>
      </c>
      <c r="O264" s="1"/>
      <c r="P264" s="1"/>
      <c r="Q264" s="1"/>
      <c r="R264" s="6" t="s">
        <v>744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8">
        <v>124</v>
      </c>
      <c r="B265" s="199">
        <v>43465</v>
      </c>
      <c r="C265" s="168"/>
      <c r="D265" s="200" t="s">
        <v>403</v>
      </c>
      <c r="E265" s="201" t="s">
        <v>587</v>
      </c>
      <c r="F265" s="201">
        <v>710</v>
      </c>
      <c r="G265" s="201"/>
      <c r="H265" s="201">
        <v>866</v>
      </c>
      <c r="I265" s="203">
        <v>866</v>
      </c>
      <c r="J265" s="204" t="s">
        <v>645</v>
      </c>
      <c r="K265" s="174">
        <f t="shared" si="153"/>
        <v>156</v>
      </c>
      <c r="L265" s="175">
        <f t="shared" si="154"/>
        <v>0.21971830985915494</v>
      </c>
      <c r="M265" s="170" t="s">
        <v>557</v>
      </c>
      <c r="N265" s="176">
        <v>43553</v>
      </c>
      <c r="O265" s="1"/>
      <c r="P265" s="1"/>
      <c r="Q265" s="1"/>
      <c r="R265" s="6" t="s">
        <v>744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8">
        <v>125</v>
      </c>
      <c r="B266" s="199">
        <v>43522</v>
      </c>
      <c r="C266" s="199"/>
      <c r="D266" s="200" t="s">
        <v>152</v>
      </c>
      <c r="E266" s="201" t="s">
        <v>587</v>
      </c>
      <c r="F266" s="201">
        <v>337.25</v>
      </c>
      <c r="G266" s="201"/>
      <c r="H266" s="201">
        <v>398.5</v>
      </c>
      <c r="I266" s="203">
        <v>411</v>
      </c>
      <c r="J266" s="173" t="s">
        <v>745</v>
      </c>
      <c r="K266" s="174">
        <f t="shared" si="153"/>
        <v>61.25</v>
      </c>
      <c r="L266" s="175">
        <f t="shared" si="154"/>
        <v>0.1816160118606375</v>
      </c>
      <c r="M266" s="170" t="s">
        <v>557</v>
      </c>
      <c r="N266" s="176">
        <v>43760</v>
      </c>
      <c r="O266" s="1"/>
      <c r="P266" s="1"/>
      <c r="Q266" s="1"/>
      <c r="R266" s="6" t="s">
        <v>744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1">
        <v>126</v>
      </c>
      <c r="B267" s="212">
        <v>43559</v>
      </c>
      <c r="C267" s="212"/>
      <c r="D267" s="213" t="s">
        <v>746</v>
      </c>
      <c r="E267" s="214" t="s">
        <v>587</v>
      </c>
      <c r="F267" s="214">
        <v>130</v>
      </c>
      <c r="G267" s="214"/>
      <c r="H267" s="214">
        <v>65</v>
      </c>
      <c r="I267" s="215">
        <v>158</v>
      </c>
      <c r="J267" s="183" t="s">
        <v>747</v>
      </c>
      <c r="K267" s="184">
        <f t="shared" si="153"/>
        <v>-65</v>
      </c>
      <c r="L267" s="185">
        <f t="shared" si="154"/>
        <v>-0.5</v>
      </c>
      <c r="M267" s="181" t="s">
        <v>569</v>
      </c>
      <c r="N267" s="178">
        <v>43726</v>
      </c>
      <c r="O267" s="1"/>
      <c r="P267" s="1"/>
      <c r="Q267" s="1"/>
      <c r="R267" s="6" t="s">
        <v>748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8">
        <v>127</v>
      </c>
      <c r="B268" s="199">
        <v>43017</v>
      </c>
      <c r="C268" s="199"/>
      <c r="D268" s="200" t="s">
        <v>184</v>
      </c>
      <c r="E268" s="201" t="s">
        <v>587</v>
      </c>
      <c r="F268" s="201">
        <v>141.5</v>
      </c>
      <c r="G268" s="201"/>
      <c r="H268" s="201">
        <v>183.5</v>
      </c>
      <c r="I268" s="203">
        <v>210</v>
      </c>
      <c r="J268" s="173" t="s">
        <v>742</v>
      </c>
      <c r="K268" s="174">
        <f t="shared" si="153"/>
        <v>42</v>
      </c>
      <c r="L268" s="175">
        <f t="shared" si="154"/>
        <v>0.29681978798586572</v>
      </c>
      <c r="M268" s="170" t="s">
        <v>557</v>
      </c>
      <c r="N268" s="176">
        <v>43042</v>
      </c>
      <c r="O268" s="1"/>
      <c r="P268" s="1"/>
      <c r="Q268" s="1"/>
      <c r="R268" s="6" t="s">
        <v>748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1">
        <v>128</v>
      </c>
      <c r="B269" s="212">
        <v>43074</v>
      </c>
      <c r="C269" s="212"/>
      <c r="D269" s="213" t="s">
        <v>749</v>
      </c>
      <c r="E269" s="214" t="s">
        <v>587</v>
      </c>
      <c r="F269" s="209">
        <v>172</v>
      </c>
      <c r="G269" s="214"/>
      <c r="H269" s="214">
        <v>155.25</v>
      </c>
      <c r="I269" s="215">
        <v>230</v>
      </c>
      <c r="J269" s="183" t="s">
        <v>750</v>
      </c>
      <c r="K269" s="184">
        <f t="shared" si="153"/>
        <v>-16.75</v>
      </c>
      <c r="L269" s="185">
        <f t="shared" si="154"/>
        <v>-9.7383720930232565E-2</v>
      </c>
      <c r="M269" s="181" t="s">
        <v>569</v>
      </c>
      <c r="N269" s="178">
        <v>43787</v>
      </c>
      <c r="O269" s="1"/>
      <c r="P269" s="1"/>
      <c r="Q269" s="1"/>
      <c r="R269" s="6" t="s">
        <v>748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8">
        <v>129</v>
      </c>
      <c r="B270" s="199">
        <v>43398</v>
      </c>
      <c r="C270" s="199"/>
      <c r="D270" s="200" t="s">
        <v>107</v>
      </c>
      <c r="E270" s="201" t="s">
        <v>587</v>
      </c>
      <c r="F270" s="201">
        <v>698.5</v>
      </c>
      <c r="G270" s="201"/>
      <c r="H270" s="201">
        <v>890</v>
      </c>
      <c r="I270" s="203">
        <v>890</v>
      </c>
      <c r="J270" s="173" t="s">
        <v>818</v>
      </c>
      <c r="K270" s="174">
        <f t="shared" si="153"/>
        <v>191.5</v>
      </c>
      <c r="L270" s="175">
        <f t="shared" si="154"/>
        <v>0.27415891195418757</v>
      </c>
      <c r="M270" s="170" t="s">
        <v>557</v>
      </c>
      <c r="N270" s="176">
        <v>44328</v>
      </c>
      <c r="O270" s="1"/>
      <c r="P270" s="1"/>
      <c r="Q270" s="1"/>
      <c r="R270" s="6" t="s">
        <v>744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8">
        <v>130</v>
      </c>
      <c r="B271" s="199">
        <v>42877</v>
      </c>
      <c r="C271" s="199"/>
      <c r="D271" s="200" t="s">
        <v>365</v>
      </c>
      <c r="E271" s="201" t="s">
        <v>587</v>
      </c>
      <c r="F271" s="201">
        <v>127.6</v>
      </c>
      <c r="G271" s="201"/>
      <c r="H271" s="201">
        <v>138</v>
      </c>
      <c r="I271" s="203">
        <v>190</v>
      </c>
      <c r="J271" s="173" t="s">
        <v>751</v>
      </c>
      <c r="K271" s="174">
        <f t="shared" si="153"/>
        <v>10.400000000000006</v>
      </c>
      <c r="L271" s="175">
        <f t="shared" si="154"/>
        <v>8.1504702194357417E-2</v>
      </c>
      <c r="M271" s="170" t="s">
        <v>557</v>
      </c>
      <c r="N271" s="176">
        <v>43774</v>
      </c>
      <c r="O271" s="1"/>
      <c r="P271" s="1"/>
      <c r="Q271" s="1"/>
      <c r="R271" s="6" t="s">
        <v>748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8">
        <v>131</v>
      </c>
      <c r="B272" s="199">
        <v>43158</v>
      </c>
      <c r="C272" s="199"/>
      <c r="D272" s="200" t="s">
        <v>752</v>
      </c>
      <c r="E272" s="201" t="s">
        <v>587</v>
      </c>
      <c r="F272" s="201">
        <v>317</v>
      </c>
      <c r="G272" s="201"/>
      <c r="H272" s="201">
        <v>382.5</v>
      </c>
      <c r="I272" s="203">
        <v>398</v>
      </c>
      <c r="J272" s="173" t="s">
        <v>753</v>
      </c>
      <c r="K272" s="174">
        <f t="shared" si="153"/>
        <v>65.5</v>
      </c>
      <c r="L272" s="175">
        <f t="shared" si="154"/>
        <v>0.20662460567823343</v>
      </c>
      <c r="M272" s="170" t="s">
        <v>557</v>
      </c>
      <c r="N272" s="176">
        <v>44238</v>
      </c>
      <c r="O272" s="1"/>
      <c r="P272" s="1"/>
      <c r="Q272" s="1"/>
      <c r="R272" s="6" t="s">
        <v>748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1">
        <v>132</v>
      </c>
      <c r="B273" s="212">
        <v>43164</v>
      </c>
      <c r="C273" s="212"/>
      <c r="D273" s="213" t="s">
        <v>144</v>
      </c>
      <c r="E273" s="214" t="s">
        <v>587</v>
      </c>
      <c r="F273" s="209">
        <f>510-14.4</f>
        <v>495.6</v>
      </c>
      <c r="G273" s="214"/>
      <c r="H273" s="214">
        <v>350</v>
      </c>
      <c r="I273" s="215">
        <v>672</v>
      </c>
      <c r="J273" s="183" t="s">
        <v>754</v>
      </c>
      <c r="K273" s="184">
        <f t="shared" si="153"/>
        <v>-145.60000000000002</v>
      </c>
      <c r="L273" s="185">
        <f t="shared" si="154"/>
        <v>-0.29378531073446329</v>
      </c>
      <c r="M273" s="181" t="s">
        <v>569</v>
      </c>
      <c r="N273" s="178">
        <v>43887</v>
      </c>
      <c r="O273" s="1"/>
      <c r="P273" s="1"/>
      <c r="Q273" s="1"/>
      <c r="R273" s="6" t="s">
        <v>744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1">
        <v>133</v>
      </c>
      <c r="B274" s="212">
        <v>43237</v>
      </c>
      <c r="C274" s="212"/>
      <c r="D274" s="213" t="s">
        <v>450</v>
      </c>
      <c r="E274" s="214" t="s">
        <v>587</v>
      </c>
      <c r="F274" s="209">
        <v>230.3</v>
      </c>
      <c r="G274" s="214"/>
      <c r="H274" s="214">
        <v>102.5</v>
      </c>
      <c r="I274" s="215">
        <v>348</v>
      </c>
      <c r="J274" s="183" t="s">
        <v>755</v>
      </c>
      <c r="K274" s="184">
        <f t="shared" si="153"/>
        <v>-127.80000000000001</v>
      </c>
      <c r="L274" s="185">
        <f t="shared" si="154"/>
        <v>-0.55492835432045162</v>
      </c>
      <c r="M274" s="181" t="s">
        <v>569</v>
      </c>
      <c r="N274" s="178">
        <v>43896</v>
      </c>
      <c r="O274" s="1"/>
      <c r="P274" s="1"/>
      <c r="Q274" s="1"/>
      <c r="R274" s="6" t="s">
        <v>744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8">
        <v>134</v>
      </c>
      <c r="B275" s="199">
        <v>43258</v>
      </c>
      <c r="C275" s="199"/>
      <c r="D275" s="200" t="s">
        <v>420</v>
      </c>
      <c r="E275" s="201" t="s">
        <v>587</v>
      </c>
      <c r="F275" s="201">
        <f>342.5-5.1</f>
        <v>337.4</v>
      </c>
      <c r="G275" s="201"/>
      <c r="H275" s="201">
        <v>412.5</v>
      </c>
      <c r="I275" s="203">
        <v>439</v>
      </c>
      <c r="J275" s="173" t="s">
        <v>756</v>
      </c>
      <c r="K275" s="174">
        <f t="shared" si="153"/>
        <v>75.100000000000023</v>
      </c>
      <c r="L275" s="175">
        <f t="shared" si="154"/>
        <v>0.22258446947243635</v>
      </c>
      <c r="M275" s="170" t="s">
        <v>557</v>
      </c>
      <c r="N275" s="176">
        <v>44230</v>
      </c>
      <c r="O275" s="1"/>
      <c r="P275" s="1"/>
      <c r="Q275" s="1"/>
      <c r="R275" s="6" t="s">
        <v>748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92">
        <v>135</v>
      </c>
      <c r="B276" s="191">
        <v>43285</v>
      </c>
      <c r="C276" s="191"/>
      <c r="D276" s="192" t="s">
        <v>55</v>
      </c>
      <c r="E276" s="193" t="s">
        <v>587</v>
      </c>
      <c r="F276" s="193">
        <f>127.5-5.53</f>
        <v>121.97</v>
      </c>
      <c r="G276" s="194"/>
      <c r="H276" s="194">
        <v>122.5</v>
      </c>
      <c r="I276" s="194">
        <v>170</v>
      </c>
      <c r="J276" s="195" t="s">
        <v>785</v>
      </c>
      <c r="K276" s="196">
        <f t="shared" si="153"/>
        <v>0.53000000000000114</v>
      </c>
      <c r="L276" s="197">
        <f t="shared" si="154"/>
        <v>4.3453308190538747E-3</v>
      </c>
      <c r="M276" s="193" t="s">
        <v>678</v>
      </c>
      <c r="N276" s="191">
        <v>44431</v>
      </c>
      <c r="O276" s="1"/>
      <c r="P276" s="1"/>
      <c r="Q276" s="1"/>
      <c r="R276" s="6" t="s">
        <v>744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1">
        <v>136</v>
      </c>
      <c r="B277" s="212">
        <v>43294</v>
      </c>
      <c r="C277" s="212"/>
      <c r="D277" s="213" t="s">
        <v>356</v>
      </c>
      <c r="E277" s="214" t="s">
        <v>587</v>
      </c>
      <c r="F277" s="209">
        <v>46.5</v>
      </c>
      <c r="G277" s="214"/>
      <c r="H277" s="214">
        <v>17</v>
      </c>
      <c r="I277" s="215">
        <v>59</v>
      </c>
      <c r="J277" s="183" t="s">
        <v>757</v>
      </c>
      <c r="K277" s="184">
        <f t="shared" ref="K277:K285" si="155">H277-F277</f>
        <v>-29.5</v>
      </c>
      <c r="L277" s="185">
        <f t="shared" ref="L277:L285" si="156">K277/F277</f>
        <v>-0.63440860215053763</v>
      </c>
      <c r="M277" s="181" t="s">
        <v>569</v>
      </c>
      <c r="N277" s="178">
        <v>43887</v>
      </c>
      <c r="O277" s="1"/>
      <c r="P277" s="1"/>
      <c r="Q277" s="1"/>
      <c r="R277" s="6" t="s">
        <v>744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8">
        <v>137</v>
      </c>
      <c r="B278" s="199">
        <v>43396</v>
      </c>
      <c r="C278" s="199"/>
      <c r="D278" s="200" t="s">
        <v>405</v>
      </c>
      <c r="E278" s="201" t="s">
        <v>587</v>
      </c>
      <c r="F278" s="201">
        <v>156.5</v>
      </c>
      <c r="G278" s="201"/>
      <c r="H278" s="201">
        <v>207.5</v>
      </c>
      <c r="I278" s="203">
        <v>191</v>
      </c>
      <c r="J278" s="173" t="s">
        <v>645</v>
      </c>
      <c r="K278" s="174">
        <f t="shared" si="155"/>
        <v>51</v>
      </c>
      <c r="L278" s="175">
        <f t="shared" si="156"/>
        <v>0.32587859424920129</v>
      </c>
      <c r="M278" s="170" t="s">
        <v>557</v>
      </c>
      <c r="N278" s="176">
        <v>44369</v>
      </c>
      <c r="O278" s="1"/>
      <c r="P278" s="1"/>
      <c r="Q278" s="1"/>
      <c r="R278" s="6" t="s">
        <v>744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8">
        <v>138</v>
      </c>
      <c r="B279" s="199">
        <v>43439</v>
      </c>
      <c r="C279" s="199"/>
      <c r="D279" s="200" t="s">
        <v>319</v>
      </c>
      <c r="E279" s="201" t="s">
        <v>587</v>
      </c>
      <c r="F279" s="201">
        <v>259.5</v>
      </c>
      <c r="G279" s="201"/>
      <c r="H279" s="201">
        <v>320</v>
      </c>
      <c r="I279" s="203">
        <v>320</v>
      </c>
      <c r="J279" s="173" t="s">
        <v>645</v>
      </c>
      <c r="K279" s="174">
        <f t="shared" si="155"/>
        <v>60.5</v>
      </c>
      <c r="L279" s="175">
        <f t="shared" si="156"/>
        <v>0.23314065510597304</v>
      </c>
      <c r="M279" s="170" t="s">
        <v>557</v>
      </c>
      <c r="N279" s="176">
        <v>44323</v>
      </c>
      <c r="O279" s="1"/>
      <c r="P279" s="1"/>
      <c r="Q279" s="1"/>
      <c r="R279" s="6" t="s">
        <v>744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1">
        <v>139</v>
      </c>
      <c r="B280" s="212">
        <v>43439</v>
      </c>
      <c r="C280" s="212"/>
      <c r="D280" s="213" t="s">
        <v>758</v>
      </c>
      <c r="E280" s="214" t="s">
        <v>587</v>
      </c>
      <c r="F280" s="214">
        <v>715</v>
      </c>
      <c r="G280" s="214"/>
      <c r="H280" s="214">
        <v>445</v>
      </c>
      <c r="I280" s="215">
        <v>840</v>
      </c>
      <c r="J280" s="183" t="s">
        <v>759</v>
      </c>
      <c r="K280" s="184">
        <f t="shared" si="155"/>
        <v>-270</v>
      </c>
      <c r="L280" s="185">
        <f t="shared" si="156"/>
        <v>-0.3776223776223776</v>
      </c>
      <c r="M280" s="181" t="s">
        <v>569</v>
      </c>
      <c r="N280" s="178">
        <v>43800</v>
      </c>
      <c r="O280" s="1"/>
      <c r="P280" s="1"/>
      <c r="Q280" s="1"/>
      <c r="R280" s="6" t="s">
        <v>744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8">
        <v>140</v>
      </c>
      <c r="B281" s="199">
        <v>43469</v>
      </c>
      <c r="C281" s="199"/>
      <c r="D281" s="200" t="s">
        <v>157</v>
      </c>
      <c r="E281" s="201" t="s">
        <v>587</v>
      </c>
      <c r="F281" s="201">
        <v>875</v>
      </c>
      <c r="G281" s="201"/>
      <c r="H281" s="201">
        <v>1165</v>
      </c>
      <c r="I281" s="203">
        <v>1185</v>
      </c>
      <c r="J281" s="173" t="s">
        <v>760</v>
      </c>
      <c r="K281" s="174">
        <f t="shared" si="155"/>
        <v>290</v>
      </c>
      <c r="L281" s="175">
        <f t="shared" si="156"/>
        <v>0.33142857142857141</v>
      </c>
      <c r="M281" s="170" t="s">
        <v>557</v>
      </c>
      <c r="N281" s="176">
        <v>43847</v>
      </c>
      <c r="O281" s="1"/>
      <c r="P281" s="1"/>
      <c r="Q281" s="1"/>
      <c r="R281" s="6" t="s">
        <v>744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98">
        <v>141</v>
      </c>
      <c r="B282" s="199">
        <v>43559</v>
      </c>
      <c r="C282" s="199"/>
      <c r="D282" s="200" t="s">
        <v>335</v>
      </c>
      <c r="E282" s="201" t="s">
        <v>587</v>
      </c>
      <c r="F282" s="201">
        <f>387-14.63</f>
        <v>372.37</v>
      </c>
      <c r="G282" s="201"/>
      <c r="H282" s="201">
        <v>490</v>
      </c>
      <c r="I282" s="203">
        <v>490</v>
      </c>
      <c r="J282" s="173" t="s">
        <v>645</v>
      </c>
      <c r="K282" s="174">
        <f t="shared" si="155"/>
        <v>117.63</v>
      </c>
      <c r="L282" s="175">
        <f t="shared" si="156"/>
        <v>0.31589548030185027</v>
      </c>
      <c r="M282" s="170" t="s">
        <v>557</v>
      </c>
      <c r="N282" s="176">
        <v>43850</v>
      </c>
      <c r="O282" s="1"/>
      <c r="P282" s="1"/>
      <c r="Q282" s="1"/>
      <c r="R282" s="6" t="s">
        <v>744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1">
        <v>142</v>
      </c>
      <c r="B283" s="212">
        <v>43578</v>
      </c>
      <c r="C283" s="212"/>
      <c r="D283" s="213" t="s">
        <v>761</v>
      </c>
      <c r="E283" s="214" t="s">
        <v>559</v>
      </c>
      <c r="F283" s="214">
        <v>220</v>
      </c>
      <c r="G283" s="214"/>
      <c r="H283" s="214">
        <v>127.5</v>
      </c>
      <c r="I283" s="215">
        <v>284</v>
      </c>
      <c r="J283" s="183" t="s">
        <v>762</v>
      </c>
      <c r="K283" s="184">
        <f t="shared" si="155"/>
        <v>-92.5</v>
      </c>
      <c r="L283" s="185">
        <f t="shared" si="156"/>
        <v>-0.42045454545454547</v>
      </c>
      <c r="M283" s="181" t="s">
        <v>569</v>
      </c>
      <c r="N283" s="178">
        <v>43896</v>
      </c>
      <c r="O283" s="1"/>
      <c r="P283" s="1"/>
      <c r="Q283" s="1"/>
      <c r="R283" s="6" t="s">
        <v>744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8">
        <v>143</v>
      </c>
      <c r="B284" s="199">
        <v>43622</v>
      </c>
      <c r="C284" s="199"/>
      <c r="D284" s="200" t="s">
        <v>459</v>
      </c>
      <c r="E284" s="201" t="s">
        <v>559</v>
      </c>
      <c r="F284" s="201">
        <v>332.8</v>
      </c>
      <c r="G284" s="201"/>
      <c r="H284" s="201">
        <v>405</v>
      </c>
      <c r="I284" s="203">
        <v>419</v>
      </c>
      <c r="J284" s="173" t="s">
        <v>763</v>
      </c>
      <c r="K284" s="174">
        <f t="shared" si="155"/>
        <v>72.199999999999989</v>
      </c>
      <c r="L284" s="175">
        <f t="shared" si="156"/>
        <v>0.21694711538461534</v>
      </c>
      <c r="M284" s="170" t="s">
        <v>557</v>
      </c>
      <c r="N284" s="176">
        <v>43860</v>
      </c>
      <c r="O284" s="1"/>
      <c r="P284" s="1"/>
      <c r="Q284" s="1"/>
      <c r="R284" s="6" t="s">
        <v>748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2">
        <v>144</v>
      </c>
      <c r="B285" s="191">
        <v>43641</v>
      </c>
      <c r="C285" s="191"/>
      <c r="D285" s="192" t="s">
        <v>150</v>
      </c>
      <c r="E285" s="193" t="s">
        <v>587</v>
      </c>
      <c r="F285" s="193">
        <v>386</v>
      </c>
      <c r="G285" s="194"/>
      <c r="H285" s="194">
        <v>395</v>
      </c>
      <c r="I285" s="194">
        <v>452</v>
      </c>
      <c r="J285" s="195" t="s">
        <v>764</v>
      </c>
      <c r="K285" s="196">
        <f t="shared" si="155"/>
        <v>9</v>
      </c>
      <c r="L285" s="197">
        <f t="shared" si="156"/>
        <v>2.3316062176165803E-2</v>
      </c>
      <c r="M285" s="193" t="s">
        <v>678</v>
      </c>
      <c r="N285" s="191">
        <v>43868</v>
      </c>
      <c r="O285" s="1"/>
      <c r="P285" s="1"/>
      <c r="Q285" s="1"/>
      <c r="R285" s="6" t="s">
        <v>748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92">
        <v>145</v>
      </c>
      <c r="B286" s="191">
        <v>43707</v>
      </c>
      <c r="C286" s="191"/>
      <c r="D286" s="192" t="s">
        <v>130</v>
      </c>
      <c r="E286" s="193" t="s">
        <v>587</v>
      </c>
      <c r="F286" s="193">
        <v>137.5</v>
      </c>
      <c r="G286" s="194"/>
      <c r="H286" s="194">
        <v>138.5</v>
      </c>
      <c r="I286" s="194">
        <v>190</v>
      </c>
      <c r="J286" s="195" t="s">
        <v>784</v>
      </c>
      <c r="K286" s="196">
        <f>H286-F286</f>
        <v>1</v>
      </c>
      <c r="L286" s="197">
        <f>K286/F286</f>
        <v>7.2727272727272727E-3</v>
      </c>
      <c r="M286" s="193" t="s">
        <v>678</v>
      </c>
      <c r="N286" s="191">
        <v>44432</v>
      </c>
      <c r="O286" s="1"/>
      <c r="P286" s="1"/>
      <c r="Q286" s="1"/>
      <c r="R286" s="6" t="s">
        <v>744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98">
        <v>146</v>
      </c>
      <c r="B287" s="199">
        <v>43731</v>
      </c>
      <c r="C287" s="199"/>
      <c r="D287" s="200" t="s">
        <v>413</v>
      </c>
      <c r="E287" s="201" t="s">
        <v>587</v>
      </c>
      <c r="F287" s="201">
        <v>235</v>
      </c>
      <c r="G287" s="201"/>
      <c r="H287" s="201">
        <v>295</v>
      </c>
      <c r="I287" s="203">
        <v>296</v>
      </c>
      <c r="J287" s="173" t="s">
        <v>765</v>
      </c>
      <c r="K287" s="174">
        <f t="shared" ref="K287:K293" si="157">H287-F287</f>
        <v>60</v>
      </c>
      <c r="L287" s="175">
        <f t="shared" ref="L287:L293" si="158">K287/F287</f>
        <v>0.25531914893617019</v>
      </c>
      <c r="M287" s="170" t="s">
        <v>557</v>
      </c>
      <c r="N287" s="176">
        <v>43844</v>
      </c>
      <c r="O287" s="1"/>
      <c r="P287" s="1"/>
      <c r="Q287" s="1"/>
      <c r="R287" s="6" t="s">
        <v>748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98">
        <v>147</v>
      </c>
      <c r="B288" s="199">
        <v>43752</v>
      </c>
      <c r="C288" s="199"/>
      <c r="D288" s="200" t="s">
        <v>766</v>
      </c>
      <c r="E288" s="201" t="s">
        <v>587</v>
      </c>
      <c r="F288" s="201">
        <v>277.5</v>
      </c>
      <c r="G288" s="201"/>
      <c r="H288" s="201">
        <v>333</v>
      </c>
      <c r="I288" s="203">
        <v>333</v>
      </c>
      <c r="J288" s="173" t="s">
        <v>767</v>
      </c>
      <c r="K288" s="174">
        <f t="shared" si="157"/>
        <v>55.5</v>
      </c>
      <c r="L288" s="175">
        <f t="shared" si="158"/>
        <v>0.2</v>
      </c>
      <c r="M288" s="170" t="s">
        <v>557</v>
      </c>
      <c r="N288" s="176">
        <v>43846</v>
      </c>
      <c r="O288" s="1"/>
      <c r="P288" s="1"/>
      <c r="Q288" s="1"/>
      <c r="R288" s="6" t="s">
        <v>744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98">
        <v>148</v>
      </c>
      <c r="B289" s="199">
        <v>43752</v>
      </c>
      <c r="C289" s="199"/>
      <c r="D289" s="200" t="s">
        <v>768</v>
      </c>
      <c r="E289" s="201" t="s">
        <v>587</v>
      </c>
      <c r="F289" s="201">
        <v>930</v>
      </c>
      <c r="G289" s="201"/>
      <c r="H289" s="201">
        <v>1165</v>
      </c>
      <c r="I289" s="203">
        <v>1200</v>
      </c>
      <c r="J289" s="173" t="s">
        <v>769</v>
      </c>
      <c r="K289" s="174">
        <f t="shared" si="157"/>
        <v>235</v>
      </c>
      <c r="L289" s="175">
        <f t="shared" si="158"/>
        <v>0.25268817204301075</v>
      </c>
      <c r="M289" s="170" t="s">
        <v>557</v>
      </c>
      <c r="N289" s="176">
        <v>43847</v>
      </c>
      <c r="O289" s="1"/>
      <c r="P289" s="1"/>
      <c r="Q289" s="1"/>
      <c r="R289" s="6" t="s">
        <v>748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98">
        <v>149</v>
      </c>
      <c r="B290" s="199">
        <v>43753</v>
      </c>
      <c r="C290" s="199"/>
      <c r="D290" s="200" t="s">
        <v>770</v>
      </c>
      <c r="E290" s="201" t="s">
        <v>587</v>
      </c>
      <c r="F290" s="171">
        <v>111</v>
      </c>
      <c r="G290" s="201"/>
      <c r="H290" s="201">
        <v>141</v>
      </c>
      <c r="I290" s="203">
        <v>141</v>
      </c>
      <c r="J290" s="173" t="s">
        <v>572</v>
      </c>
      <c r="K290" s="174">
        <f t="shared" si="157"/>
        <v>30</v>
      </c>
      <c r="L290" s="175">
        <f t="shared" si="158"/>
        <v>0.27027027027027029</v>
      </c>
      <c r="M290" s="170" t="s">
        <v>557</v>
      </c>
      <c r="N290" s="176">
        <v>44328</v>
      </c>
      <c r="O290" s="1"/>
      <c r="P290" s="1"/>
      <c r="Q290" s="1"/>
      <c r="R290" s="6" t="s">
        <v>748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98">
        <v>150</v>
      </c>
      <c r="B291" s="199">
        <v>43753</v>
      </c>
      <c r="C291" s="199"/>
      <c r="D291" s="200" t="s">
        <v>771</v>
      </c>
      <c r="E291" s="201" t="s">
        <v>587</v>
      </c>
      <c r="F291" s="171">
        <v>296</v>
      </c>
      <c r="G291" s="201"/>
      <c r="H291" s="201">
        <v>370</v>
      </c>
      <c r="I291" s="203">
        <v>370</v>
      </c>
      <c r="J291" s="173" t="s">
        <v>645</v>
      </c>
      <c r="K291" s="174">
        <f t="shared" si="157"/>
        <v>74</v>
      </c>
      <c r="L291" s="175">
        <f t="shared" si="158"/>
        <v>0.25</v>
      </c>
      <c r="M291" s="170" t="s">
        <v>557</v>
      </c>
      <c r="N291" s="176">
        <v>43853</v>
      </c>
      <c r="O291" s="1"/>
      <c r="P291" s="1"/>
      <c r="Q291" s="1"/>
      <c r="R291" s="6" t="s">
        <v>748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98">
        <v>151</v>
      </c>
      <c r="B292" s="199">
        <v>43754</v>
      </c>
      <c r="C292" s="199"/>
      <c r="D292" s="200" t="s">
        <v>772</v>
      </c>
      <c r="E292" s="201" t="s">
        <v>587</v>
      </c>
      <c r="F292" s="171">
        <v>300</v>
      </c>
      <c r="G292" s="201"/>
      <c r="H292" s="201">
        <v>382.5</v>
      </c>
      <c r="I292" s="203">
        <v>344</v>
      </c>
      <c r="J292" s="173" t="s">
        <v>822</v>
      </c>
      <c r="K292" s="174">
        <f t="shared" si="157"/>
        <v>82.5</v>
      </c>
      <c r="L292" s="175">
        <f t="shared" si="158"/>
        <v>0.27500000000000002</v>
      </c>
      <c r="M292" s="170" t="s">
        <v>557</v>
      </c>
      <c r="N292" s="176">
        <v>44238</v>
      </c>
      <c r="O292" s="1"/>
      <c r="P292" s="1"/>
      <c r="Q292" s="1"/>
      <c r="R292" s="6" t="s">
        <v>748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98">
        <v>152</v>
      </c>
      <c r="B293" s="199">
        <v>43832</v>
      </c>
      <c r="C293" s="199"/>
      <c r="D293" s="200" t="s">
        <v>773</v>
      </c>
      <c r="E293" s="201" t="s">
        <v>587</v>
      </c>
      <c r="F293" s="171">
        <v>495</v>
      </c>
      <c r="G293" s="201"/>
      <c r="H293" s="201">
        <v>595</v>
      </c>
      <c r="I293" s="203">
        <v>590</v>
      </c>
      <c r="J293" s="173" t="s">
        <v>821</v>
      </c>
      <c r="K293" s="174">
        <f t="shared" si="157"/>
        <v>100</v>
      </c>
      <c r="L293" s="175">
        <f t="shared" si="158"/>
        <v>0.20202020202020202</v>
      </c>
      <c r="M293" s="170" t="s">
        <v>557</v>
      </c>
      <c r="N293" s="176">
        <v>44589</v>
      </c>
      <c r="O293" s="1"/>
      <c r="P293" s="1"/>
      <c r="Q293" s="1"/>
      <c r="R293" s="6" t="s">
        <v>748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98">
        <v>153</v>
      </c>
      <c r="B294" s="199">
        <v>43966</v>
      </c>
      <c r="C294" s="199"/>
      <c r="D294" s="200" t="s">
        <v>71</v>
      </c>
      <c r="E294" s="201" t="s">
        <v>587</v>
      </c>
      <c r="F294" s="171">
        <v>67.5</v>
      </c>
      <c r="G294" s="201"/>
      <c r="H294" s="201">
        <v>86</v>
      </c>
      <c r="I294" s="203">
        <v>86</v>
      </c>
      <c r="J294" s="173" t="s">
        <v>774</v>
      </c>
      <c r="K294" s="174">
        <f t="shared" ref="K294:K301" si="159">H294-F294</f>
        <v>18.5</v>
      </c>
      <c r="L294" s="175">
        <f t="shared" ref="L294:L301" si="160">K294/F294</f>
        <v>0.27407407407407408</v>
      </c>
      <c r="M294" s="170" t="s">
        <v>557</v>
      </c>
      <c r="N294" s="176">
        <v>44008</v>
      </c>
      <c r="O294" s="1"/>
      <c r="P294" s="1"/>
      <c r="Q294" s="1"/>
      <c r="R294" s="6" t="s">
        <v>748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98">
        <v>154</v>
      </c>
      <c r="B295" s="199">
        <v>44035</v>
      </c>
      <c r="C295" s="199"/>
      <c r="D295" s="200" t="s">
        <v>458</v>
      </c>
      <c r="E295" s="201" t="s">
        <v>587</v>
      </c>
      <c r="F295" s="171">
        <v>231</v>
      </c>
      <c r="G295" s="201"/>
      <c r="H295" s="201">
        <v>281</v>
      </c>
      <c r="I295" s="203">
        <v>281</v>
      </c>
      <c r="J295" s="173" t="s">
        <v>645</v>
      </c>
      <c r="K295" s="174">
        <f t="shared" si="159"/>
        <v>50</v>
      </c>
      <c r="L295" s="175">
        <f t="shared" si="160"/>
        <v>0.21645021645021645</v>
      </c>
      <c r="M295" s="170" t="s">
        <v>557</v>
      </c>
      <c r="N295" s="176">
        <v>44358</v>
      </c>
      <c r="O295" s="1"/>
      <c r="P295" s="1"/>
      <c r="Q295" s="1"/>
      <c r="R295" s="6" t="s">
        <v>748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98">
        <v>155</v>
      </c>
      <c r="B296" s="199">
        <v>44092</v>
      </c>
      <c r="C296" s="199"/>
      <c r="D296" s="200" t="s">
        <v>395</v>
      </c>
      <c r="E296" s="201" t="s">
        <v>587</v>
      </c>
      <c r="F296" s="201">
        <v>206</v>
      </c>
      <c r="G296" s="201"/>
      <c r="H296" s="201">
        <v>248</v>
      </c>
      <c r="I296" s="203">
        <v>248</v>
      </c>
      <c r="J296" s="173" t="s">
        <v>645</v>
      </c>
      <c r="K296" s="174">
        <f t="shared" si="159"/>
        <v>42</v>
      </c>
      <c r="L296" s="175">
        <f t="shared" si="160"/>
        <v>0.20388349514563106</v>
      </c>
      <c r="M296" s="170" t="s">
        <v>557</v>
      </c>
      <c r="N296" s="176">
        <v>44214</v>
      </c>
      <c r="O296" s="1"/>
      <c r="P296" s="1"/>
      <c r="Q296" s="1"/>
      <c r="R296" s="6" t="s">
        <v>748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98">
        <v>156</v>
      </c>
      <c r="B297" s="199">
        <v>44140</v>
      </c>
      <c r="C297" s="199"/>
      <c r="D297" s="200" t="s">
        <v>395</v>
      </c>
      <c r="E297" s="201" t="s">
        <v>587</v>
      </c>
      <c r="F297" s="201">
        <v>182.5</v>
      </c>
      <c r="G297" s="201"/>
      <c r="H297" s="201">
        <v>248</v>
      </c>
      <c r="I297" s="203">
        <v>248</v>
      </c>
      <c r="J297" s="173" t="s">
        <v>645</v>
      </c>
      <c r="K297" s="174">
        <f t="shared" si="159"/>
        <v>65.5</v>
      </c>
      <c r="L297" s="175">
        <f t="shared" si="160"/>
        <v>0.35890410958904112</v>
      </c>
      <c r="M297" s="170" t="s">
        <v>557</v>
      </c>
      <c r="N297" s="176">
        <v>44214</v>
      </c>
      <c r="O297" s="1"/>
      <c r="P297" s="1"/>
      <c r="Q297" s="1"/>
      <c r="R297" s="6" t="s">
        <v>748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98">
        <v>157</v>
      </c>
      <c r="B298" s="199">
        <v>44140</v>
      </c>
      <c r="C298" s="199"/>
      <c r="D298" s="200" t="s">
        <v>319</v>
      </c>
      <c r="E298" s="201" t="s">
        <v>587</v>
      </c>
      <c r="F298" s="201">
        <v>247.5</v>
      </c>
      <c r="G298" s="201"/>
      <c r="H298" s="201">
        <v>320</v>
      </c>
      <c r="I298" s="203">
        <v>320</v>
      </c>
      <c r="J298" s="173" t="s">
        <v>645</v>
      </c>
      <c r="K298" s="174">
        <f t="shared" si="159"/>
        <v>72.5</v>
      </c>
      <c r="L298" s="175">
        <f t="shared" si="160"/>
        <v>0.29292929292929293</v>
      </c>
      <c r="M298" s="170" t="s">
        <v>557</v>
      </c>
      <c r="N298" s="176">
        <v>44323</v>
      </c>
      <c r="O298" s="1"/>
      <c r="P298" s="1"/>
      <c r="Q298" s="1"/>
      <c r="R298" s="6" t="s">
        <v>748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98">
        <v>158</v>
      </c>
      <c r="B299" s="199">
        <v>44140</v>
      </c>
      <c r="C299" s="199"/>
      <c r="D299" s="200" t="s">
        <v>270</v>
      </c>
      <c r="E299" s="201" t="s">
        <v>587</v>
      </c>
      <c r="F299" s="171">
        <v>925</v>
      </c>
      <c r="G299" s="201"/>
      <c r="H299" s="201">
        <v>1095</v>
      </c>
      <c r="I299" s="203">
        <v>1093</v>
      </c>
      <c r="J299" s="173" t="s">
        <v>775</v>
      </c>
      <c r="K299" s="174">
        <f t="shared" si="159"/>
        <v>170</v>
      </c>
      <c r="L299" s="175">
        <f t="shared" si="160"/>
        <v>0.18378378378378379</v>
      </c>
      <c r="M299" s="170" t="s">
        <v>557</v>
      </c>
      <c r="N299" s="176">
        <v>44201</v>
      </c>
      <c r="O299" s="1"/>
      <c r="P299" s="1"/>
      <c r="Q299" s="1"/>
      <c r="R299" s="6" t="s">
        <v>748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98">
        <v>159</v>
      </c>
      <c r="B300" s="199">
        <v>44140</v>
      </c>
      <c r="C300" s="199"/>
      <c r="D300" s="200" t="s">
        <v>335</v>
      </c>
      <c r="E300" s="201" t="s">
        <v>587</v>
      </c>
      <c r="F300" s="171">
        <v>332.5</v>
      </c>
      <c r="G300" s="201"/>
      <c r="H300" s="201">
        <v>393</v>
      </c>
      <c r="I300" s="203">
        <v>406</v>
      </c>
      <c r="J300" s="173" t="s">
        <v>776</v>
      </c>
      <c r="K300" s="174">
        <f t="shared" si="159"/>
        <v>60.5</v>
      </c>
      <c r="L300" s="175">
        <f t="shared" si="160"/>
        <v>0.18195488721804512</v>
      </c>
      <c r="M300" s="170" t="s">
        <v>557</v>
      </c>
      <c r="N300" s="176">
        <v>44256</v>
      </c>
      <c r="O300" s="1"/>
      <c r="P300" s="1"/>
      <c r="Q300" s="1"/>
      <c r="R300" s="6" t="s">
        <v>748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98">
        <v>160</v>
      </c>
      <c r="B301" s="199">
        <v>44141</v>
      </c>
      <c r="C301" s="199"/>
      <c r="D301" s="200" t="s">
        <v>458</v>
      </c>
      <c r="E301" s="201" t="s">
        <v>587</v>
      </c>
      <c r="F301" s="171">
        <v>231</v>
      </c>
      <c r="G301" s="201"/>
      <c r="H301" s="201">
        <v>281</v>
      </c>
      <c r="I301" s="203">
        <v>281</v>
      </c>
      <c r="J301" s="173" t="s">
        <v>645</v>
      </c>
      <c r="K301" s="174">
        <f t="shared" si="159"/>
        <v>50</v>
      </c>
      <c r="L301" s="175">
        <f t="shared" si="160"/>
        <v>0.21645021645021645</v>
      </c>
      <c r="M301" s="170" t="s">
        <v>557</v>
      </c>
      <c r="N301" s="176">
        <v>44358</v>
      </c>
      <c r="O301" s="1"/>
      <c r="P301" s="1"/>
      <c r="Q301" s="1"/>
      <c r="R301" s="6" t="s">
        <v>748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4">
        <v>161</v>
      </c>
      <c r="B302" s="217">
        <v>44187</v>
      </c>
      <c r="C302" s="217"/>
      <c r="D302" s="218" t="s">
        <v>433</v>
      </c>
      <c r="E302" s="53" t="s">
        <v>587</v>
      </c>
      <c r="F302" s="219" t="s">
        <v>777</v>
      </c>
      <c r="G302" s="53"/>
      <c r="H302" s="53"/>
      <c r="I302" s="220">
        <v>239</v>
      </c>
      <c r="J302" s="216" t="s">
        <v>560</v>
      </c>
      <c r="K302" s="216"/>
      <c r="L302" s="221"/>
      <c r="M302" s="222"/>
      <c r="N302" s="223"/>
      <c r="O302" s="1"/>
      <c r="P302" s="1"/>
      <c r="Q302" s="1"/>
      <c r="R302" s="6" t="s">
        <v>748</v>
      </c>
    </row>
    <row r="303" spans="1:26" ht="12.75" customHeight="1">
      <c r="A303" s="198">
        <v>162</v>
      </c>
      <c r="B303" s="199">
        <v>44258</v>
      </c>
      <c r="C303" s="199"/>
      <c r="D303" s="200" t="s">
        <v>773</v>
      </c>
      <c r="E303" s="201" t="s">
        <v>587</v>
      </c>
      <c r="F303" s="171">
        <v>495</v>
      </c>
      <c r="G303" s="201"/>
      <c r="H303" s="201">
        <v>595</v>
      </c>
      <c r="I303" s="203">
        <v>590</v>
      </c>
      <c r="J303" s="173" t="s">
        <v>821</v>
      </c>
      <c r="K303" s="174">
        <f>H303-F303</f>
        <v>100</v>
      </c>
      <c r="L303" s="175">
        <f>K303/F303</f>
        <v>0.20202020202020202</v>
      </c>
      <c r="M303" s="170" t="s">
        <v>557</v>
      </c>
      <c r="N303" s="176">
        <v>44589</v>
      </c>
      <c r="O303" s="1"/>
      <c r="P303" s="1"/>
      <c r="R303" s="6" t="s">
        <v>748</v>
      </c>
    </row>
    <row r="304" spans="1:26" ht="12.75" customHeight="1">
      <c r="A304" s="198">
        <v>163</v>
      </c>
      <c r="B304" s="199">
        <v>44274</v>
      </c>
      <c r="C304" s="199"/>
      <c r="D304" s="200" t="s">
        <v>335</v>
      </c>
      <c r="E304" s="201" t="s">
        <v>587</v>
      </c>
      <c r="F304" s="171">
        <v>355</v>
      </c>
      <c r="G304" s="201"/>
      <c r="H304" s="201">
        <v>422.5</v>
      </c>
      <c r="I304" s="203">
        <v>420</v>
      </c>
      <c r="J304" s="173" t="s">
        <v>778</v>
      </c>
      <c r="K304" s="174">
        <f>H304-F304</f>
        <v>67.5</v>
      </c>
      <c r="L304" s="175">
        <f>K304/F304</f>
        <v>0.19014084507042253</v>
      </c>
      <c r="M304" s="170" t="s">
        <v>557</v>
      </c>
      <c r="N304" s="176">
        <v>44361</v>
      </c>
      <c r="O304" s="1"/>
      <c r="R304" s="225" t="s">
        <v>748</v>
      </c>
      <c r="S304" s="1"/>
      <c r="T304" s="1"/>
      <c r="U304" s="1"/>
      <c r="V304" s="1"/>
      <c r="W304" s="1"/>
      <c r="X304" s="1"/>
      <c r="Y304" s="1"/>
      <c r="Z304" s="1"/>
    </row>
    <row r="305" spans="1:18" ht="12.75" customHeight="1">
      <c r="A305" s="198">
        <v>164</v>
      </c>
      <c r="B305" s="199">
        <v>44295</v>
      </c>
      <c r="C305" s="199"/>
      <c r="D305" s="200" t="s">
        <v>779</v>
      </c>
      <c r="E305" s="201" t="s">
        <v>587</v>
      </c>
      <c r="F305" s="171">
        <v>555</v>
      </c>
      <c r="G305" s="201"/>
      <c r="H305" s="201">
        <v>663</v>
      </c>
      <c r="I305" s="203">
        <v>663</v>
      </c>
      <c r="J305" s="173" t="s">
        <v>780</v>
      </c>
      <c r="K305" s="174">
        <f>H305-F305</f>
        <v>108</v>
      </c>
      <c r="L305" s="175">
        <f>K305/F305</f>
        <v>0.19459459459459461</v>
      </c>
      <c r="M305" s="170" t="s">
        <v>557</v>
      </c>
      <c r="N305" s="176">
        <v>44321</v>
      </c>
      <c r="O305" s="1"/>
      <c r="P305" s="1"/>
      <c r="Q305" s="1"/>
      <c r="R305" s="225" t="s">
        <v>748</v>
      </c>
    </row>
    <row r="306" spans="1:18" ht="12.75" customHeight="1">
      <c r="A306" s="198">
        <v>165</v>
      </c>
      <c r="B306" s="199">
        <v>44308</v>
      </c>
      <c r="C306" s="199"/>
      <c r="D306" s="200" t="s">
        <v>365</v>
      </c>
      <c r="E306" s="201" t="s">
        <v>587</v>
      </c>
      <c r="F306" s="171">
        <v>126.5</v>
      </c>
      <c r="G306" s="201"/>
      <c r="H306" s="201">
        <v>155</v>
      </c>
      <c r="I306" s="203">
        <v>155</v>
      </c>
      <c r="J306" s="173" t="s">
        <v>645</v>
      </c>
      <c r="K306" s="174">
        <f>H306-F306</f>
        <v>28.5</v>
      </c>
      <c r="L306" s="175">
        <f>K306/F306</f>
        <v>0.22529644268774704</v>
      </c>
      <c r="M306" s="170" t="s">
        <v>557</v>
      </c>
      <c r="N306" s="176">
        <v>44362</v>
      </c>
      <c r="O306" s="1"/>
      <c r="R306" s="225" t="s">
        <v>748</v>
      </c>
    </row>
    <row r="307" spans="1:18" ht="12.75" customHeight="1">
      <c r="A307" s="255">
        <v>166</v>
      </c>
      <c r="B307" s="256">
        <v>44368</v>
      </c>
      <c r="C307" s="256"/>
      <c r="D307" s="257" t="s">
        <v>383</v>
      </c>
      <c r="E307" s="258" t="s">
        <v>587</v>
      </c>
      <c r="F307" s="259">
        <v>287.5</v>
      </c>
      <c r="G307" s="258"/>
      <c r="H307" s="258">
        <v>245</v>
      </c>
      <c r="I307" s="260">
        <v>344</v>
      </c>
      <c r="J307" s="183" t="s">
        <v>816</v>
      </c>
      <c r="K307" s="184">
        <f>H307-F307</f>
        <v>-42.5</v>
      </c>
      <c r="L307" s="185">
        <f>K307/F307</f>
        <v>-0.14782608695652175</v>
      </c>
      <c r="M307" s="181" t="s">
        <v>569</v>
      </c>
      <c r="N307" s="178">
        <v>44508</v>
      </c>
      <c r="O307" s="1"/>
      <c r="R307" s="225" t="s">
        <v>748</v>
      </c>
    </row>
    <row r="308" spans="1:18" ht="12.75" customHeight="1">
      <c r="A308" s="224">
        <v>167</v>
      </c>
      <c r="B308" s="217">
        <v>44368</v>
      </c>
      <c r="C308" s="217"/>
      <c r="D308" s="218" t="s">
        <v>458</v>
      </c>
      <c r="E308" s="53" t="s">
        <v>587</v>
      </c>
      <c r="F308" s="219" t="s">
        <v>781</v>
      </c>
      <c r="G308" s="53"/>
      <c r="H308" s="53"/>
      <c r="I308" s="220">
        <v>320</v>
      </c>
      <c r="J308" s="216" t="s">
        <v>560</v>
      </c>
      <c r="K308" s="224"/>
      <c r="L308" s="217"/>
      <c r="M308" s="217"/>
      <c r="N308" s="218"/>
      <c r="O308" s="41"/>
      <c r="R308" s="225" t="s">
        <v>748</v>
      </c>
    </row>
    <row r="309" spans="1:18" ht="12.75" customHeight="1">
      <c r="A309" s="198">
        <v>168</v>
      </c>
      <c r="B309" s="199">
        <v>44406</v>
      </c>
      <c r="C309" s="199"/>
      <c r="D309" s="200" t="s">
        <v>365</v>
      </c>
      <c r="E309" s="201" t="s">
        <v>587</v>
      </c>
      <c r="F309" s="171">
        <v>162.5</v>
      </c>
      <c r="G309" s="201"/>
      <c r="H309" s="201">
        <v>200</v>
      </c>
      <c r="I309" s="203">
        <v>200</v>
      </c>
      <c r="J309" s="173" t="s">
        <v>645</v>
      </c>
      <c r="K309" s="174">
        <f>H309-F309</f>
        <v>37.5</v>
      </c>
      <c r="L309" s="175">
        <f>K309/F309</f>
        <v>0.23076923076923078</v>
      </c>
      <c r="M309" s="170" t="s">
        <v>557</v>
      </c>
      <c r="N309" s="176">
        <v>44571</v>
      </c>
      <c r="O309" s="1"/>
      <c r="R309" s="225" t="s">
        <v>748</v>
      </c>
    </row>
    <row r="310" spans="1:18" ht="12.75" customHeight="1">
      <c r="A310" s="198">
        <v>169</v>
      </c>
      <c r="B310" s="199">
        <v>44462</v>
      </c>
      <c r="C310" s="199"/>
      <c r="D310" s="200" t="s">
        <v>786</v>
      </c>
      <c r="E310" s="201" t="s">
        <v>587</v>
      </c>
      <c r="F310" s="171">
        <v>1235</v>
      </c>
      <c r="G310" s="201"/>
      <c r="H310" s="201">
        <v>1505</v>
      </c>
      <c r="I310" s="203">
        <v>1500</v>
      </c>
      <c r="J310" s="173" t="s">
        <v>645</v>
      </c>
      <c r="K310" s="174">
        <f>H310-F310</f>
        <v>270</v>
      </c>
      <c r="L310" s="175">
        <f>K310/F310</f>
        <v>0.21862348178137653</v>
      </c>
      <c r="M310" s="170" t="s">
        <v>557</v>
      </c>
      <c r="N310" s="176">
        <v>44564</v>
      </c>
      <c r="O310" s="1"/>
      <c r="R310" s="225" t="s">
        <v>748</v>
      </c>
    </row>
    <row r="311" spans="1:18" ht="12.75" customHeight="1">
      <c r="A311" s="239">
        <v>170</v>
      </c>
      <c r="B311" s="240">
        <v>44480</v>
      </c>
      <c r="C311" s="240"/>
      <c r="D311" s="241" t="s">
        <v>788</v>
      </c>
      <c r="E311" s="242" t="s">
        <v>587</v>
      </c>
      <c r="F311" s="243" t="s">
        <v>793</v>
      </c>
      <c r="G311" s="242"/>
      <c r="H311" s="242"/>
      <c r="I311" s="242">
        <v>145</v>
      </c>
      <c r="J311" s="244" t="s">
        <v>560</v>
      </c>
      <c r="K311" s="239"/>
      <c r="L311" s="240"/>
      <c r="M311" s="240"/>
      <c r="N311" s="241"/>
      <c r="O311" s="41"/>
      <c r="R311" s="225" t="s">
        <v>748</v>
      </c>
    </row>
    <row r="312" spans="1:18" ht="12.75" customHeight="1">
      <c r="A312" s="245">
        <v>171</v>
      </c>
      <c r="B312" s="246">
        <v>44481</v>
      </c>
      <c r="C312" s="246"/>
      <c r="D312" s="247" t="s">
        <v>259</v>
      </c>
      <c r="E312" s="248" t="s">
        <v>587</v>
      </c>
      <c r="F312" s="249" t="s">
        <v>790</v>
      </c>
      <c r="G312" s="248"/>
      <c r="H312" s="248"/>
      <c r="I312" s="248">
        <v>380</v>
      </c>
      <c r="J312" s="250" t="s">
        <v>560</v>
      </c>
      <c r="K312" s="245"/>
      <c r="L312" s="246"/>
      <c r="M312" s="246"/>
      <c r="N312" s="247"/>
      <c r="O312" s="41"/>
      <c r="R312" s="225" t="s">
        <v>748</v>
      </c>
    </row>
    <row r="313" spans="1:18" ht="12.75" customHeight="1">
      <c r="A313" s="245">
        <v>172</v>
      </c>
      <c r="B313" s="246">
        <v>44481</v>
      </c>
      <c r="C313" s="246"/>
      <c r="D313" s="247" t="s">
        <v>390</v>
      </c>
      <c r="E313" s="248" t="s">
        <v>587</v>
      </c>
      <c r="F313" s="249" t="s">
        <v>791</v>
      </c>
      <c r="G313" s="248"/>
      <c r="H313" s="248"/>
      <c r="I313" s="248">
        <v>56</v>
      </c>
      <c r="J313" s="250" t="s">
        <v>560</v>
      </c>
      <c r="K313" s="245"/>
      <c r="L313" s="246"/>
      <c r="M313" s="246"/>
      <c r="N313" s="247"/>
      <c r="O313" s="41"/>
      <c r="R313" s="225"/>
    </row>
    <row r="314" spans="1:18" ht="12.75" customHeight="1">
      <c r="A314" s="198">
        <v>173</v>
      </c>
      <c r="B314" s="199">
        <v>44551</v>
      </c>
      <c r="C314" s="199"/>
      <c r="D314" s="200" t="s">
        <v>118</v>
      </c>
      <c r="E314" s="201" t="s">
        <v>587</v>
      </c>
      <c r="F314" s="171">
        <v>2300</v>
      </c>
      <c r="G314" s="201"/>
      <c r="H314" s="201">
        <f>(2820+2200)/2</f>
        <v>2510</v>
      </c>
      <c r="I314" s="203">
        <v>3000</v>
      </c>
      <c r="J314" s="173" t="s">
        <v>831</v>
      </c>
      <c r="K314" s="174">
        <f>H314-F314</f>
        <v>210</v>
      </c>
      <c r="L314" s="175">
        <f>K314/F314</f>
        <v>9.1304347826086957E-2</v>
      </c>
      <c r="M314" s="170" t="s">
        <v>557</v>
      </c>
      <c r="N314" s="176">
        <v>44649</v>
      </c>
      <c r="O314" s="1"/>
      <c r="R314" s="225"/>
    </row>
    <row r="315" spans="1:18" ht="12.75" customHeight="1">
      <c r="A315" s="251">
        <v>174</v>
      </c>
      <c r="B315" s="246">
        <v>44606</v>
      </c>
      <c r="C315" s="251"/>
      <c r="D315" s="251" t="s">
        <v>411</v>
      </c>
      <c r="E315" s="248" t="s">
        <v>587</v>
      </c>
      <c r="F315" s="248" t="s">
        <v>824</v>
      </c>
      <c r="G315" s="248"/>
      <c r="H315" s="248"/>
      <c r="I315" s="248">
        <v>764</v>
      </c>
      <c r="J315" s="248" t="s">
        <v>560</v>
      </c>
      <c r="K315" s="248"/>
      <c r="L315" s="248"/>
      <c r="M315" s="248"/>
      <c r="N315" s="251"/>
      <c r="O315" s="41"/>
      <c r="R315" s="225"/>
    </row>
    <row r="316" spans="1:18" ht="12.75" customHeight="1">
      <c r="A316" s="251">
        <v>175</v>
      </c>
      <c r="B316" s="246">
        <v>44613</v>
      </c>
      <c r="C316" s="251"/>
      <c r="D316" s="251" t="s">
        <v>786</v>
      </c>
      <c r="E316" s="248" t="s">
        <v>587</v>
      </c>
      <c r="F316" s="248" t="s">
        <v>825</v>
      </c>
      <c r="G316" s="248"/>
      <c r="H316" s="248"/>
      <c r="I316" s="248">
        <v>1510</v>
      </c>
      <c r="J316" s="248" t="s">
        <v>560</v>
      </c>
      <c r="K316" s="248"/>
      <c r="L316" s="248"/>
      <c r="M316" s="248"/>
      <c r="N316" s="251"/>
      <c r="O316" s="41"/>
      <c r="R316" s="225"/>
    </row>
    <row r="317" spans="1:18" ht="12.75" customHeight="1">
      <c r="A317">
        <v>176</v>
      </c>
      <c r="B317" s="246">
        <v>44670</v>
      </c>
      <c r="C317" s="246"/>
      <c r="D317" s="251" t="s">
        <v>521</v>
      </c>
      <c r="E317" s="303" t="s">
        <v>587</v>
      </c>
      <c r="F317" s="248" t="s">
        <v>833</v>
      </c>
      <c r="G317" s="248"/>
      <c r="H317" s="248"/>
      <c r="I317" s="248">
        <v>553</v>
      </c>
      <c r="J317" s="248" t="s">
        <v>560</v>
      </c>
      <c r="K317" s="248"/>
      <c r="L317" s="248"/>
      <c r="M317" s="248"/>
      <c r="N317" s="248"/>
      <c r="O317" s="41"/>
      <c r="R317" s="225"/>
    </row>
    <row r="318" spans="1:18" ht="12.75" customHeight="1">
      <c r="A318" s="224">
        <v>177</v>
      </c>
      <c r="B318" s="246">
        <v>44746</v>
      </c>
      <c r="D318" s="371" t="s">
        <v>900</v>
      </c>
      <c r="E318" s="370" t="s">
        <v>587</v>
      </c>
      <c r="F318" s="248" t="s">
        <v>898</v>
      </c>
      <c r="G318" s="248"/>
      <c r="H318" s="248"/>
      <c r="I318" s="248">
        <v>254</v>
      </c>
      <c r="J318" s="248" t="s">
        <v>560</v>
      </c>
      <c r="K318" s="248"/>
      <c r="L318" s="248"/>
      <c r="M318" s="248"/>
      <c r="N318" s="248"/>
      <c r="O318" s="41"/>
      <c r="R318" s="225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1:18" ht="12.75" customHeight="1">
      <c r="B321" s="226" t="s">
        <v>782</v>
      </c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1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1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1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1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1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1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A328" s="227"/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A329" s="227"/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A330" s="53"/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</sheetData>
  <autoFilter ref="R1:R326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92 K85 K9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2022-07-28T02:37:23Z</dcterms:modified>
</cp:coreProperties>
</file>