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F&amp;O)'!$R$1:$R$367</definedName>
  </definedNames>
  <calcPr calcId="124519"/>
</workbook>
</file>

<file path=xl/calcChain.xml><?xml version="1.0" encoding="utf-8"?>
<calcChain xmlns="http://schemas.openxmlformats.org/spreadsheetml/2006/main">
  <c r="K155" i="6"/>
  <c r="M155" s="1"/>
  <c r="L109"/>
  <c r="M109" s="1"/>
  <c r="K109"/>
  <c r="L116"/>
  <c r="K116"/>
  <c r="L115"/>
  <c r="M115"/>
  <c r="K115"/>
  <c r="L26"/>
  <c r="K26"/>
  <c r="M26" s="1"/>
  <c r="L66"/>
  <c r="K66"/>
  <c r="M66" s="1"/>
  <c r="L117"/>
  <c r="K117"/>
  <c r="M116" l="1"/>
  <c r="M117"/>
  <c r="K154" l="1"/>
  <c r="M154" s="1"/>
  <c r="K153"/>
  <c r="M153" s="1"/>
  <c r="K150"/>
  <c r="M150" s="1"/>
  <c r="L107"/>
  <c r="K107"/>
  <c r="L61"/>
  <c r="K61"/>
  <c r="L41"/>
  <c r="K41"/>
  <c r="M41" s="1"/>
  <c r="L20"/>
  <c r="K20"/>
  <c r="M20" s="1"/>
  <c r="K152"/>
  <c r="M152" s="1"/>
  <c r="L114"/>
  <c r="K114"/>
  <c r="L112"/>
  <c r="K112"/>
  <c r="M112" s="1"/>
  <c r="L65"/>
  <c r="K65"/>
  <c r="M65" s="1"/>
  <c r="L105"/>
  <c r="K105"/>
  <c r="M105" s="1"/>
  <c r="L111"/>
  <c r="K111"/>
  <c r="H10"/>
  <c r="L110"/>
  <c r="K110"/>
  <c r="L108"/>
  <c r="K108"/>
  <c r="K134"/>
  <c r="M134" s="1"/>
  <c r="M143"/>
  <c r="I144"/>
  <c r="I143"/>
  <c r="L59"/>
  <c r="K59"/>
  <c r="L63"/>
  <c r="K63"/>
  <c r="L58"/>
  <c r="K58"/>
  <c r="M58" s="1"/>
  <c r="L62"/>
  <c r="K62"/>
  <c r="M62" s="1"/>
  <c r="K151"/>
  <c r="M151" s="1"/>
  <c r="K146"/>
  <c r="M146" s="1"/>
  <c r="K147"/>
  <c r="M147" s="1"/>
  <c r="L106"/>
  <c r="K106"/>
  <c r="K136"/>
  <c r="M136" s="1"/>
  <c r="K149"/>
  <c r="M149" s="1"/>
  <c r="K148"/>
  <c r="M148" s="1"/>
  <c r="K145"/>
  <c r="M145" s="1"/>
  <c r="L101"/>
  <c r="K101"/>
  <c r="L57"/>
  <c r="K57"/>
  <c r="L60"/>
  <c r="K60"/>
  <c r="L55"/>
  <c r="K55"/>
  <c r="M55" s="1"/>
  <c r="L37"/>
  <c r="K37"/>
  <c r="M37" s="1"/>
  <c r="L18"/>
  <c r="K18"/>
  <c r="M18" s="1"/>
  <c r="L103"/>
  <c r="K103"/>
  <c r="L100"/>
  <c r="K100"/>
  <c r="L104"/>
  <c r="K104"/>
  <c r="M104" s="1"/>
  <c r="L89"/>
  <c r="K89"/>
  <c r="L19"/>
  <c r="K19"/>
  <c r="M19" s="1"/>
  <c r="K351"/>
  <c r="L351" s="1"/>
  <c r="K350"/>
  <c r="L350" s="1"/>
  <c r="K349"/>
  <c r="L349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F327"/>
  <c r="L326"/>
  <c r="K326"/>
  <c r="L325"/>
  <c r="K325"/>
  <c r="L324"/>
  <c r="K324"/>
  <c r="L323"/>
  <c r="K323"/>
  <c r="L322"/>
  <c r="K322"/>
  <c r="F321"/>
  <c r="K320"/>
  <c r="L320" s="1"/>
  <c r="F320"/>
  <c r="L319"/>
  <c r="K319"/>
  <c r="F318"/>
  <c r="K318" s="1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0"/>
  <c r="L300" s="1"/>
  <c r="K299"/>
  <c r="L299" s="1"/>
  <c r="K298"/>
  <c r="L298" s="1"/>
  <c r="F298"/>
  <c r="L297"/>
  <c r="K297"/>
  <c r="L294"/>
  <c r="K294"/>
  <c r="L293"/>
  <c r="K293"/>
  <c r="L292"/>
  <c r="K292"/>
  <c r="L289"/>
  <c r="K289"/>
  <c r="L288"/>
  <c r="K288"/>
  <c r="L287"/>
  <c r="K287"/>
  <c r="L286"/>
  <c r="K286"/>
  <c r="L285"/>
  <c r="K285"/>
  <c r="L284"/>
  <c r="K284"/>
  <c r="L282"/>
  <c r="K282"/>
  <c r="L281"/>
  <c r="K281"/>
  <c r="L280"/>
  <c r="K280"/>
  <c r="L279"/>
  <c r="K279"/>
  <c r="L278"/>
  <c r="K278"/>
  <c r="L277"/>
  <c r="K277"/>
  <c r="L276"/>
  <c r="K276"/>
  <c r="L275"/>
  <c r="K275"/>
  <c r="L274"/>
  <c r="K274"/>
  <c r="K272"/>
  <c r="L272" s="1"/>
  <c r="L270"/>
  <c r="K270"/>
  <c r="K268"/>
  <c r="L268" s="1"/>
  <c r="L266"/>
  <c r="K266"/>
  <c r="K265"/>
  <c r="L265" s="1"/>
  <c r="L264"/>
  <c r="K264"/>
  <c r="K262"/>
  <c r="L262" s="1"/>
  <c r="L261"/>
  <c r="K261"/>
  <c r="K260"/>
  <c r="L260" s="1"/>
  <c r="K259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F250"/>
  <c r="H249"/>
  <c r="K249" s="1"/>
  <c r="L249" s="1"/>
  <c r="K246"/>
  <c r="L246" s="1"/>
  <c r="K245"/>
  <c r="L245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5"/>
  <c r="F214"/>
  <c r="K214" s="1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42"/>
  <c r="M142" s="1"/>
  <c r="K141"/>
  <c r="M141" s="1"/>
  <c r="K140"/>
  <c r="M140" s="1"/>
  <c r="K139"/>
  <c r="M139" s="1"/>
  <c r="K138"/>
  <c r="M138" s="1"/>
  <c r="K137"/>
  <c r="M137" s="1"/>
  <c r="K135"/>
  <c r="M135" s="1"/>
  <c r="K133"/>
  <c r="M133" s="1"/>
  <c r="K132"/>
  <c r="M132" s="1"/>
  <c r="M130"/>
  <c r="M129"/>
  <c r="K129"/>
  <c r="M127"/>
  <c r="L102"/>
  <c r="K102"/>
  <c r="M102" s="1"/>
  <c r="M99"/>
  <c r="L99"/>
  <c r="K99"/>
  <c r="L98"/>
  <c r="K98"/>
  <c r="M98" s="1"/>
  <c r="L97"/>
  <c r="K97"/>
  <c r="M97" s="1"/>
  <c r="L96"/>
  <c r="M96" s="1"/>
  <c r="K96"/>
  <c r="M95"/>
  <c r="L95"/>
  <c r="K95"/>
  <c r="L94"/>
  <c r="K94"/>
  <c r="M94" s="1"/>
  <c r="L93"/>
  <c r="K93"/>
  <c r="M93" s="1"/>
  <c r="L92"/>
  <c r="M92" s="1"/>
  <c r="K92"/>
  <c r="M91"/>
  <c r="L91"/>
  <c r="K91"/>
  <c r="L90"/>
  <c r="K90"/>
  <c r="M90" s="1"/>
  <c r="L88"/>
  <c r="K88"/>
  <c r="M88" s="1"/>
  <c r="L87"/>
  <c r="M87" s="1"/>
  <c r="K87"/>
  <c r="L86"/>
  <c r="K86"/>
  <c r="M86" s="1"/>
  <c r="L85"/>
  <c r="K85"/>
  <c r="M85" s="1"/>
  <c r="L84"/>
  <c r="K84"/>
  <c r="M84" s="1"/>
  <c r="L83"/>
  <c r="K83"/>
  <c r="L82"/>
  <c r="K82"/>
  <c r="M82" s="1"/>
  <c r="L81"/>
  <c r="K81"/>
  <c r="M81" s="1"/>
  <c r="L80"/>
  <c r="K80"/>
  <c r="M80" s="1"/>
  <c r="L56"/>
  <c r="M56" s="1"/>
  <c r="K56"/>
  <c r="L54"/>
  <c r="K54"/>
  <c r="M54" s="1"/>
  <c r="L53"/>
  <c r="K53"/>
  <c r="M53" s="1"/>
  <c r="L52"/>
  <c r="K52"/>
  <c r="M52" s="1"/>
  <c r="L51"/>
  <c r="M51" s="1"/>
  <c r="K51"/>
  <c r="L50"/>
  <c r="K50"/>
  <c r="M50" s="1"/>
  <c r="L49"/>
  <c r="K49"/>
  <c r="M49" s="1"/>
  <c r="L48"/>
  <c r="K48"/>
  <c r="M48" s="1"/>
  <c r="L47"/>
  <c r="K47"/>
  <c r="M47" s="1"/>
  <c r="M46"/>
  <c r="L46"/>
  <c r="K46"/>
  <c r="L45"/>
  <c r="K45"/>
  <c r="M45" s="1"/>
  <c r="L44"/>
  <c r="K44"/>
  <c r="M44" s="1"/>
  <c r="L43"/>
  <c r="K43"/>
  <c r="M43" s="1"/>
  <c r="L42"/>
  <c r="K42"/>
  <c r="M42" s="1"/>
  <c r="L40"/>
  <c r="K40"/>
  <c r="M40" s="1"/>
  <c r="L39"/>
  <c r="K39"/>
  <c r="M39" s="1"/>
  <c r="M38"/>
  <c r="L38"/>
  <c r="K38"/>
  <c r="M16"/>
  <c r="L16"/>
  <c r="K16"/>
  <c r="L14"/>
  <c r="K14"/>
  <c r="M14" s="1"/>
  <c r="L12"/>
  <c r="K12"/>
  <c r="L11"/>
  <c r="K11"/>
  <c r="M11" s="1"/>
  <c r="L10"/>
  <c r="K10"/>
  <c r="M7"/>
  <c r="D7" i="5"/>
  <c r="K6" i="4"/>
  <c r="K6" i="3"/>
  <c r="L6" i="2"/>
  <c r="M107" i="6" l="1"/>
  <c r="M61"/>
  <c r="M12"/>
  <c r="M114"/>
  <c r="M111"/>
  <c r="M110"/>
  <c r="M10"/>
  <c r="M108"/>
  <c r="M63"/>
  <c r="M59"/>
  <c r="M101"/>
  <c r="M106"/>
  <c r="M60"/>
  <c r="M57"/>
  <c r="M103"/>
  <c r="M100"/>
  <c r="M83"/>
  <c r="M89"/>
</calcChain>
</file>

<file path=xl/sharedStrings.xml><?xml version="1.0" encoding="utf-8"?>
<sst xmlns="http://schemas.openxmlformats.org/spreadsheetml/2006/main" count="3496" uniqueCount="1255">
  <si>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</si>
  <si>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</si>
  <si>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</si>
  <si>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</si>
  <si>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</si>
  <si>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</si>
  <si>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</si>
  <si>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</si>
  <si>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</si>
  <si>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</si>
  <si>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</si>
  <si>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</si>
  <si>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</si>
  <si>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</si>
  <si>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</si>
  <si>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</si>
  <si>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</si>
  <si>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</si>
  <si>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</si>
  <si>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</si>
  <si>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</si>
  <si>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</si>
  <si>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</si>
  <si>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</si>
  <si>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</si>
  <si>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</si>
  <si>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</si>
  <si>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</si>
  <si>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</si>
  <si>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</si>
  <si>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</si>
  <si>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</si>
  <si>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</si>
  <si>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</si>
  <si>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</si>
  <si>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</si>
  <si>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</si>
  <si>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</si>
  <si>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</si>
  <si>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</si>
  <si>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</si>
  <si>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</si>
  <si>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</si>
  <si>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</si>
  <si>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</si>
  <si>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</si>
  <si>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</si>
  <si>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</si>
  <si>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</si>
  <si>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</si>
  <si>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</si>
  <si>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</si>
  <si>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</si>
  <si>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</si>
  <si>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</si>
  <si>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</si>
  <si>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</si>
  <si>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</si>
  <si>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</si>
  <si>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</si>
  <si>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</si>
  <si>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</si>
  <si>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</si>
  <si>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</si>
  <si>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</si>
  <si>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</si>
  <si>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</si>
  <si>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</si>
  <si>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</si>
  <si>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</si>
  <si>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</si>
  <si>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</si>
  <si>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</si>
  <si>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</si>
  <si>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</si>
  <si>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</si>
  <si>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</si>
  <si>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</si>
  <si>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</si>
  <si>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</si>
  <si>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</si>
  <si>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</si>
  <si>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</si>
  <si>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</si>
  <si>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</si>
  <si>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</si>
  <si>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</si>
  <si>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</si>
  <si>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</si>
  <si>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</si>
  <si>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</si>
  <si>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</si>
  <si>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</si>
  <si>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</si>
  <si>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</si>
  <si>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</si>
  <si>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</si>
  <si>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</si>
  <si>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</si>
  <si>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</si>
  <si>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</si>
  <si>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</si>
  <si>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</si>
  <si>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</si>
  <si>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</si>
  <si>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</si>
  <si>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</si>
  <si>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</si>
  <si>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</si>
  <si>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</si>
  <si>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</si>
  <si>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</si>
  <si>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</si>
  <si>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</si>
  <si>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</si>
  <si>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</si>
  <si>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</si>
  <si>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</si>
  <si>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</si>
  <si>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</si>
  <si>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</si>
  <si>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</si>
  <si>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</si>
  <si>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</si>
  <si>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</si>
  <si>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</si>
  <si>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</si>
  <si>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</si>
  <si>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</si>
  <si>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</si>
  <si>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</si>
  <si>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</si>
  <si>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</si>
  <si>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</si>
  <si>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</si>
  <si>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</si>
  <si>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</si>
  <si>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</si>
  <si>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</si>
  <si>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</si>
  <si>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</si>
  <si>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</si>
  <si>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</si>
  <si>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</si>
  <si>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</si>
  <si>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</si>
  <si>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</si>
  <si>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</si>
  <si>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</si>
  <si>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</si>
  <si>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</si>
  <si>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</si>
  <si>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</si>
  <si>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</si>
  <si>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</si>
  <si>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</si>
  <si>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</si>
  <si>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</si>
  <si>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</si>
  <si>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</si>
  <si>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</si>
  <si>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</si>
  <si>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</si>
  <si>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</si>
  <si>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</si>
  <si>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</si>
  <si>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</si>
  <si>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</si>
  <si>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</si>
  <si>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</si>
  <si>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</si>
  <si>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</si>
  <si>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</si>
  <si>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</si>
  <si>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</si>
  <si>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</si>
  <si>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</si>
  <si>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</si>
  <si>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</si>
  <si>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</si>
  <si>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</si>
  <si>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</si>
  <si>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</si>
  <si>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</si>
  <si>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</si>
  <si>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</si>
  <si>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</si>
  <si>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</si>
  <si>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</si>
  <si>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</si>
  <si>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</si>
  <si>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</si>
  <si>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</si>
  <si>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</si>
  <si>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</si>
  <si>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</si>
  <si>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</si>
  <si>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</si>
  <si>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</si>
  <si>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</si>
  <si>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</si>
  <si>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</si>
  <si>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</si>
  <si>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</si>
  <si>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</si>
  <si>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</si>
  <si>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</si>
  <si>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</si>
  <si>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</si>
  <si>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</si>
  <si>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</si>
  <si>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</si>
  <si>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</si>
  <si>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</si>
  <si>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</si>
  <si>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</si>
  <si>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</si>
  <si>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</si>
  <si>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</si>
  <si>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</si>
  <si>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</si>
  <si>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</si>
  <si>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</si>
  <si>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</si>
  <si>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</si>
  <si>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</si>
  <si>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</si>
  <si>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</si>
  <si>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</si>
  <si>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</si>
  <si>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</si>
  <si>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</si>
  <si>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</si>
  <si>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</si>
  <si>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</si>
  <si>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</si>
  <si>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</si>
  <si>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</si>
  <si>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</si>
  <si>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</si>
  <si>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</si>
  <si>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</si>
  <si>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</si>
  <si>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</si>
  <si>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</si>
  <si>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</si>
  <si>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</si>
  <si>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</si>
  <si>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</si>
  <si>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</si>
  <si>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</si>
  <si>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</si>
  <si>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</si>
  <si>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</si>
  <si>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</si>
  <si>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</si>
  <si>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</si>
  <si>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</si>
  <si>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</si>
  <si>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</si>
  <si>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</si>
  <si>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</si>
  <si>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</si>
  <si>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</si>
  <si>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</si>
  <si>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</si>
  <si>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</si>
  <si>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</si>
  <si>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</si>
  <si>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</si>
  <si>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</si>
  <si>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</si>
  <si>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</si>
  <si>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</si>
  <si>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</si>
  <si>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</si>
  <si>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</si>
  <si>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</si>
  <si>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</si>
  <si>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</si>
  <si>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</si>
  <si>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</si>
  <si>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</si>
  <si>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</si>
  <si>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</si>
  <si>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</si>
  <si>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</si>
  <si>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</si>
  <si>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</si>
  <si>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</si>
  <si>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</si>
  <si>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</si>
  <si>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</si>
  <si>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</si>
  <si>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</si>
  <si>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</si>
  <si>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</si>
  <si>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</si>
  <si>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</si>
  <si>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</si>
  <si>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</si>
  <si>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</si>
  <si>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</si>
  <si>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</si>
  <si>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</si>
  <si>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</si>
  <si>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</si>
  <si>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</si>
  <si>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</si>
  <si>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</si>
  <si>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</si>
  <si>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</si>
  <si>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</si>
  <si>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</si>
  <si>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</si>
  <si>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</si>
  <si>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</si>
  <si>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</si>
  <si>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</si>
  <si>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</si>
  <si>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</si>
  <si>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</si>
  <si>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</si>
  <si>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</si>
  <si>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</si>
  <si>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</si>
  <si>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</si>
  <si>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</si>
  <si>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</si>
  <si>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</si>
  <si>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</si>
  <si>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</si>
  <si>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</si>
  <si>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</si>
  <si>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</si>
  <si>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</si>
  <si>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</si>
  <si>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</si>
  <si>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</si>
  <si>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</si>
  <si>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</si>
  <si>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</si>
  <si>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</si>
  <si>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</si>
  <si>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</si>
  <si>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</si>
  <si>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</si>
  <si>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</si>
  <si>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</si>
  <si>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</si>
  <si>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</si>
  <si>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</si>
  <si>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</si>
  <si>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</si>
  <si>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</si>
  <si>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</si>
  <si>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</si>
  <si>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</si>
  <si>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</si>
  <si>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</si>
  <si>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</si>
  <si>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</si>
  <si>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</si>
  <si>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</si>
  <si>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</si>
  <si>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</si>
  <si>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</si>
  <si>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</si>
  <si>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</si>
  <si>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</si>
  <si>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</si>
  <si>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</si>
  <si>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</si>
  <si>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</si>
  <si>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</si>
  <si>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</si>
  <si>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</si>
  <si>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</si>
  <si>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</si>
  <si>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</si>
  <si>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</si>
  <si>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</si>
  <si>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</si>
  <si>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</si>
  <si>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</si>
  <si>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</si>
  <si>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</si>
  <si>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</si>
  <si>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</si>
  <si>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</si>
  <si>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</si>
  <si>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</si>
  <si>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</si>
  <si>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</si>
  <si>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</si>
  <si>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</si>
  <si>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</si>
  <si>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</si>
  <si>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</si>
  <si>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</si>
  <si>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</si>
  <si>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</si>
  <si>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</si>
  <si>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</si>
  <si>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</si>
  <si>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</si>
  <si>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</si>
  <si>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</si>
  <si>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</si>
  <si>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</si>
  <si>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</si>
  <si>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</si>
  <si>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</si>
  <si>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</si>
  <si>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</si>
  <si>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</si>
  <si>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</si>
  <si>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</si>
  <si>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</si>
  <si>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</si>
  <si>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</si>
  <si>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</si>
  <si>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</si>
  <si>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</si>
  <si>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</si>
  <si>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</si>
  <si>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</si>
  <si>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</si>
  <si>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</si>
  <si>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</si>
  <si>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</si>
  <si>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</si>
  <si>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</si>
  <si>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</si>
  <si>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</si>
  <si>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</si>
  <si>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</si>
  <si>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</si>
  <si>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</si>
  <si>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</si>
  <si>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</si>
  <si>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</si>
  <si>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</si>
  <si>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</si>
  <si>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</si>
  <si>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</si>
  <si>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</si>
  <si>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</si>
  <si>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</si>
  <si>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</si>
  <si>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</si>
  <si>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</si>
  <si>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</si>
  <si>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</si>
  <si>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</si>
  <si>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</si>
  <si>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</si>
  <si>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</si>
  <si>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</si>
  <si>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</si>
  <si>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</si>
  <si>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</si>
  <si>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</si>
  <si>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</si>
  <si>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</si>
  <si>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</si>
  <si>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</si>
  <si>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</si>
  <si>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</si>
  <si>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</si>
  <si>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</si>
  <si>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</si>
  <si>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</si>
  <si>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</si>
  <si>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</si>
  <si>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</si>
  <si>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</si>
  <si>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</si>
  <si>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</si>
  <si>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</si>
  <si>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</si>
  <si>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</si>
  <si>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</si>
  <si>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</si>
  <si>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</si>
  <si>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</si>
  <si>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</si>
  <si>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</si>
  <si>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</si>
  <si>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</si>
  <si>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</si>
  <si>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</si>
  <si>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</si>
  <si>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</si>
  <si>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</si>
  <si>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</si>
  <si>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</si>
  <si>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</si>
  <si>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</si>
  <si>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</si>
  <si>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</si>
  <si>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</si>
  <si>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</si>
  <si>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</si>
  <si>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</si>
  <si>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</si>
  <si>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</si>
  <si>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</si>
  <si>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</si>
  <si>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</si>
  <si>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</si>
  <si>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</si>
  <si>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</si>
  <si>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</si>
  <si>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</si>
  <si>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</si>
  <si>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</si>
  <si>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</si>
  <si>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</si>
  <si>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</si>
  <si>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</si>
  <si>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</si>
  <si>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</si>
  <si>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</si>
  <si>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</si>
  <si>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</si>
  <si>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</si>
  <si>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</si>
  <si>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</si>
  <si>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</si>
  <si>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</si>
  <si>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</si>
  <si>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</si>
  <si>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</si>
  <si>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</si>
  <si>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</si>
  <si>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</si>
  <si>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</si>
  <si>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</si>
  <si>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</si>
  <si>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</si>
  <si>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</si>
  <si>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</si>
  <si>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</si>
  <si>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</si>
  <si>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</si>
  <si>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</si>
  <si>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</si>
  <si>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</si>
  <si>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</si>
  <si>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</si>
  <si>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</si>
  <si>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</si>
  <si>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</si>
  <si>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</si>
  <si>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</si>
  <si>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</si>
  <si>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</si>
  <si>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</si>
  <si>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</si>
  <si>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</si>
  <si>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</si>
  <si>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</si>
  <si>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</si>
  <si>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</si>
  <si>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</si>
  <si>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</si>
  <si>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</si>
  <si>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</si>
  <si>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</si>
  <si>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</si>
  <si>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</si>
  <si>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</si>
  <si>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</si>
  <si>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</si>
  <si>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</si>
  <si>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</si>
  <si>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</si>
  <si>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</si>
  <si>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</si>
  <si>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</si>
  <si>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</si>
  <si>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</si>
  <si>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</si>
  <si>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</si>
  <si>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</si>
  <si>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</si>
  <si>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</si>
  <si>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</si>
  <si>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</si>
  <si>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</si>
  <si>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</si>
  <si>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</si>
  <si>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</si>
  <si>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</si>
  <si>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</si>
  <si>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</si>
  <si>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</si>
  <si>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</si>
  <si>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</si>
  <si>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</si>
  <si>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</si>
  <si>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</si>
  <si>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</si>
  <si>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</si>
  <si>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</si>
  <si>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</si>
  <si>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</si>
  <si>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</si>
  <si>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</si>
  <si>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</si>
  <si>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</si>
  <si>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</si>
  <si>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</si>
  <si>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</si>
  <si>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</si>
  <si>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</si>
  <si>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</si>
  <si>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</si>
  <si>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</si>
  <si>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</si>
  <si>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</si>
  <si>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</si>
  <si>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</si>
  <si>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</si>
  <si>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</si>
  <si>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</si>
  <si>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</si>
  <si>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</si>
  <si>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</si>
  <si>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</si>
  <si>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</si>
  <si>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</si>
  <si>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1300-1350</t>
  </si>
  <si>
    <t>950-970</t>
  </si>
  <si>
    <t>180-185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</si>
  <si>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</si>
  <si>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</si>
  <si>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</si>
  <si>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</si>
  <si>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</si>
  <si>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</si>
  <si>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</si>
  <si>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</si>
  <si>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</si>
  <si>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</si>
  <si>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</si>
  <si>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</si>
  <si>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</si>
  <si>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</si>
  <si>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</si>
  <si>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</si>
  <si>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</si>
  <si>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</si>
  <si>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</si>
  <si>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</si>
  <si>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</si>
  <si>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</si>
  <si>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</si>
  <si>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</si>
  <si>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</si>
  <si>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</si>
  <si>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</si>
  <si>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</si>
  <si>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</si>
  <si>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</si>
  <si>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</si>
  <si>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</si>
  <si>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</si>
  <si>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</si>
  <si>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</si>
  <si>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</si>
  <si>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</si>
  <si>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</si>
  <si>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</si>
  <si>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</si>
  <si>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</si>
  <si>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</si>
  <si>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</si>
  <si>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</si>
  <si>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</si>
  <si>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</si>
  <si>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</si>
  <si>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</si>
  <si>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</si>
  <si>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</si>
  <si>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</si>
  <si>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</si>
  <si>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</si>
  <si>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</si>
  <si>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</si>
  <si>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</si>
  <si>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</si>
  <si>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</si>
  <si>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</si>
  <si>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</si>
  <si>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</si>
  <si>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</si>
  <si>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</si>
  <si>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</si>
  <si>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</si>
  <si>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</si>
  <si>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</si>
  <si>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</si>
  <si>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</si>
  <si>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</si>
  <si>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</si>
  <si>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</si>
  <si>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</si>
  <si>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</si>
  <si>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</si>
  <si>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</si>
  <si>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</si>
  <si>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</si>
  <si>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</si>
  <si>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</si>
  <si>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</si>
  <si>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</si>
  <si>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</si>
  <si>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</si>
  <si>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</si>
  <si>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</si>
  <si>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</si>
  <si>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</si>
  <si>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</si>
  <si>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</si>
  <si>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</si>
  <si>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</si>
  <si>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</si>
  <si>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</si>
  <si>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</si>
  <si>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</si>
  <si>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</si>
  <si>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</si>
  <si>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</si>
  <si>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</si>
  <si>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</si>
  <si>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</si>
  <si>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</si>
  <si>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</si>
  <si>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</si>
  <si>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</si>
  <si>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</si>
  <si>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</si>
  <si>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</si>
  <si>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</si>
  <si>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</si>
  <si>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</si>
  <si>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</si>
  <si>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</si>
  <si>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</si>
  <si>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</si>
  <si>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</si>
  <si>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</si>
  <si>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</si>
  <si>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</si>
  <si>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</si>
  <si>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</si>
  <si>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</si>
  <si>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</si>
  <si>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</si>
  <si>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</si>
  <si>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</si>
  <si>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</si>
  <si>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</si>
  <si>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</si>
  <si>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</si>
  <si>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</si>
  <si>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</si>
  <si>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</si>
  <si>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</si>
  <si>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</si>
  <si>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</si>
  <si>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</si>
  <si>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</si>
  <si>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</si>
  <si>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</si>
  <si>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</si>
  <si>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</si>
  <si>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</si>
  <si>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</si>
  <si>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</si>
  <si>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</si>
  <si>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</si>
  <si>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</si>
  <si>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</si>
  <si>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</si>
  <si>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</si>
  <si>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</si>
  <si>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</si>
  <si>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</si>
  <si>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</si>
  <si>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</si>
  <si>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</si>
  <si>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</si>
  <si>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</si>
  <si>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</si>
  <si>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</si>
  <si>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</si>
  <si>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</si>
  <si>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</si>
  <si>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</si>
  <si>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</si>
  <si>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</si>
  <si>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</si>
  <si>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</si>
  <si>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</si>
  <si>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</si>
  <si>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</si>
  <si>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</si>
  <si>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</si>
  <si>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</si>
  <si>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</si>
  <si>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</si>
  <si>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</si>
  <si>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</si>
  <si>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</si>
  <si>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</si>
  <si>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</si>
  <si>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</si>
  <si>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</si>
  <si>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</si>
  <si>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</si>
  <si>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</si>
  <si>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</si>
  <si>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</si>
  <si>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</si>
  <si>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</si>
  <si>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</si>
  <si>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</si>
  <si>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</si>
  <si>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</si>
  <si>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</si>
  <si>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</si>
  <si>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</si>
  <si>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</si>
  <si>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</si>
  <si>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</si>
  <si>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</si>
  <si>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</si>
  <si>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</si>
  <si>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</si>
  <si>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</si>
  <si>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</si>
  <si>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</si>
  <si>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</si>
  <si>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</si>
  <si>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</si>
  <si>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</si>
  <si>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</si>
  <si>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</si>
  <si>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</si>
  <si>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</si>
  <si>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</si>
  <si>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</si>
  <si>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</si>
  <si>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</si>
  <si>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</si>
  <si>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</si>
  <si>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</si>
  <si>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</si>
  <si>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</si>
  <si>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</si>
  <si>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</si>
  <si>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</si>
  <si>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</si>
  <si>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</si>
  <si>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</si>
  <si>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</si>
  <si>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</si>
  <si>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</si>
  <si>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</si>
  <si>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</si>
  <si>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</si>
  <si>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</si>
  <si>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</si>
  <si>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</si>
  <si>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</si>
  <si>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</si>
  <si>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</si>
  <si>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</si>
  <si>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</si>
  <si>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</si>
  <si>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</si>
  <si>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</si>
  <si>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</si>
  <si>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</si>
  <si>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</si>
  <si>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</si>
  <si>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</si>
  <si>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</si>
  <si>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</si>
  <si>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</si>
  <si>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</si>
  <si>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</si>
  <si>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</si>
  <si>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</si>
  <si>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</si>
  <si>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</si>
  <si>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</si>
  <si>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</si>
  <si>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</si>
  <si>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</si>
  <si>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</si>
  <si>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</si>
  <si>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</si>
  <si>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</si>
  <si>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</si>
  <si>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</si>
  <si>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</si>
  <si>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</si>
  <si>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</si>
  <si>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</si>
  <si>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</si>
  <si>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</si>
  <si>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</si>
  <si>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</si>
  <si>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</si>
  <si>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</si>
  <si>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</si>
  <si>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</si>
  <si>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</si>
  <si>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</si>
  <si>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</si>
  <si>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</si>
  <si>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</si>
  <si>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</si>
  <si>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</si>
  <si>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</si>
  <si>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</si>
  <si>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</si>
  <si>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</si>
  <si>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</si>
  <si>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</si>
  <si>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</si>
  <si>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</si>
  <si>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</si>
  <si>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</si>
  <si>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</si>
  <si>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</si>
  <si>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</si>
  <si>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</si>
  <si>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</si>
  <si>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</si>
  <si>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</si>
  <si>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</si>
  <si>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</si>
  <si>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</si>
  <si>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</si>
  <si>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</si>
  <si>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</si>
  <si>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</si>
  <si>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</si>
  <si>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</si>
  <si>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</si>
  <si>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</si>
  <si>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</si>
  <si>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</si>
  <si>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</si>
  <si>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</si>
  <si>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</si>
  <si>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</si>
  <si>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</si>
  <si>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</si>
  <si>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</si>
  <si>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</si>
  <si>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</si>
  <si>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</si>
  <si>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</si>
  <si>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</si>
  <si>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</si>
  <si>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</si>
  <si>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</si>
  <si>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</si>
  <si>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</si>
  <si>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</si>
  <si>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</si>
  <si>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</si>
  <si>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</si>
  <si>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</si>
  <si>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</si>
  <si>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700-710</t>
  </si>
  <si>
    <t>Profit of Rs.2.40/-</t>
  </si>
  <si>
    <t>Loss of Rs.1.70/-</t>
  </si>
  <si>
    <t>Profit of Rs.0.50/-</t>
  </si>
  <si>
    <t xml:space="preserve">TCS JUL FUT </t>
  </si>
  <si>
    <t>Profit of Rs.30.5/-</t>
  </si>
  <si>
    <t>BANKNIFTY 15 JUL 35900 CE*</t>
  </si>
  <si>
    <t>BANKNIFTY 22 JUL 35900 CE</t>
  </si>
  <si>
    <t>Profit of Rs.1.40/-</t>
  </si>
  <si>
    <t>ITC 225 CE AUG</t>
  </si>
  <si>
    <t>4-5.0</t>
  </si>
  <si>
    <t>NIFTY 15900 PE 22-JUL</t>
  </si>
  <si>
    <t>110-130</t>
  </si>
  <si>
    <t>Profit of Rs.18/-</t>
  </si>
  <si>
    <t>AUROPHARMA JUL FUT</t>
  </si>
  <si>
    <t>1000-1010</t>
  </si>
  <si>
    <t>Profit of Rs.0.95/-</t>
  </si>
  <si>
    <t>KHADIM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</si>
  <si>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</si>
  <si>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</si>
  <si>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</si>
  <si>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</si>
  <si>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</si>
  <si>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</si>
  <si>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</si>
  <si>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</si>
  <si>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</si>
  <si>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</si>
  <si>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</si>
  <si>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</si>
  <si>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DEVHARI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</si>
  <si>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</si>
  <si>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</si>
  <si>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</si>
  <si>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</si>
  <si>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</si>
  <si>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</si>
  <si>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</si>
  <si>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2885-2895</t>
  </si>
  <si>
    <t>VIVIDHA</t>
  </si>
  <si>
    <t>Visagar Polytex Ltd</t>
  </si>
  <si>
    <t>1100-1110</t>
  </si>
  <si>
    <t>1590-1600</t>
  </si>
  <si>
    <t>1800-1850</t>
  </si>
  <si>
    <t>NIFTY 15800 PE 22-JUL</t>
  </si>
  <si>
    <t>265-275</t>
  </si>
  <si>
    <t>2094-2100</t>
  </si>
  <si>
    <t>2180-2200</t>
  </si>
  <si>
    <t xml:space="preserve">ULTRACEMCO 7600 CE JUL </t>
  </si>
  <si>
    <t>TECHM 1140 CE JUL</t>
  </si>
  <si>
    <t>Profit of Rs.6/-</t>
  </si>
  <si>
    <t>ASHOK KIRTANLAL SHAH</t>
  </si>
  <si>
    <t>VERTOZ</t>
  </si>
  <si>
    <t>Vertoz Advertising Ltd</t>
  </si>
  <si>
    <t>OLGA TRADING PRIVATE LIMITED</t>
  </si>
  <si>
    <t>2940-2960</t>
  </si>
  <si>
    <t>Profit of Rs.36/-</t>
  </si>
  <si>
    <t>1182.5-1197.5</t>
  </si>
  <si>
    <t>Loss of Rs.18.5/-</t>
  </si>
  <si>
    <t>Profit of Rs.35/-</t>
  </si>
  <si>
    <t>Profit of Rs.1.05/-</t>
  </si>
  <si>
    <t>Loss of Rs.45/-</t>
  </si>
  <si>
    <t>Profit of Rs.3.0/-</t>
  </si>
  <si>
    <t xml:space="preserve">HDFCLIFE 670 CE JUL </t>
  </si>
  <si>
    <t>7-8.0</t>
  </si>
  <si>
    <t>COROMANDEL JUL FUT</t>
  </si>
  <si>
    <t>900-915</t>
  </si>
  <si>
    <t>ANUPAM</t>
  </si>
  <si>
    <t>AKSHAY RAJENDRABHAI OSWAL</t>
  </si>
  <si>
    <t>DARJEELING</t>
  </si>
  <si>
    <t>DML</t>
  </si>
  <si>
    <t>DYNAMIND</t>
  </si>
  <si>
    <t>IISL</t>
  </si>
  <si>
    <t>HIMANSHUMAHENDRABHAIPATEL</t>
  </si>
  <si>
    <t>ESPS FINSERVE PRIVATE LIMITED.</t>
  </si>
  <si>
    <t>TOPGAIN FINANCE PRIVATE LIMITED</t>
  </si>
  <si>
    <t>ADROIT FINANCIAL SERVICES PVT LTD</t>
  </si>
  <si>
    <t>JOCIL</t>
  </si>
  <si>
    <t>Jocil Limited</t>
  </si>
  <si>
    <t>LASA</t>
  </si>
  <si>
    <t>Lasa Supergenerics Ltd</t>
  </si>
  <si>
    <t>HAVELLS JUL FUT</t>
  </si>
  <si>
    <t>1160-1170</t>
  </si>
  <si>
    <t>314-315</t>
  </si>
  <si>
    <t>2-2.20</t>
  </si>
  <si>
    <t>4-4.50</t>
  </si>
  <si>
    <t>GRANULES 385 CE JUL</t>
  </si>
  <si>
    <t>4.5-5</t>
  </si>
  <si>
    <t>10-13.0</t>
  </si>
  <si>
    <t>Loss of Rs.13.5/-</t>
  </si>
  <si>
    <t>Profit of Rs.1.5/-</t>
  </si>
  <si>
    <t>BATAINDIA AUG FUT</t>
  </si>
  <si>
    <t>1584-1589</t>
  </si>
  <si>
    <t>1615-1625</t>
  </si>
  <si>
    <t>ACEWIN</t>
  </si>
  <si>
    <t>JESUDAS PREMKUMAR SEBASTIAN</t>
  </si>
  <si>
    <t>ADVAIT</t>
  </si>
  <si>
    <t>SHAMBDAJI TRADING PVT LTD</t>
  </si>
  <si>
    <t>PRAMOD KUMAR SULTANIA</t>
  </si>
  <si>
    <t>BC INDIA INVESTMENTS</t>
  </si>
  <si>
    <t>GODHAR RAJENDRA GANGARAM</t>
  </si>
  <si>
    <t>KAPILRAJ</t>
  </si>
  <si>
    <t>POONADAL</t>
  </si>
  <si>
    <t>SHEETAL</t>
  </si>
  <si>
    <t>VMV</t>
  </si>
  <si>
    <t>Caplin Point Lab Ltd.</t>
  </si>
  <si>
    <t>XTX MARKETS LLP</t>
  </si>
  <si>
    <t>MOKSH</t>
  </si>
  <si>
    <t>Moksh Ornaments Limited</t>
  </si>
  <si>
    <t>RCOM</t>
  </si>
  <si>
    <t>Reliance Comm. Ltd.</t>
  </si>
  <si>
    <t>BRIGHT</t>
  </si>
  <si>
    <t>Bright Solar Limited</t>
  </si>
  <si>
    <t>PIYUSHKUMAR THUMAR</t>
  </si>
  <si>
    <t>BNP ENTERPRISES</t>
  </si>
  <si>
    <t>Profit of Rs.49.5/-</t>
  </si>
  <si>
    <t>748-750</t>
  </si>
  <si>
    <t>Loss of Rs.22/-</t>
  </si>
  <si>
    <t>Profit of Rs.1.0/-</t>
  </si>
  <si>
    <t>HDFCLIFE 670 CE JUL</t>
  </si>
  <si>
    <t>2-2.5</t>
  </si>
  <si>
    <t>6-7.0</t>
  </si>
  <si>
    <t>ACIIN</t>
  </si>
  <si>
    <t>AIHL</t>
  </si>
  <si>
    <t>GOLDLINE FINANCIAL SERVICES LIMITED</t>
  </si>
  <si>
    <t>RAJESH KUMAR JINDAL .</t>
  </si>
  <si>
    <t>BETXIND</t>
  </si>
  <si>
    <t>SURESHBABU MUTYALA</t>
  </si>
  <si>
    <t>DALJEET SINGH JAGMOHAN</t>
  </si>
  <si>
    <t>AKASH BAJAJ</t>
  </si>
  <si>
    <t>KAMLESH NAVINCHANDRA SHAH</t>
  </si>
  <si>
    <t>SHERWOOD SECURITIES PVT LTD</t>
  </si>
  <si>
    <t>INTELLECT STOCK BROKING LIMITED</t>
  </si>
  <si>
    <t>MIKER FINANCIAL CONSULTANTS PRIVATE LIMITED .</t>
  </si>
  <si>
    <t>BINAKUMARI DEEPAK CHOKSI</t>
  </si>
  <si>
    <t>RONAK DEEPAKBHAI CHOKSI</t>
  </si>
  <si>
    <t>CHOKSHI BIMAL DEEPAK</t>
  </si>
  <si>
    <t>DIPAKKUMAR NAVINCHANDRA CHOKSI</t>
  </si>
  <si>
    <t>ASITA HARIN MAMLATDARNA</t>
  </si>
  <si>
    <t>KAMLESHBHAI RAMAKANT MODI</t>
  </si>
  <si>
    <t>APURVA KAMLESHBHAI MODI</t>
  </si>
  <si>
    <t>EARUM</t>
  </si>
  <si>
    <t>HARSHA RAJESHBHAI JHAVERI</t>
  </si>
  <si>
    <t>SUNIL BHANDARI</t>
  </si>
  <si>
    <t>ELLORATRAD</t>
  </si>
  <si>
    <t>VISHNUPRASAD SOMABHAI PATEL</t>
  </si>
  <si>
    <t>GAURAV CHANDRAKANT SHAH</t>
  </si>
  <si>
    <t>JIGAR KISHOR SAVLA</t>
  </si>
  <si>
    <t>SWETA TEKCHAND VEERA</t>
  </si>
  <si>
    <t>GTV</t>
  </si>
  <si>
    <t>PLUTUS CAPITAL MANAGEMENT LLP</t>
  </si>
  <si>
    <t>CHANDRSHEKHAR PANDURANG MANDKE</t>
  </si>
  <si>
    <t>KALLAM</t>
  </si>
  <si>
    <t>SUPRIYA SANTOSH GOENKA</t>
  </si>
  <si>
    <t>HARA MOHAN MAADHUR KALLAM</t>
  </si>
  <si>
    <t>SUNIL DUTT RAMPAL</t>
  </si>
  <si>
    <t>ASIM JAIN HUF</t>
  </si>
  <si>
    <t>ANKIT KOTHARI</t>
  </si>
  <si>
    <t>SURAJ PANCHAL</t>
  </si>
  <si>
    <t>LYPSAGEMS</t>
  </si>
  <si>
    <t>PRANESH TRADERS PRIVATE LIMITED</t>
  </si>
  <si>
    <t>MAYUKH</t>
  </si>
  <si>
    <t>PRADEEP NARENDRA BHATT</t>
  </si>
  <si>
    <t>JAMMS STOCK BROKERS PRIVATE LIMITED</t>
  </si>
  <si>
    <t>OPG SECURITIES P LTD</t>
  </si>
  <si>
    <t>RAKESHVASUDEOACHARYA</t>
  </si>
  <si>
    <t>MINAXI</t>
  </si>
  <si>
    <t>MUKESHBHAI PURSHOTTAMDAS PATEL</t>
  </si>
  <si>
    <t>NEWLIGHT</t>
  </si>
  <si>
    <t>KRISHNA KUMAR DHARAMSHI SOMAIYA</t>
  </si>
  <si>
    <t>BOND STREET JEWELLERS (L.L.C)</t>
  </si>
  <si>
    <t>SAURABH GUPTA</t>
  </si>
  <si>
    <t>OBIL</t>
  </si>
  <si>
    <t>SIVAMANITHANVIKTHIRUVEL</t>
  </si>
  <si>
    <t>PACL</t>
  </si>
  <si>
    <t>PLUTUS WEALTH MANAGEMENT LLP</t>
  </si>
  <si>
    <t>PECOS</t>
  </si>
  <si>
    <t>MEHAR ZARIWALA</t>
  </si>
  <si>
    <t>LINCOLN PETER COELHO</t>
  </si>
  <si>
    <t>PRISMMEDI</t>
  </si>
  <si>
    <t>JASJOT SINGH</t>
  </si>
  <si>
    <t>ANKITA VISHAL SHAH</t>
  </si>
  <si>
    <t>SAVERA</t>
  </si>
  <si>
    <t>AKSHAY NIRMAL PROMOTERS LLP</t>
  </si>
  <si>
    <t>GADANA PROPERTIES LLP</t>
  </si>
  <si>
    <t>PARAG MAHENDRA SHAH</t>
  </si>
  <si>
    <t>UTTAMSTL</t>
  </si>
  <si>
    <t>VIKASECO</t>
  </si>
  <si>
    <t>RANJEET GABA</t>
  </si>
  <si>
    <t>CONNECOR INVESTMENT ENTERPRISE LIMITED .</t>
  </si>
  <si>
    <t>WAA</t>
  </si>
  <si>
    <t>ATALREAL</t>
  </si>
  <si>
    <t>Atal Realtech Limited</t>
  </si>
  <si>
    <t>MONIKA RAJPUT</t>
  </si>
  <si>
    <t>ARYAMAN CAPITAL MARKETS LIMITED</t>
  </si>
  <si>
    <t>APURVA BACHUBHAI DOSHI</t>
  </si>
  <si>
    <t>SEETHA TANAY KAMAL</t>
  </si>
  <si>
    <t>AUTOAXLES</t>
  </si>
  <si>
    <t>Automotive Axles Limited</t>
  </si>
  <si>
    <t>BANARBEADS</t>
  </si>
  <si>
    <t>Banaras Beads Ltd</t>
  </si>
  <si>
    <t>MUKUL MAHESHWARI (HUF)</t>
  </si>
  <si>
    <t>GNA Axles Limited</t>
  </si>
  <si>
    <t>INDBANK</t>
  </si>
  <si>
    <t>Indbank Merchant Banking</t>
  </si>
  <si>
    <t>MARWADI WEALTH MANAGEMENT LLP</t>
  </si>
  <si>
    <t>INOX Leisure Limited</t>
  </si>
  <si>
    <t>IZMO</t>
  </si>
  <si>
    <t>IZMO Limited</t>
  </si>
  <si>
    <t>MOUNTAIN VENTURES</t>
  </si>
  <si>
    <t>JAYSREETEA</t>
  </si>
  <si>
    <t>Jayashree Tea Ltd.</t>
  </si>
  <si>
    <t>NUMIV RESEARCH PRIVATE LIMITED</t>
  </si>
  <si>
    <t>LAGNAM</t>
  </si>
  <si>
    <t>Lagnam Spintex Limited</t>
  </si>
  <si>
    <t>NAVEEN BOTHRA</t>
  </si>
  <si>
    <t>MANINDS</t>
  </si>
  <si>
    <t>Man Industries (I) Ltd</t>
  </si>
  <si>
    <t>VAIBHAV STOCK AND DERIVATIVES BROKING PRIVATE LIMITED</t>
  </si>
  <si>
    <t>MCL</t>
  </si>
  <si>
    <t>Madhav Copper Limited</t>
  </si>
  <si>
    <t>JAINAM SHARE CONSULTANTS PVT LTD</t>
  </si>
  <si>
    <t>KRISHAN</t>
  </si>
  <si>
    <t>NIPPOBATRY</t>
  </si>
  <si>
    <t>Indo-National Limited</t>
  </si>
  <si>
    <t>CRONY VYAPAR PVT LTD</t>
  </si>
  <si>
    <t>PARTH INFIN BROKERS PVT LTD</t>
  </si>
  <si>
    <t>PIONEEREMB</t>
  </si>
  <si>
    <t>Pioneer Embroideries Limi</t>
  </si>
  <si>
    <t>SHREEJI CAPITAL AND FINANCE LIMITED</t>
  </si>
  <si>
    <t>PPAP</t>
  </si>
  <si>
    <t>PPAP Automotive Limited</t>
  </si>
  <si>
    <t>SANGINITA</t>
  </si>
  <si>
    <t>Sanginita Chemicals Limit</t>
  </si>
  <si>
    <t>MBL  &amp; CO. LIMITED</t>
  </si>
  <si>
    <t>SHREYANIND</t>
  </si>
  <si>
    <t>Shreyans Industries Ltd</t>
  </si>
  <si>
    <t>B M TRADERS</t>
  </si>
  <si>
    <t>NIRAJ RAJNIKANT SHAH</t>
  </si>
  <si>
    <t>SINTERCOM</t>
  </si>
  <si>
    <t>Sintercom India Limited</t>
  </si>
  <si>
    <t>BELLWETHER CAPITAL PRIVATE LIMITED</t>
  </si>
  <si>
    <t>SPENCERS</t>
  </si>
  <si>
    <t>Spencer's Retail Limited</t>
  </si>
  <si>
    <t>Tata Coffee Limited</t>
  </si>
  <si>
    <t>Uttam Galva Steels Limite</t>
  </si>
  <si>
    <t>VETO</t>
  </si>
  <si>
    <t>Veto Switchgear Cable Ltd</t>
  </si>
  <si>
    <t>Vikas EcoTech Limited</t>
  </si>
  <si>
    <t>VISHAL</t>
  </si>
  <si>
    <t>Vishal Fabrics Limited</t>
  </si>
  <si>
    <t>BARCLAYS SECURITIES INDIA PRIVATE LIMITED</t>
  </si>
  <si>
    <t>NIMISH PANDE</t>
  </si>
  <si>
    <t>ALANKIT</t>
  </si>
  <si>
    <t>Alankit Limited</t>
  </si>
  <si>
    <t>SHREE GAJRAJ FINLEASE PRIVATE LIMITED</t>
  </si>
  <si>
    <t>NOPEA CAPITAL SERVICES PRIVATE LIMITED</t>
  </si>
  <si>
    <t>ARJUN LEASING AND FIN PVT LTD</t>
  </si>
  <si>
    <t>DSML</t>
  </si>
  <si>
    <t>Debock Sale Marketing Ltd</t>
  </si>
  <si>
    <t>PARASRAMPURIA INFRASTRUCTURE LLP .</t>
  </si>
  <si>
    <t>IT INDIABULL PRIVATE LIMITED</t>
  </si>
  <si>
    <t>PROFESSIONAL ARBITRAGE CONCEPTS PVT LTD</t>
  </si>
  <si>
    <t>MUKESH KANJIBHAI KAKADIYA</t>
  </si>
  <si>
    <t>VISHAL M DHAMELIYA</t>
  </si>
  <si>
    <t>STEPPING STONE CONSTRUCTION PRIVATE LIMITED</t>
  </si>
  <si>
    <t>SANCO</t>
  </si>
  <si>
    <t>Sanco Industries Ltd.</t>
  </si>
  <si>
    <t>NATIONAL STOCK EXCHANGE OF INDIA LIMITED</t>
  </si>
  <si>
    <t>SREEL</t>
  </si>
  <si>
    <t>Sreeleathers Limited</t>
  </si>
  <si>
    <t>UNITECH</t>
  </si>
  <si>
    <t>Unitech Ltd</t>
  </si>
  <si>
    <t>IL AND FS FINANCIAL SERVICES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</si>
</sst>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165" fontId="35" fillId="8" borderId="15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" fontId="35" fillId="23" borderId="1" xfId="0" applyNumberFormat="1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66" fontId="35" fillId="23" borderId="1" xfId="0" applyNumberFormat="1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left"/>
    </xf>
    <xf numFmtId="0" fontId="35" fillId="23" borderId="1" xfId="0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horizontal="center" vertical="top"/>
    </xf>
    <xf numFmtId="43" fontId="1" fillId="2" borderId="4" xfId="0" applyNumberFormat="1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42" fillId="14" borderId="1" xfId="0" applyNumberFormat="1" applyFont="1" applyFill="1" applyBorder="1" applyAlignment="1">
      <alignment horizontal="center" vertical="center"/>
    </xf>
    <xf numFmtId="165" fontId="42" fillId="14" borderId="1" xfId="0" applyNumberFormat="1" applyFont="1" applyFill="1" applyBorder="1" applyAlignment="1">
      <alignment horizontal="center" vertical="center"/>
    </xf>
    <xf numFmtId="166" fontId="42" fillId="14" borderId="1" xfId="0" applyNumberFormat="1" applyFont="1" applyFill="1" applyBorder="1" applyAlignment="1">
      <alignment horizontal="center" vertical="center"/>
    </xf>
    <xf numFmtId="0" fontId="42" fillId="14" borderId="1" xfId="0" applyFont="1" applyFill="1" applyBorder="1" applyAlignment="1">
      <alignment horizontal="left"/>
    </xf>
    <xf numFmtId="0" fontId="42" fillId="14" borderId="1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5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44405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44405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1" t="s">
        <v>16</v>
      </c>
      <c r="B9" s="433" t="s">
        <v>17</v>
      </c>
      <c r="C9" s="433" t="s">
        <v>18</v>
      </c>
      <c r="D9" s="433" t="s">
        <v>19</v>
      </c>
      <c r="E9" s="26" t="s">
        <v>20</v>
      </c>
      <c r="F9" s="26" t="s">
        <v>21</v>
      </c>
      <c r="G9" s="428" t="s">
        <v>22</v>
      </c>
      <c r="H9" s="429"/>
      <c r="I9" s="430"/>
      <c r="J9" s="428" t="s">
        <v>23</v>
      </c>
      <c r="K9" s="429"/>
      <c r="L9" s="430"/>
      <c r="M9" s="26"/>
      <c r="N9" s="27"/>
      <c r="O9" s="27"/>
      <c r="P9" s="27"/>
    </row>
    <row r="10" spans="1:16" ht="59.25" customHeight="1">
      <c r="A10" s="432"/>
      <c r="B10" s="434"/>
      <c r="C10" s="434"/>
      <c r="D10" s="43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34817.85</v>
      </c>
      <c r="F11" s="35">
        <v>34905.383333333339</v>
      </c>
      <c r="G11" s="36">
        <v>34622.766666666677</v>
      </c>
      <c r="H11" s="36">
        <v>34427.683333333342</v>
      </c>
      <c r="I11" s="36">
        <v>34145.06666666668</v>
      </c>
      <c r="J11" s="36">
        <v>35100.466666666674</v>
      </c>
      <c r="K11" s="36">
        <v>35383.083333333328</v>
      </c>
      <c r="L11" s="36">
        <v>35578.166666666672</v>
      </c>
      <c r="M11" s="37">
        <v>35188</v>
      </c>
      <c r="N11" s="37">
        <v>34710.300000000003</v>
      </c>
      <c r="O11" s="38">
        <v>2340225</v>
      </c>
      <c r="P11" s="39">
        <v>0.16332161010103521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15734.65</v>
      </c>
      <c r="F12" s="40">
        <v>15765.883333333331</v>
      </c>
      <c r="G12" s="41">
        <v>15661.816666666662</v>
      </c>
      <c r="H12" s="41">
        <v>15588.98333333333</v>
      </c>
      <c r="I12" s="41">
        <v>15484.916666666661</v>
      </c>
      <c r="J12" s="41">
        <v>15838.716666666664</v>
      </c>
      <c r="K12" s="41">
        <v>15942.783333333333</v>
      </c>
      <c r="L12" s="41">
        <v>16015.616666666665</v>
      </c>
      <c r="M12" s="31">
        <v>15869.95</v>
      </c>
      <c r="N12" s="31">
        <v>15693.05</v>
      </c>
      <c r="O12" s="42">
        <v>10775900</v>
      </c>
      <c r="P12" s="43">
        <v>1.9749791808615337E-2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16518.7</v>
      </c>
      <c r="F13" s="40">
        <v>16569.333333333332</v>
      </c>
      <c r="G13" s="41">
        <v>16438.716666666664</v>
      </c>
      <c r="H13" s="41">
        <v>16358.73333333333</v>
      </c>
      <c r="I13" s="41">
        <v>16228.116666666661</v>
      </c>
      <c r="J13" s="41">
        <v>16649.316666666666</v>
      </c>
      <c r="K13" s="41">
        <v>16779.933333333334</v>
      </c>
      <c r="L13" s="41">
        <v>16859.916666666668</v>
      </c>
      <c r="M13" s="31">
        <v>16699.95</v>
      </c>
      <c r="N13" s="31">
        <v>16489.349999999999</v>
      </c>
      <c r="O13" s="42">
        <v>6400</v>
      </c>
      <c r="P13" s="43">
        <v>-0.10112359550561797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895.65</v>
      </c>
      <c r="F14" s="40">
        <v>899.16666666666663</v>
      </c>
      <c r="G14" s="41">
        <v>878.5333333333333</v>
      </c>
      <c r="H14" s="41">
        <v>861.41666666666663</v>
      </c>
      <c r="I14" s="41">
        <v>840.7833333333333</v>
      </c>
      <c r="J14" s="41">
        <v>916.2833333333333</v>
      </c>
      <c r="K14" s="41">
        <v>936.91666666666674</v>
      </c>
      <c r="L14" s="41">
        <v>954.0333333333333</v>
      </c>
      <c r="M14" s="31">
        <v>919.8</v>
      </c>
      <c r="N14" s="31">
        <v>882.05</v>
      </c>
      <c r="O14" s="42">
        <v>3009850</v>
      </c>
      <c r="P14" s="43">
        <v>-0.10263558033451596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222.8</v>
      </c>
      <c r="F15" s="40">
        <v>221.85</v>
      </c>
      <c r="G15" s="41">
        <v>218.45</v>
      </c>
      <c r="H15" s="41">
        <v>214.1</v>
      </c>
      <c r="I15" s="41">
        <v>210.7</v>
      </c>
      <c r="J15" s="41">
        <v>226.2</v>
      </c>
      <c r="K15" s="41">
        <v>229.60000000000002</v>
      </c>
      <c r="L15" s="41">
        <v>233.95</v>
      </c>
      <c r="M15" s="31">
        <v>225.25</v>
      </c>
      <c r="N15" s="31">
        <v>217.5</v>
      </c>
      <c r="O15" s="42">
        <v>6817200</v>
      </c>
      <c r="P15" s="43">
        <v>-5.5815628375945267E-2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2368.9499999999998</v>
      </c>
      <c r="F16" s="40">
        <v>2372.2999999999997</v>
      </c>
      <c r="G16" s="41">
        <v>2352.6499999999996</v>
      </c>
      <c r="H16" s="41">
        <v>2336.35</v>
      </c>
      <c r="I16" s="41">
        <v>2316.6999999999998</v>
      </c>
      <c r="J16" s="41">
        <v>2388.5999999999995</v>
      </c>
      <c r="K16" s="41">
        <v>2408.25</v>
      </c>
      <c r="L16" s="41">
        <v>2424.5499999999993</v>
      </c>
      <c r="M16" s="31">
        <v>2391.9499999999998</v>
      </c>
      <c r="N16" s="31">
        <v>2356</v>
      </c>
      <c r="O16" s="42">
        <v>3849000</v>
      </c>
      <c r="P16" s="43">
        <v>-7.7199712299208828E-2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1396.15</v>
      </c>
      <c r="F17" s="40">
        <v>1400.8</v>
      </c>
      <c r="G17" s="41">
        <v>1374.6999999999998</v>
      </c>
      <c r="H17" s="41">
        <v>1353.2499999999998</v>
      </c>
      <c r="I17" s="41">
        <v>1327.1499999999996</v>
      </c>
      <c r="J17" s="41">
        <v>1422.25</v>
      </c>
      <c r="K17" s="41">
        <v>1448.35</v>
      </c>
      <c r="L17" s="41">
        <v>1469.8000000000002</v>
      </c>
      <c r="M17" s="31">
        <v>1426.9</v>
      </c>
      <c r="N17" s="31">
        <v>1379.35</v>
      </c>
      <c r="O17" s="42">
        <v>15832000</v>
      </c>
      <c r="P17" s="43">
        <v>1.6696634985872077E-2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663.5</v>
      </c>
      <c r="F18" s="40">
        <v>670.9</v>
      </c>
      <c r="G18" s="41">
        <v>652.25</v>
      </c>
      <c r="H18" s="41">
        <v>641</v>
      </c>
      <c r="I18" s="41">
        <v>622.35</v>
      </c>
      <c r="J18" s="41">
        <v>682.15</v>
      </c>
      <c r="K18" s="41">
        <v>700.79999999999984</v>
      </c>
      <c r="L18" s="41">
        <v>712.05</v>
      </c>
      <c r="M18" s="31">
        <v>689.55</v>
      </c>
      <c r="N18" s="31">
        <v>659.65</v>
      </c>
      <c r="O18" s="42">
        <v>86005000</v>
      </c>
      <c r="P18" s="43">
        <v>-3.2450599756620501E-3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3384.35</v>
      </c>
      <c r="F19" s="40">
        <v>3414.1666666666665</v>
      </c>
      <c r="G19" s="41">
        <v>3333.333333333333</v>
      </c>
      <c r="H19" s="41">
        <v>3282.3166666666666</v>
      </c>
      <c r="I19" s="41">
        <v>3201.4833333333331</v>
      </c>
      <c r="J19" s="41">
        <v>3465.1833333333329</v>
      </c>
      <c r="K19" s="41">
        <v>3546.016666666666</v>
      </c>
      <c r="L19" s="41">
        <v>3597.0333333333328</v>
      </c>
      <c r="M19" s="31">
        <v>3495</v>
      </c>
      <c r="N19" s="31">
        <v>3363.15</v>
      </c>
      <c r="O19" s="42">
        <v>704600</v>
      </c>
      <c r="P19" s="43">
        <v>-3.3946251768033945E-3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711.7</v>
      </c>
      <c r="F20" s="40">
        <v>714.95000000000016</v>
      </c>
      <c r="G20" s="41">
        <v>707.20000000000027</v>
      </c>
      <c r="H20" s="41">
        <v>702.70000000000016</v>
      </c>
      <c r="I20" s="41">
        <v>694.95000000000027</v>
      </c>
      <c r="J20" s="41">
        <v>719.45000000000027</v>
      </c>
      <c r="K20" s="41">
        <v>727.2</v>
      </c>
      <c r="L20" s="41">
        <v>731.70000000000027</v>
      </c>
      <c r="M20" s="31">
        <v>722.7</v>
      </c>
      <c r="N20" s="31">
        <v>710.45</v>
      </c>
      <c r="O20" s="42">
        <v>10753000</v>
      </c>
      <c r="P20" s="43">
        <v>-4.3157145399537286E-2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409.65</v>
      </c>
      <c r="F21" s="40">
        <v>408.90000000000003</v>
      </c>
      <c r="G21" s="41">
        <v>403.30000000000007</v>
      </c>
      <c r="H21" s="41">
        <v>396.95000000000005</v>
      </c>
      <c r="I21" s="41">
        <v>391.35000000000008</v>
      </c>
      <c r="J21" s="41">
        <v>415.25000000000006</v>
      </c>
      <c r="K21" s="41">
        <v>420.85000000000008</v>
      </c>
      <c r="L21" s="41">
        <v>427.20000000000005</v>
      </c>
      <c r="M21" s="31">
        <v>414.5</v>
      </c>
      <c r="N21" s="31">
        <v>402.55</v>
      </c>
      <c r="O21" s="42">
        <v>25977000</v>
      </c>
      <c r="P21" s="43">
        <v>2.1228918504540631E-2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807.9</v>
      </c>
      <c r="F22" s="40">
        <v>826</v>
      </c>
      <c r="G22" s="41">
        <v>782.65</v>
      </c>
      <c r="H22" s="41">
        <v>757.4</v>
      </c>
      <c r="I22" s="41">
        <v>714.05</v>
      </c>
      <c r="J22" s="41">
        <v>851.25</v>
      </c>
      <c r="K22" s="41">
        <v>894.59999999999991</v>
      </c>
      <c r="L22" s="41">
        <v>919.85</v>
      </c>
      <c r="M22" s="31">
        <v>869.35</v>
      </c>
      <c r="N22" s="31">
        <v>800.75</v>
      </c>
      <c r="O22" s="42">
        <v>2459050</v>
      </c>
      <c r="P22" s="43">
        <v>0.26513865308432372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4084.75</v>
      </c>
      <c r="F23" s="40">
        <v>4107.8499999999995</v>
      </c>
      <c r="G23" s="41">
        <v>4029.9499999999989</v>
      </c>
      <c r="H23" s="41">
        <v>3975.1499999999996</v>
      </c>
      <c r="I23" s="41">
        <v>3897.2499999999991</v>
      </c>
      <c r="J23" s="41">
        <v>4162.6499999999987</v>
      </c>
      <c r="K23" s="41">
        <v>4240.5499999999984</v>
      </c>
      <c r="L23" s="41">
        <v>4295.3499999999985</v>
      </c>
      <c r="M23" s="31">
        <v>4185.75</v>
      </c>
      <c r="N23" s="31">
        <v>4053.05</v>
      </c>
      <c r="O23" s="42">
        <v>2322000</v>
      </c>
      <c r="P23" s="43">
        <v>-6.3048522142640978E-2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222.15</v>
      </c>
      <c r="F24" s="40">
        <v>222.81666666666669</v>
      </c>
      <c r="G24" s="41">
        <v>220.63333333333338</v>
      </c>
      <c r="H24" s="41">
        <v>219.1166666666667</v>
      </c>
      <c r="I24" s="41">
        <v>216.93333333333339</v>
      </c>
      <c r="J24" s="41">
        <v>224.33333333333337</v>
      </c>
      <c r="K24" s="41">
        <v>226.51666666666671</v>
      </c>
      <c r="L24" s="41">
        <v>228.03333333333336</v>
      </c>
      <c r="M24" s="31">
        <v>225</v>
      </c>
      <c r="N24" s="31">
        <v>221.3</v>
      </c>
      <c r="O24" s="42">
        <v>14272500</v>
      </c>
      <c r="P24" s="43">
        <v>-2.6266416510318951E-2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122.45</v>
      </c>
      <c r="F25" s="40">
        <v>122.25</v>
      </c>
      <c r="G25" s="41">
        <v>121</v>
      </c>
      <c r="H25" s="41">
        <v>119.55</v>
      </c>
      <c r="I25" s="41">
        <v>118.3</v>
      </c>
      <c r="J25" s="41">
        <v>123.7</v>
      </c>
      <c r="K25" s="41">
        <v>124.95</v>
      </c>
      <c r="L25" s="41">
        <v>126.4</v>
      </c>
      <c r="M25" s="31">
        <v>123.5</v>
      </c>
      <c r="N25" s="31">
        <v>120.8</v>
      </c>
      <c r="O25" s="42">
        <v>30879000</v>
      </c>
      <c r="P25" s="43">
        <v>-7.6571120979679719E-2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3033.05</v>
      </c>
      <c r="F26" s="40">
        <v>3047.5499999999997</v>
      </c>
      <c r="G26" s="41">
        <v>3010.4999999999995</v>
      </c>
      <c r="H26" s="41">
        <v>2987.95</v>
      </c>
      <c r="I26" s="41">
        <v>2950.8999999999996</v>
      </c>
      <c r="J26" s="41">
        <v>3070.0999999999995</v>
      </c>
      <c r="K26" s="41">
        <v>3107.1499999999996</v>
      </c>
      <c r="L26" s="41">
        <v>3129.6999999999994</v>
      </c>
      <c r="M26" s="31">
        <v>3084.6</v>
      </c>
      <c r="N26" s="31">
        <v>3025</v>
      </c>
      <c r="O26" s="42">
        <v>4277400</v>
      </c>
      <c r="P26" s="43">
        <v>5.8553791887125221E-3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1194.25</v>
      </c>
      <c r="F27" s="40">
        <v>1191.55</v>
      </c>
      <c r="G27" s="41">
        <v>1180.9499999999998</v>
      </c>
      <c r="H27" s="41">
        <v>1167.6499999999999</v>
      </c>
      <c r="I27" s="41">
        <v>1157.0499999999997</v>
      </c>
      <c r="J27" s="41">
        <v>1204.8499999999999</v>
      </c>
      <c r="K27" s="41">
        <v>1215.4499999999998</v>
      </c>
      <c r="L27" s="41">
        <v>1228.75</v>
      </c>
      <c r="M27" s="31">
        <v>1202.1500000000001</v>
      </c>
      <c r="N27" s="31">
        <v>1178.25</v>
      </c>
      <c r="O27" s="42">
        <v>2401500</v>
      </c>
      <c r="P27" s="43">
        <v>-7.1345707656612523E-2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905.35</v>
      </c>
      <c r="F28" s="40">
        <v>921.18333333333339</v>
      </c>
      <c r="G28" s="41">
        <v>883.76666666666677</v>
      </c>
      <c r="H28" s="41">
        <v>862.18333333333339</v>
      </c>
      <c r="I28" s="41">
        <v>824.76666666666677</v>
      </c>
      <c r="J28" s="41">
        <v>942.76666666666677</v>
      </c>
      <c r="K28" s="41">
        <v>980.18333333333328</v>
      </c>
      <c r="L28" s="41">
        <v>1001.7666666666668</v>
      </c>
      <c r="M28" s="31">
        <v>958.6</v>
      </c>
      <c r="N28" s="31">
        <v>899.6</v>
      </c>
      <c r="O28" s="42">
        <v>10830300</v>
      </c>
      <c r="P28" s="43">
        <v>-1.2001920307249159E-4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731.95</v>
      </c>
      <c r="F29" s="40">
        <v>739.20000000000016</v>
      </c>
      <c r="G29" s="41">
        <v>721.3000000000003</v>
      </c>
      <c r="H29" s="41">
        <v>710.65000000000009</v>
      </c>
      <c r="I29" s="41">
        <v>692.75000000000023</v>
      </c>
      <c r="J29" s="41">
        <v>749.85000000000036</v>
      </c>
      <c r="K29" s="41">
        <v>767.75000000000023</v>
      </c>
      <c r="L29" s="41">
        <v>778.40000000000043</v>
      </c>
      <c r="M29" s="31">
        <v>757.1</v>
      </c>
      <c r="N29" s="31">
        <v>728.55</v>
      </c>
      <c r="O29" s="42">
        <v>34754400</v>
      </c>
      <c r="P29" s="43">
        <v>3.4837603172901702E-2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3818.45</v>
      </c>
      <c r="F30" s="40">
        <v>3827.8166666666671</v>
      </c>
      <c r="G30" s="41">
        <v>3798.733333333334</v>
      </c>
      <c r="H30" s="41">
        <v>3779.0166666666669</v>
      </c>
      <c r="I30" s="41">
        <v>3749.9333333333338</v>
      </c>
      <c r="J30" s="41">
        <v>3847.5333333333342</v>
      </c>
      <c r="K30" s="41">
        <v>3876.6166666666672</v>
      </c>
      <c r="L30" s="41">
        <v>3896.3333333333344</v>
      </c>
      <c r="M30" s="31">
        <v>3856.9</v>
      </c>
      <c r="N30" s="31">
        <v>3808.1</v>
      </c>
      <c r="O30" s="42">
        <v>1990500</v>
      </c>
      <c r="P30" s="43">
        <v>-0.1233208544373486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13772.65</v>
      </c>
      <c r="F31" s="40">
        <v>13688.233333333332</v>
      </c>
      <c r="G31" s="41">
        <v>13568.816666666664</v>
      </c>
      <c r="H31" s="41">
        <v>13364.983333333332</v>
      </c>
      <c r="I31" s="41">
        <v>13245.566666666664</v>
      </c>
      <c r="J31" s="41">
        <v>13892.066666666664</v>
      </c>
      <c r="K31" s="41">
        <v>14011.483333333332</v>
      </c>
      <c r="L31" s="41">
        <v>14215.316666666664</v>
      </c>
      <c r="M31" s="31">
        <v>13807.65</v>
      </c>
      <c r="N31" s="31">
        <v>13484.4</v>
      </c>
      <c r="O31" s="42">
        <v>924225</v>
      </c>
      <c r="P31" s="43">
        <v>8.7739429781975464E-2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6236.3</v>
      </c>
      <c r="F32" s="40">
        <v>6254.7333333333336</v>
      </c>
      <c r="G32" s="41">
        <v>6164.916666666667</v>
      </c>
      <c r="H32" s="41">
        <v>6093.5333333333338</v>
      </c>
      <c r="I32" s="41">
        <v>6003.7166666666672</v>
      </c>
      <c r="J32" s="41">
        <v>6326.1166666666668</v>
      </c>
      <c r="K32" s="41">
        <v>6415.9333333333325</v>
      </c>
      <c r="L32" s="41">
        <v>6487.3166666666666</v>
      </c>
      <c r="M32" s="31">
        <v>6344.55</v>
      </c>
      <c r="N32" s="31">
        <v>6183.35</v>
      </c>
      <c r="O32" s="42">
        <v>4834125</v>
      </c>
      <c r="P32" s="43">
        <v>1.9965186201076061E-2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2315.9</v>
      </c>
      <c r="F33" s="40">
        <v>2327.3000000000002</v>
      </c>
      <c r="G33" s="41">
        <v>2294.8000000000002</v>
      </c>
      <c r="H33" s="41">
        <v>2273.6999999999998</v>
      </c>
      <c r="I33" s="41">
        <v>2241.1999999999998</v>
      </c>
      <c r="J33" s="41">
        <v>2348.4000000000005</v>
      </c>
      <c r="K33" s="41">
        <v>2380.9000000000005</v>
      </c>
      <c r="L33" s="41">
        <v>2402.0000000000009</v>
      </c>
      <c r="M33" s="31">
        <v>2359.8000000000002</v>
      </c>
      <c r="N33" s="31">
        <v>2306.1999999999998</v>
      </c>
      <c r="O33" s="42">
        <v>1070000</v>
      </c>
      <c r="P33" s="43">
        <v>-2.974247370330069E-2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294.8</v>
      </c>
      <c r="F34" s="40">
        <v>295.61666666666667</v>
      </c>
      <c r="G34" s="41">
        <v>290.68333333333334</v>
      </c>
      <c r="H34" s="41">
        <v>286.56666666666666</v>
      </c>
      <c r="I34" s="41">
        <v>281.63333333333333</v>
      </c>
      <c r="J34" s="41">
        <v>299.73333333333335</v>
      </c>
      <c r="K34" s="41">
        <v>304.66666666666674</v>
      </c>
      <c r="L34" s="41">
        <v>308.78333333333336</v>
      </c>
      <c r="M34" s="31">
        <v>300.55</v>
      </c>
      <c r="N34" s="31">
        <v>291.5</v>
      </c>
      <c r="O34" s="42">
        <v>24485400</v>
      </c>
      <c r="P34" s="43">
        <v>8.3818022468329215E-2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79.95</v>
      </c>
      <c r="F35" s="40">
        <v>80.7</v>
      </c>
      <c r="G35" s="41">
        <v>78.45</v>
      </c>
      <c r="H35" s="41">
        <v>76.95</v>
      </c>
      <c r="I35" s="41">
        <v>74.7</v>
      </c>
      <c r="J35" s="41">
        <v>82.2</v>
      </c>
      <c r="K35" s="41">
        <v>84.45</v>
      </c>
      <c r="L35" s="41">
        <v>85.95</v>
      </c>
      <c r="M35" s="31">
        <v>82.95</v>
      </c>
      <c r="N35" s="31">
        <v>79.2</v>
      </c>
      <c r="O35" s="42">
        <v>168012000</v>
      </c>
      <c r="P35" s="43">
        <v>-2.0847810979847115E-3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1580.25</v>
      </c>
      <c r="F36" s="40">
        <v>1579.6166666666668</v>
      </c>
      <c r="G36" s="41">
        <v>1569.3333333333335</v>
      </c>
      <c r="H36" s="41">
        <v>1558.4166666666667</v>
      </c>
      <c r="I36" s="41">
        <v>1548.1333333333334</v>
      </c>
      <c r="J36" s="41">
        <v>1590.5333333333335</v>
      </c>
      <c r="K36" s="41">
        <v>1600.8166666666668</v>
      </c>
      <c r="L36" s="41">
        <v>1611.7333333333336</v>
      </c>
      <c r="M36" s="31">
        <v>1589.9</v>
      </c>
      <c r="N36" s="31">
        <v>1568.7</v>
      </c>
      <c r="O36" s="42">
        <v>1989900</v>
      </c>
      <c r="P36" s="43">
        <v>-1.5778019586507073E-2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183</v>
      </c>
      <c r="F37" s="40">
        <v>183.33333333333334</v>
      </c>
      <c r="G37" s="41">
        <v>181.31666666666669</v>
      </c>
      <c r="H37" s="41">
        <v>179.63333333333335</v>
      </c>
      <c r="I37" s="41">
        <v>177.6166666666667</v>
      </c>
      <c r="J37" s="41">
        <v>185.01666666666668</v>
      </c>
      <c r="K37" s="41">
        <v>187.03333333333333</v>
      </c>
      <c r="L37" s="41">
        <v>188.71666666666667</v>
      </c>
      <c r="M37" s="31">
        <v>185.35</v>
      </c>
      <c r="N37" s="31">
        <v>181.65</v>
      </c>
      <c r="O37" s="42">
        <v>22541600</v>
      </c>
      <c r="P37" s="43">
        <v>-4.0595180333171603E-2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842.7</v>
      </c>
      <c r="F38" s="40">
        <v>844.56666666666672</v>
      </c>
      <c r="G38" s="41">
        <v>833.53333333333342</v>
      </c>
      <c r="H38" s="41">
        <v>824.36666666666667</v>
      </c>
      <c r="I38" s="41">
        <v>813.33333333333337</v>
      </c>
      <c r="J38" s="41">
        <v>853.73333333333346</v>
      </c>
      <c r="K38" s="41">
        <v>864.76666666666677</v>
      </c>
      <c r="L38" s="41">
        <v>873.93333333333351</v>
      </c>
      <c r="M38" s="31">
        <v>855.6</v>
      </c>
      <c r="N38" s="31">
        <v>835.4</v>
      </c>
      <c r="O38" s="42">
        <v>3605800</v>
      </c>
      <c r="P38" s="43">
        <v>-6.6362859584164061E-2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781.25</v>
      </c>
      <c r="F39" s="40">
        <v>782.16666666666663</v>
      </c>
      <c r="G39" s="41">
        <v>776.38333333333321</v>
      </c>
      <c r="H39" s="41">
        <v>771.51666666666654</v>
      </c>
      <c r="I39" s="41">
        <v>765.73333333333312</v>
      </c>
      <c r="J39" s="41">
        <v>787.0333333333333</v>
      </c>
      <c r="K39" s="41">
        <v>792.81666666666683</v>
      </c>
      <c r="L39" s="41">
        <v>797.68333333333339</v>
      </c>
      <c r="M39" s="31">
        <v>787.95</v>
      </c>
      <c r="N39" s="31">
        <v>777.3</v>
      </c>
      <c r="O39" s="42">
        <v>5901000</v>
      </c>
      <c r="P39" s="43">
        <v>-7.0671378091872791E-3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539.65</v>
      </c>
      <c r="F40" s="40">
        <v>540.44999999999993</v>
      </c>
      <c r="G40" s="41">
        <v>534.54999999999984</v>
      </c>
      <c r="H40" s="41">
        <v>529.44999999999993</v>
      </c>
      <c r="I40" s="41">
        <v>523.54999999999984</v>
      </c>
      <c r="J40" s="41">
        <v>545.54999999999984</v>
      </c>
      <c r="K40" s="41">
        <v>551.44999999999993</v>
      </c>
      <c r="L40" s="41">
        <v>556.54999999999984</v>
      </c>
      <c r="M40" s="31">
        <v>546.35</v>
      </c>
      <c r="N40" s="31">
        <v>535.35</v>
      </c>
      <c r="O40" s="42">
        <v>103393158</v>
      </c>
      <c r="P40" s="43">
        <v>-6.0146629653356114E-3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61.45</v>
      </c>
      <c r="F41" s="40">
        <v>62.233333333333327</v>
      </c>
      <c r="G41" s="41">
        <v>60.416666666666657</v>
      </c>
      <c r="H41" s="41">
        <v>59.383333333333333</v>
      </c>
      <c r="I41" s="41">
        <v>57.566666666666663</v>
      </c>
      <c r="J41" s="41">
        <v>63.266666666666652</v>
      </c>
      <c r="K41" s="41">
        <v>65.083333333333329</v>
      </c>
      <c r="L41" s="41">
        <v>66.116666666666646</v>
      </c>
      <c r="M41" s="31">
        <v>64.05</v>
      </c>
      <c r="N41" s="31">
        <v>61.2</v>
      </c>
      <c r="O41" s="42">
        <v>107383500</v>
      </c>
      <c r="P41" s="43">
        <v>2.2188905547226388E-2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379.5</v>
      </c>
      <c r="F42" s="40">
        <v>383.63333333333338</v>
      </c>
      <c r="G42" s="41">
        <v>373.31666666666678</v>
      </c>
      <c r="H42" s="41">
        <v>367.13333333333338</v>
      </c>
      <c r="I42" s="41">
        <v>356.81666666666678</v>
      </c>
      <c r="J42" s="41">
        <v>389.81666666666678</v>
      </c>
      <c r="K42" s="41">
        <v>400.13333333333338</v>
      </c>
      <c r="L42" s="41">
        <v>406.31666666666678</v>
      </c>
      <c r="M42" s="31">
        <v>393.95</v>
      </c>
      <c r="N42" s="31">
        <v>377.45</v>
      </c>
      <c r="O42" s="42">
        <v>18926700</v>
      </c>
      <c r="P42" s="43">
        <v>-2.7872031022782356E-3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15030.5</v>
      </c>
      <c r="F43" s="40">
        <v>15046.766666666668</v>
      </c>
      <c r="G43" s="41">
        <v>14923.533333333336</v>
      </c>
      <c r="H43" s="41">
        <v>14816.566666666668</v>
      </c>
      <c r="I43" s="41">
        <v>14693.333333333336</v>
      </c>
      <c r="J43" s="41">
        <v>15153.733333333337</v>
      </c>
      <c r="K43" s="41">
        <v>15276.966666666671</v>
      </c>
      <c r="L43" s="41">
        <v>15383.933333333338</v>
      </c>
      <c r="M43" s="31">
        <v>15170</v>
      </c>
      <c r="N43" s="31">
        <v>14939.8</v>
      </c>
      <c r="O43" s="42">
        <v>133550</v>
      </c>
      <c r="P43" s="43">
        <v>-5.5182171913689425E-2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453.65</v>
      </c>
      <c r="F44" s="40">
        <v>455.31666666666661</v>
      </c>
      <c r="G44" s="41">
        <v>450.68333333333322</v>
      </c>
      <c r="H44" s="41">
        <v>447.71666666666664</v>
      </c>
      <c r="I44" s="41">
        <v>443.08333333333326</v>
      </c>
      <c r="J44" s="41">
        <v>458.28333333333319</v>
      </c>
      <c r="K44" s="41">
        <v>462.91666666666663</v>
      </c>
      <c r="L44" s="41">
        <v>465.88333333333316</v>
      </c>
      <c r="M44" s="31">
        <v>459.95</v>
      </c>
      <c r="N44" s="31">
        <v>452.35</v>
      </c>
      <c r="O44" s="42">
        <v>40739400</v>
      </c>
      <c r="P44" s="43">
        <v>-2.7318792685613572E-3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3450.05</v>
      </c>
      <c r="F45" s="40">
        <v>3466.15</v>
      </c>
      <c r="G45" s="41">
        <v>3421.9</v>
      </c>
      <c r="H45" s="41">
        <v>3393.75</v>
      </c>
      <c r="I45" s="41">
        <v>3349.5</v>
      </c>
      <c r="J45" s="41">
        <v>3494.3</v>
      </c>
      <c r="K45" s="41">
        <v>3538.55</v>
      </c>
      <c r="L45" s="41">
        <v>3566.7000000000003</v>
      </c>
      <c r="M45" s="31">
        <v>3510.4</v>
      </c>
      <c r="N45" s="31">
        <v>3438</v>
      </c>
      <c r="O45" s="42">
        <v>2418000</v>
      </c>
      <c r="P45" s="43">
        <v>-4.8481032583031637E-2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594.25</v>
      </c>
      <c r="F46" s="40">
        <v>600.2833333333333</v>
      </c>
      <c r="G46" s="41">
        <v>580.96666666666658</v>
      </c>
      <c r="H46" s="41">
        <v>567.68333333333328</v>
      </c>
      <c r="I46" s="41">
        <v>548.36666666666656</v>
      </c>
      <c r="J46" s="41">
        <v>613.56666666666661</v>
      </c>
      <c r="K46" s="41">
        <v>632.88333333333321</v>
      </c>
      <c r="L46" s="41">
        <v>646.16666666666663</v>
      </c>
      <c r="M46" s="31">
        <v>619.6</v>
      </c>
      <c r="N46" s="31">
        <v>587</v>
      </c>
      <c r="O46" s="42">
        <v>23333200</v>
      </c>
      <c r="P46" s="43">
        <v>2.1871085846420658E-2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149.30000000000001</v>
      </c>
      <c r="F47" s="40">
        <v>148.91666666666666</v>
      </c>
      <c r="G47" s="41">
        <v>147.33333333333331</v>
      </c>
      <c r="H47" s="41">
        <v>145.36666666666665</v>
      </c>
      <c r="I47" s="41">
        <v>143.7833333333333</v>
      </c>
      <c r="J47" s="41">
        <v>150.88333333333333</v>
      </c>
      <c r="K47" s="41">
        <v>152.46666666666664</v>
      </c>
      <c r="L47" s="41">
        <v>154.43333333333334</v>
      </c>
      <c r="M47" s="31">
        <v>150.5</v>
      </c>
      <c r="N47" s="31">
        <v>146.94999999999999</v>
      </c>
      <c r="O47" s="42">
        <v>53551800</v>
      </c>
      <c r="P47" s="43">
        <v>-6.9437928122360895E-2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483.75</v>
      </c>
      <c r="F48" s="40">
        <v>487.2833333333333</v>
      </c>
      <c r="G48" s="41">
        <v>478.56666666666661</v>
      </c>
      <c r="H48" s="41">
        <v>473.38333333333333</v>
      </c>
      <c r="I48" s="41">
        <v>464.66666666666663</v>
      </c>
      <c r="J48" s="41">
        <v>492.46666666666658</v>
      </c>
      <c r="K48" s="41">
        <v>501.18333333333328</v>
      </c>
      <c r="L48" s="41">
        <v>506.36666666666656</v>
      </c>
      <c r="M48" s="31">
        <v>496</v>
      </c>
      <c r="N48" s="31">
        <v>482.1</v>
      </c>
      <c r="O48" s="42">
        <v>12863750</v>
      </c>
      <c r="P48" s="43">
        <v>1.7198774340219432E-2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915.2</v>
      </c>
      <c r="F49" s="40">
        <v>927.16666666666663</v>
      </c>
      <c r="G49" s="41">
        <v>896.98333333333323</v>
      </c>
      <c r="H49" s="41">
        <v>878.76666666666665</v>
      </c>
      <c r="I49" s="41">
        <v>848.58333333333326</v>
      </c>
      <c r="J49" s="41">
        <v>945.38333333333321</v>
      </c>
      <c r="K49" s="41">
        <v>975.56666666666661</v>
      </c>
      <c r="L49" s="41">
        <v>993.78333333333319</v>
      </c>
      <c r="M49" s="31">
        <v>957.35</v>
      </c>
      <c r="N49" s="31">
        <v>908.95</v>
      </c>
      <c r="O49" s="42">
        <v>9974900</v>
      </c>
      <c r="P49" s="43">
        <v>1.8449694717281657E-2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142.4</v>
      </c>
      <c r="F50" s="40">
        <v>143.29999999999998</v>
      </c>
      <c r="G50" s="41">
        <v>141.09999999999997</v>
      </c>
      <c r="H50" s="41">
        <v>139.79999999999998</v>
      </c>
      <c r="I50" s="41">
        <v>137.59999999999997</v>
      </c>
      <c r="J50" s="41">
        <v>144.59999999999997</v>
      </c>
      <c r="K50" s="41">
        <v>146.79999999999995</v>
      </c>
      <c r="L50" s="41">
        <v>148.09999999999997</v>
      </c>
      <c r="M50" s="31">
        <v>145.5</v>
      </c>
      <c r="N50" s="31">
        <v>142</v>
      </c>
      <c r="O50" s="42">
        <v>60223800</v>
      </c>
      <c r="P50" s="43">
        <v>3.3587572598138687E-3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4713.8500000000004</v>
      </c>
      <c r="F51" s="40">
        <v>4710.9833333333336</v>
      </c>
      <c r="G51" s="41">
        <v>4679.7166666666672</v>
      </c>
      <c r="H51" s="41">
        <v>4645.5833333333339</v>
      </c>
      <c r="I51" s="41">
        <v>4614.3166666666675</v>
      </c>
      <c r="J51" s="41">
        <v>4745.1166666666668</v>
      </c>
      <c r="K51" s="41">
        <v>4776.3833333333332</v>
      </c>
      <c r="L51" s="41">
        <v>4810.5166666666664</v>
      </c>
      <c r="M51" s="31">
        <v>4742.25</v>
      </c>
      <c r="N51" s="31">
        <v>4676.8500000000004</v>
      </c>
      <c r="O51" s="42">
        <v>554400</v>
      </c>
      <c r="P51" s="43">
        <v>-0.10551790900290416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1798.6</v>
      </c>
      <c r="F52" s="40">
        <v>1797</v>
      </c>
      <c r="G52" s="41">
        <v>1787.15</v>
      </c>
      <c r="H52" s="41">
        <v>1775.7</v>
      </c>
      <c r="I52" s="41">
        <v>1765.8500000000001</v>
      </c>
      <c r="J52" s="41">
        <v>1808.45</v>
      </c>
      <c r="K52" s="41">
        <v>1818.3</v>
      </c>
      <c r="L52" s="41">
        <v>1829.75</v>
      </c>
      <c r="M52" s="31">
        <v>1806.85</v>
      </c>
      <c r="N52" s="31">
        <v>1785.55</v>
      </c>
      <c r="O52" s="42">
        <v>2147950</v>
      </c>
      <c r="P52" s="43">
        <v>-3.4303697875688433E-2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640.25</v>
      </c>
      <c r="F53" s="40">
        <v>643.5</v>
      </c>
      <c r="G53" s="41">
        <v>625.75</v>
      </c>
      <c r="H53" s="41">
        <v>611.25</v>
      </c>
      <c r="I53" s="41">
        <v>593.5</v>
      </c>
      <c r="J53" s="41">
        <v>658</v>
      </c>
      <c r="K53" s="41">
        <v>675.75</v>
      </c>
      <c r="L53" s="41">
        <v>690.25</v>
      </c>
      <c r="M53" s="31">
        <v>661.25</v>
      </c>
      <c r="N53" s="31">
        <v>629</v>
      </c>
      <c r="O53" s="42">
        <v>8544921</v>
      </c>
      <c r="P53" s="43">
        <v>4.6516079632465547E-2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889.85</v>
      </c>
      <c r="F54" s="40">
        <v>899.68333333333339</v>
      </c>
      <c r="G54" s="41">
        <v>875.66666666666674</v>
      </c>
      <c r="H54" s="41">
        <v>861.48333333333335</v>
      </c>
      <c r="I54" s="41">
        <v>837.4666666666667</v>
      </c>
      <c r="J54" s="41">
        <v>913.86666666666679</v>
      </c>
      <c r="K54" s="41">
        <v>937.88333333333344</v>
      </c>
      <c r="L54" s="41">
        <v>952.06666666666683</v>
      </c>
      <c r="M54" s="31">
        <v>923.7</v>
      </c>
      <c r="N54" s="31">
        <v>885.5</v>
      </c>
      <c r="O54" s="42">
        <v>1364375</v>
      </c>
      <c r="P54" s="43">
        <v>2.7294117647058823E-2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151.75</v>
      </c>
      <c r="F55" s="40">
        <v>152.28333333333333</v>
      </c>
      <c r="G55" s="41">
        <v>149.86666666666667</v>
      </c>
      <c r="H55" s="41">
        <v>147.98333333333335</v>
      </c>
      <c r="I55" s="41">
        <v>145.56666666666669</v>
      </c>
      <c r="J55" s="41">
        <v>154.16666666666666</v>
      </c>
      <c r="K55" s="41">
        <v>156.58333333333334</v>
      </c>
      <c r="L55" s="41">
        <v>158.46666666666664</v>
      </c>
      <c r="M55" s="31">
        <v>154.69999999999999</v>
      </c>
      <c r="N55" s="31">
        <v>150.4</v>
      </c>
      <c r="O55" s="42">
        <v>10744600</v>
      </c>
      <c r="P55" s="43">
        <v>-2.4486349563748944E-2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846</v>
      </c>
      <c r="F56" s="40">
        <v>850.9666666666667</v>
      </c>
      <c r="G56" s="41">
        <v>839.28333333333342</v>
      </c>
      <c r="H56" s="41">
        <v>832.56666666666672</v>
      </c>
      <c r="I56" s="41">
        <v>820.88333333333344</v>
      </c>
      <c r="J56" s="41">
        <v>857.68333333333339</v>
      </c>
      <c r="K56" s="41">
        <v>869.36666666666679</v>
      </c>
      <c r="L56" s="41">
        <v>876.08333333333337</v>
      </c>
      <c r="M56" s="31">
        <v>862.65</v>
      </c>
      <c r="N56" s="31">
        <v>844.25</v>
      </c>
      <c r="O56" s="42">
        <v>2439000</v>
      </c>
      <c r="P56" s="43">
        <v>-1.716634429400387E-2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586.6</v>
      </c>
      <c r="F57" s="40">
        <v>589.26666666666677</v>
      </c>
      <c r="G57" s="41">
        <v>582.73333333333358</v>
      </c>
      <c r="H57" s="41">
        <v>578.86666666666679</v>
      </c>
      <c r="I57" s="41">
        <v>572.3333333333336</v>
      </c>
      <c r="J57" s="41">
        <v>593.13333333333355</v>
      </c>
      <c r="K57" s="41">
        <v>599.66666666666663</v>
      </c>
      <c r="L57" s="41">
        <v>603.53333333333353</v>
      </c>
      <c r="M57" s="31">
        <v>595.79999999999995</v>
      </c>
      <c r="N57" s="31">
        <v>585.4</v>
      </c>
      <c r="O57" s="42">
        <v>8920000</v>
      </c>
      <c r="P57" s="43">
        <v>2.6696641843473373E-3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1907.55</v>
      </c>
      <c r="F58" s="40">
        <v>1914.8500000000001</v>
      </c>
      <c r="G58" s="41">
        <v>1882.7000000000003</v>
      </c>
      <c r="H58" s="41">
        <v>1857.8500000000001</v>
      </c>
      <c r="I58" s="41">
        <v>1825.7000000000003</v>
      </c>
      <c r="J58" s="41">
        <v>1939.7000000000003</v>
      </c>
      <c r="K58" s="41">
        <v>1971.8500000000004</v>
      </c>
      <c r="L58" s="41">
        <v>1996.7000000000003</v>
      </c>
      <c r="M58" s="31">
        <v>1947</v>
      </c>
      <c r="N58" s="31">
        <v>1890</v>
      </c>
      <c r="O58" s="42">
        <v>3171500</v>
      </c>
      <c r="P58" s="43">
        <v>2.6873221625039519E-3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4794.25</v>
      </c>
      <c r="F59" s="40">
        <v>4804.75</v>
      </c>
      <c r="G59" s="41">
        <v>4667.8</v>
      </c>
      <c r="H59" s="41">
        <v>4541.3500000000004</v>
      </c>
      <c r="I59" s="41">
        <v>4404.4000000000005</v>
      </c>
      <c r="J59" s="41">
        <v>4931.2</v>
      </c>
      <c r="K59" s="41">
        <v>5068.1500000000005</v>
      </c>
      <c r="L59" s="41">
        <v>5194.5999999999995</v>
      </c>
      <c r="M59" s="31">
        <v>4941.7</v>
      </c>
      <c r="N59" s="31">
        <v>4678.3</v>
      </c>
      <c r="O59" s="42">
        <v>2261800</v>
      </c>
      <c r="P59" s="43">
        <v>-5.8895921237693393E-3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337.05</v>
      </c>
      <c r="F60" s="40">
        <v>336.7</v>
      </c>
      <c r="G60" s="41">
        <v>328.95</v>
      </c>
      <c r="H60" s="41">
        <v>320.85000000000002</v>
      </c>
      <c r="I60" s="41">
        <v>313.10000000000002</v>
      </c>
      <c r="J60" s="41">
        <v>344.79999999999995</v>
      </c>
      <c r="K60" s="41">
        <v>352.54999999999995</v>
      </c>
      <c r="L60" s="41">
        <v>360.64999999999992</v>
      </c>
      <c r="M60" s="31">
        <v>344.45</v>
      </c>
      <c r="N60" s="31">
        <v>328.6</v>
      </c>
      <c r="O60" s="42">
        <v>53057400</v>
      </c>
      <c r="P60" s="43">
        <v>5.9156785243741766E-2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4852.6499999999996</v>
      </c>
      <c r="F61" s="40">
        <v>5025.583333333333</v>
      </c>
      <c r="G61" s="41">
        <v>4611.1666666666661</v>
      </c>
      <c r="H61" s="41">
        <v>4369.6833333333334</v>
      </c>
      <c r="I61" s="41">
        <v>3955.2666666666664</v>
      </c>
      <c r="J61" s="41">
        <v>5267.0666666666657</v>
      </c>
      <c r="K61" s="41">
        <v>5681.4833333333318</v>
      </c>
      <c r="L61" s="41">
        <v>5922.9666666666653</v>
      </c>
      <c r="M61" s="31">
        <v>5440</v>
      </c>
      <c r="N61" s="31">
        <v>4784.1000000000004</v>
      </c>
      <c r="O61" s="42">
        <v>3412250</v>
      </c>
      <c r="P61" s="43">
        <v>0.4074035883687358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2566.35</v>
      </c>
      <c r="F62" s="40">
        <v>2567.6666666666665</v>
      </c>
      <c r="G62" s="41">
        <v>2538.6833333333329</v>
      </c>
      <c r="H62" s="41">
        <v>2511.0166666666664</v>
      </c>
      <c r="I62" s="41">
        <v>2482.0333333333328</v>
      </c>
      <c r="J62" s="41">
        <v>2595.333333333333</v>
      </c>
      <c r="K62" s="41">
        <v>2624.3166666666666</v>
      </c>
      <c r="L62" s="41">
        <v>2651.9833333333331</v>
      </c>
      <c r="M62" s="31">
        <v>2596.65</v>
      </c>
      <c r="N62" s="31">
        <v>2540</v>
      </c>
      <c r="O62" s="42">
        <v>2592450</v>
      </c>
      <c r="P62" s="43">
        <v>5.8142857142857142E-2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1140.9000000000001</v>
      </c>
      <c r="F63" s="40">
        <v>1144.6333333333334</v>
      </c>
      <c r="G63" s="41">
        <v>1130.2666666666669</v>
      </c>
      <c r="H63" s="41">
        <v>1119.6333333333334</v>
      </c>
      <c r="I63" s="41">
        <v>1105.2666666666669</v>
      </c>
      <c r="J63" s="41">
        <v>1155.2666666666669</v>
      </c>
      <c r="K63" s="41">
        <v>1169.6333333333332</v>
      </c>
      <c r="L63" s="41">
        <v>1180.2666666666669</v>
      </c>
      <c r="M63" s="31">
        <v>1159</v>
      </c>
      <c r="N63" s="31">
        <v>1134</v>
      </c>
      <c r="O63" s="42">
        <v>4927450</v>
      </c>
      <c r="P63" s="43">
        <v>-6.3220940550133093E-3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177.85</v>
      </c>
      <c r="F64" s="40">
        <v>177.65</v>
      </c>
      <c r="G64" s="41">
        <v>176.20000000000002</v>
      </c>
      <c r="H64" s="41">
        <v>174.55</v>
      </c>
      <c r="I64" s="41">
        <v>173.10000000000002</v>
      </c>
      <c r="J64" s="41">
        <v>179.3</v>
      </c>
      <c r="K64" s="41">
        <v>180.75</v>
      </c>
      <c r="L64" s="41">
        <v>182.4</v>
      </c>
      <c r="M64" s="31">
        <v>179.1</v>
      </c>
      <c r="N64" s="31">
        <v>176</v>
      </c>
      <c r="O64" s="42">
        <v>16167600</v>
      </c>
      <c r="P64" s="43">
        <v>-3.8947143162850417E-2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86.5</v>
      </c>
      <c r="F65" s="40">
        <v>87.100000000000009</v>
      </c>
      <c r="G65" s="41">
        <v>85.700000000000017</v>
      </c>
      <c r="H65" s="41">
        <v>84.9</v>
      </c>
      <c r="I65" s="41">
        <v>83.500000000000014</v>
      </c>
      <c r="J65" s="41">
        <v>87.90000000000002</v>
      </c>
      <c r="K65" s="41">
        <v>89.300000000000026</v>
      </c>
      <c r="L65" s="41">
        <v>90.100000000000023</v>
      </c>
      <c r="M65" s="31">
        <v>88.5</v>
      </c>
      <c r="N65" s="31">
        <v>86.3</v>
      </c>
      <c r="O65" s="42">
        <v>85870000</v>
      </c>
      <c r="P65" s="43">
        <v>1.1544351513723643E-2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139.19999999999999</v>
      </c>
      <c r="F66" s="40">
        <v>139.94999999999999</v>
      </c>
      <c r="G66" s="41">
        <v>137.79999999999998</v>
      </c>
      <c r="H66" s="41">
        <v>136.4</v>
      </c>
      <c r="I66" s="41">
        <v>134.25</v>
      </c>
      <c r="J66" s="41">
        <v>141.34999999999997</v>
      </c>
      <c r="K66" s="41">
        <v>143.49999999999994</v>
      </c>
      <c r="L66" s="41">
        <v>144.89999999999995</v>
      </c>
      <c r="M66" s="31">
        <v>142.1</v>
      </c>
      <c r="N66" s="31">
        <v>138.55000000000001</v>
      </c>
      <c r="O66" s="42">
        <v>35556900</v>
      </c>
      <c r="P66" s="43">
        <v>3.6157024793388431E-3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590.15</v>
      </c>
      <c r="F67" s="40">
        <v>603.4666666666667</v>
      </c>
      <c r="G67" s="41">
        <v>573.18333333333339</v>
      </c>
      <c r="H67" s="41">
        <v>556.2166666666667</v>
      </c>
      <c r="I67" s="41">
        <v>525.93333333333339</v>
      </c>
      <c r="J67" s="41">
        <v>620.43333333333339</v>
      </c>
      <c r="K67" s="41">
        <v>650.7166666666667</v>
      </c>
      <c r="L67" s="41">
        <v>667.68333333333339</v>
      </c>
      <c r="M67" s="31">
        <v>633.75</v>
      </c>
      <c r="N67" s="31">
        <v>586.5</v>
      </c>
      <c r="O67" s="42">
        <v>8462850</v>
      </c>
      <c r="P67" s="43">
        <v>3.2842105263157895E-2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27.95</v>
      </c>
      <c r="F68" s="40">
        <v>28.083333333333332</v>
      </c>
      <c r="G68" s="41">
        <v>27.666666666666664</v>
      </c>
      <c r="H68" s="41">
        <v>27.383333333333333</v>
      </c>
      <c r="I68" s="41">
        <v>26.966666666666665</v>
      </c>
      <c r="J68" s="41">
        <v>28.366666666666664</v>
      </c>
      <c r="K68" s="41">
        <v>28.783333333333328</v>
      </c>
      <c r="L68" s="41">
        <v>29.066666666666663</v>
      </c>
      <c r="M68" s="31">
        <v>28.5</v>
      </c>
      <c r="N68" s="31">
        <v>27.8</v>
      </c>
      <c r="O68" s="42">
        <v>131017500</v>
      </c>
      <c r="P68" s="43">
        <v>-1.6052720513687058E-2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999.6</v>
      </c>
      <c r="F69" s="40">
        <v>990.4</v>
      </c>
      <c r="G69" s="41">
        <v>974.69999999999993</v>
      </c>
      <c r="H69" s="41">
        <v>949.8</v>
      </c>
      <c r="I69" s="41">
        <v>934.09999999999991</v>
      </c>
      <c r="J69" s="41">
        <v>1015.3</v>
      </c>
      <c r="K69" s="41">
        <v>1031</v>
      </c>
      <c r="L69" s="41">
        <v>1055.9000000000001</v>
      </c>
      <c r="M69" s="31">
        <v>1006.1</v>
      </c>
      <c r="N69" s="31">
        <v>965.5</v>
      </c>
      <c r="O69" s="42">
        <v>4282000</v>
      </c>
      <c r="P69" s="43">
        <v>0.18352681039248203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1533.95</v>
      </c>
      <c r="F70" s="40">
        <v>1540.7</v>
      </c>
      <c r="G70" s="41">
        <v>1509.3500000000001</v>
      </c>
      <c r="H70" s="41">
        <v>1484.75</v>
      </c>
      <c r="I70" s="41">
        <v>1453.4</v>
      </c>
      <c r="J70" s="41">
        <v>1565.3000000000002</v>
      </c>
      <c r="K70" s="41">
        <v>1596.65</v>
      </c>
      <c r="L70" s="41">
        <v>1621.2500000000002</v>
      </c>
      <c r="M70" s="31">
        <v>1572.05</v>
      </c>
      <c r="N70" s="31">
        <v>1516.1</v>
      </c>
      <c r="O70" s="42">
        <v>1996800</v>
      </c>
      <c r="P70" s="43">
        <v>-6.1124694376528114E-2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364.5</v>
      </c>
      <c r="F71" s="40">
        <v>369.18333333333334</v>
      </c>
      <c r="G71" s="41">
        <v>356.51666666666665</v>
      </c>
      <c r="H71" s="41">
        <v>348.5333333333333</v>
      </c>
      <c r="I71" s="41">
        <v>335.86666666666662</v>
      </c>
      <c r="J71" s="41">
        <v>377.16666666666669</v>
      </c>
      <c r="K71" s="41">
        <v>389.83333333333331</v>
      </c>
      <c r="L71" s="41">
        <v>397.81666666666672</v>
      </c>
      <c r="M71" s="31">
        <v>381.85</v>
      </c>
      <c r="N71" s="31">
        <v>361.2</v>
      </c>
      <c r="O71" s="42">
        <v>12403100</v>
      </c>
      <c r="P71" s="43">
        <v>-1.4774686037921694E-2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1519.2</v>
      </c>
      <c r="F72" s="40">
        <v>1533.5999999999997</v>
      </c>
      <c r="G72" s="41">
        <v>1500.9499999999994</v>
      </c>
      <c r="H72" s="41">
        <v>1482.6999999999996</v>
      </c>
      <c r="I72" s="41">
        <v>1450.0499999999993</v>
      </c>
      <c r="J72" s="41">
        <v>1551.8499999999995</v>
      </c>
      <c r="K72" s="41">
        <v>1584.4999999999995</v>
      </c>
      <c r="L72" s="41">
        <v>1602.7499999999995</v>
      </c>
      <c r="M72" s="31">
        <v>1566.25</v>
      </c>
      <c r="N72" s="31">
        <v>1515.35</v>
      </c>
      <c r="O72" s="42">
        <v>12697225</v>
      </c>
      <c r="P72" s="43">
        <v>4.3405285139935204E-2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695.5</v>
      </c>
      <c r="F73" s="40">
        <v>700.88333333333333</v>
      </c>
      <c r="G73" s="41">
        <v>681.9666666666667</v>
      </c>
      <c r="H73" s="41">
        <v>668.43333333333339</v>
      </c>
      <c r="I73" s="41">
        <v>649.51666666666677</v>
      </c>
      <c r="J73" s="41">
        <v>714.41666666666663</v>
      </c>
      <c r="K73" s="41">
        <v>733.33333333333337</v>
      </c>
      <c r="L73" s="41">
        <v>746.86666666666656</v>
      </c>
      <c r="M73" s="31">
        <v>719.8</v>
      </c>
      <c r="N73" s="31">
        <v>687.35</v>
      </c>
      <c r="O73" s="42">
        <v>1767500</v>
      </c>
      <c r="P73" s="43">
        <v>-9.4750320102432783E-2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1160.0999999999999</v>
      </c>
      <c r="F74" s="40">
        <v>1162.0333333333333</v>
      </c>
      <c r="G74" s="41">
        <v>1148.0666666666666</v>
      </c>
      <c r="H74" s="41">
        <v>1136.0333333333333</v>
      </c>
      <c r="I74" s="41">
        <v>1122.0666666666666</v>
      </c>
      <c r="J74" s="41">
        <v>1174.0666666666666</v>
      </c>
      <c r="K74" s="41">
        <v>1188.0333333333333</v>
      </c>
      <c r="L74" s="41">
        <v>1200.0666666666666</v>
      </c>
      <c r="M74" s="31">
        <v>1176</v>
      </c>
      <c r="N74" s="31">
        <v>1150</v>
      </c>
      <c r="O74" s="42">
        <v>4731000</v>
      </c>
      <c r="P74" s="43">
        <v>-6.8975696152710819E-2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991.3</v>
      </c>
      <c r="F75" s="40">
        <v>991.98333333333323</v>
      </c>
      <c r="G75" s="41">
        <v>983.21666666666647</v>
      </c>
      <c r="H75" s="41">
        <v>975.13333333333321</v>
      </c>
      <c r="I75" s="41">
        <v>966.36666666666645</v>
      </c>
      <c r="J75" s="41">
        <v>1000.0666666666665</v>
      </c>
      <c r="K75" s="41">
        <v>1008.8333333333331</v>
      </c>
      <c r="L75" s="41">
        <v>1016.9166666666665</v>
      </c>
      <c r="M75" s="31">
        <v>1000.75</v>
      </c>
      <c r="N75" s="31">
        <v>983.9</v>
      </c>
      <c r="O75" s="42">
        <v>16630600</v>
      </c>
      <c r="P75" s="43">
        <v>-3.9071347678369193E-2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2437.1</v>
      </c>
      <c r="F76" s="40">
        <v>2449.7166666666667</v>
      </c>
      <c r="G76" s="41">
        <v>2420.4333333333334</v>
      </c>
      <c r="H76" s="41">
        <v>2403.7666666666669</v>
      </c>
      <c r="I76" s="41">
        <v>2374.4833333333336</v>
      </c>
      <c r="J76" s="41">
        <v>2466.3833333333332</v>
      </c>
      <c r="K76" s="41">
        <v>2495.666666666667</v>
      </c>
      <c r="L76" s="41">
        <v>2512.333333333333</v>
      </c>
      <c r="M76" s="31">
        <v>2479</v>
      </c>
      <c r="N76" s="31">
        <v>2433.0500000000002</v>
      </c>
      <c r="O76" s="42">
        <v>15231000</v>
      </c>
      <c r="P76" s="43">
        <v>4.2655001745630791E-2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2864.3</v>
      </c>
      <c r="F77" s="40">
        <v>2858.5</v>
      </c>
      <c r="G77" s="41">
        <v>2829</v>
      </c>
      <c r="H77" s="41">
        <v>2793.7</v>
      </c>
      <c r="I77" s="41">
        <v>2764.2</v>
      </c>
      <c r="J77" s="41">
        <v>2893.8</v>
      </c>
      <c r="K77" s="41">
        <v>2923.3</v>
      </c>
      <c r="L77" s="41">
        <v>2958.6000000000004</v>
      </c>
      <c r="M77" s="31">
        <v>2888</v>
      </c>
      <c r="N77" s="31">
        <v>2823.2</v>
      </c>
      <c r="O77" s="42">
        <v>1029200</v>
      </c>
      <c r="P77" s="43">
        <v>-9.8133538579949966E-3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1442.55</v>
      </c>
      <c r="F78" s="40">
        <v>1443.3666666666668</v>
      </c>
      <c r="G78" s="41">
        <v>1435.2333333333336</v>
      </c>
      <c r="H78" s="41">
        <v>1427.9166666666667</v>
      </c>
      <c r="I78" s="41">
        <v>1419.7833333333335</v>
      </c>
      <c r="J78" s="41">
        <v>1450.6833333333336</v>
      </c>
      <c r="K78" s="41">
        <v>1458.8166666666668</v>
      </c>
      <c r="L78" s="41">
        <v>1466.1333333333337</v>
      </c>
      <c r="M78" s="31">
        <v>1451.5</v>
      </c>
      <c r="N78" s="31">
        <v>1436.05</v>
      </c>
      <c r="O78" s="42">
        <v>32045200</v>
      </c>
      <c r="P78" s="43">
        <v>1.5449317655136897E-4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668.55</v>
      </c>
      <c r="F79" s="40">
        <v>668.85</v>
      </c>
      <c r="G79" s="41">
        <v>663.7</v>
      </c>
      <c r="H79" s="41">
        <v>658.85</v>
      </c>
      <c r="I79" s="41">
        <v>653.70000000000005</v>
      </c>
      <c r="J79" s="41">
        <v>673.7</v>
      </c>
      <c r="K79" s="41">
        <v>678.84999999999991</v>
      </c>
      <c r="L79" s="41">
        <v>683.7</v>
      </c>
      <c r="M79" s="31">
        <v>674</v>
      </c>
      <c r="N79" s="31">
        <v>664</v>
      </c>
      <c r="O79" s="42">
        <v>21799800</v>
      </c>
      <c r="P79" s="43">
        <v>1.3293792821351876E-2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2797.1</v>
      </c>
      <c r="F80" s="40">
        <v>2804.0333333333333</v>
      </c>
      <c r="G80" s="41">
        <v>2780.0666666666666</v>
      </c>
      <c r="H80" s="41">
        <v>2763.0333333333333</v>
      </c>
      <c r="I80" s="41">
        <v>2739.0666666666666</v>
      </c>
      <c r="J80" s="41">
        <v>2821.0666666666666</v>
      </c>
      <c r="K80" s="41">
        <v>2845.0333333333328</v>
      </c>
      <c r="L80" s="41">
        <v>2862.0666666666666</v>
      </c>
      <c r="M80" s="31">
        <v>2828</v>
      </c>
      <c r="N80" s="31">
        <v>2787</v>
      </c>
      <c r="O80" s="42">
        <v>5068500</v>
      </c>
      <c r="P80" s="43">
        <v>4.7373719429146682E-4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416.25</v>
      </c>
      <c r="F81" s="40">
        <v>412.91666666666669</v>
      </c>
      <c r="G81" s="41">
        <v>406.43333333333339</v>
      </c>
      <c r="H81" s="41">
        <v>396.61666666666673</v>
      </c>
      <c r="I81" s="41">
        <v>390.13333333333344</v>
      </c>
      <c r="J81" s="41">
        <v>422.73333333333335</v>
      </c>
      <c r="K81" s="41">
        <v>429.21666666666658</v>
      </c>
      <c r="L81" s="41">
        <v>439.0333333333333</v>
      </c>
      <c r="M81" s="31">
        <v>419.4</v>
      </c>
      <c r="N81" s="31">
        <v>403.1</v>
      </c>
      <c r="O81" s="42">
        <v>45459600</v>
      </c>
      <c r="P81" s="43">
        <v>0.38033685859772814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269</v>
      </c>
      <c r="F82" s="40">
        <v>270.55</v>
      </c>
      <c r="G82" s="41">
        <v>266.85000000000002</v>
      </c>
      <c r="H82" s="41">
        <v>264.7</v>
      </c>
      <c r="I82" s="41">
        <v>261</v>
      </c>
      <c r="J82" s="41">
        <v>272.70000000000005</v>
      </c>
      <c r="K82" s="41">
        <v>276.39999999999998</v>
      </c>
      <c r="L82" s="41">
        <v>278.55000000000007</v>
      </c>
      <c r="M82" s="31">
        <v>274.25</v>
      </c>
      <c r="N82" s="31">
        <v>268.39999999999998</v>
      </c>
      <c r="O82" s="42">
        <v>17463600</v>
      </c>
      <c r="P82" s="43">
        <v>-5.6455142231947482E-2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2345.75</v>
      </c>
      <c r="F83" s="40">
        <v>2347.9333333333329</v>
      </c>
      <c r="G83" s="41">
        <v>2334.4666666666658</v>
      </c>
      <c r="H83" s="41">
        <v>2323.1833333333329</v>
      </c>
      <c r="I83" s="41">
        <v>2309.7166666666658</v>
      </c>
      <c r="J83" s="41">
        <v>2359.2166666666658</v>
      </c>
      <c r="K83" s="41">
        <v>2372.6833333333329</v>
      </c>
      <c r="L83" s="41">
        <v>2383.9666666666658</v>
      </c>
      <c r="M83" s="31">
        <v>2361.4</v>
      </c>
      <c r="N83" s="31">
        <v>2336.65</v>
      </c>
      <c r="O83" s="42">
        <v>7335300</v>
      </c>
      <c r="P83" s="43">
        <v>-2.3951139675062873E-2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277.89999999999998</v>
      </c>
      <c r="F84" s="40">
        <v>281.36666666666667</v>
      </c>
      <c r="G84" s="41">
        <v>272.13333333333333</v>
      </c>
      <c r="H84" s="41">
        <v>266.36666666666667</v>
      </c>
      <c r="I84" s="41">
        <v>257.13333333333333</v>
      </c>
      <c r="J84" s="41">
        <v>287.13333333333333</v>
      </c>
      <c r="K84" s="41">
        <v>296.36666666666667</v>
      </c>
      <c r="L84" s="41">
        <v>302.13333333333333</v>
      </c>
      <c r="M84" s="31">
        <v>290.60000000000002</v>
      </c>
      <c r="N84" s="31">
        <v>275.60000000000002</v>
      </c>
      <c r="O84" s="42">
        <v>35185000</v>
      </c>
      <c r="P84" s="43">
        <v>2.3629148629148628E-2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674.65</v>
      </c>
      <c r="F85" s="40">
        <v>676.01666666666665</v>
      </c>
      <c r="G85" s="41">
        <v>669.38333333333333</v>
      </c>
      <c r="H85" s="41">
        <v>664.11666666666667</v>
      </c>
      <c r="I85" s="41">
        <v>657.48333333333335</v>
      </c>
      <c r="J85" s="41">
        <v>681.2833333333333</v>
      </c>
      <c r="K85" s="41">
        <v>687.91666666666652</v>
      </c>
      <c r="L85" s="41">
        <v>693.18333333333328</v>
      </c>
      <c r="M85" s="31">
        <v>682.65</v>
      </c>
      <c r="N85" s="31">
        <v>670.75</v>
      </c>
      <c r="O85" s="42">
        <v>70955500</v>
      </c>
      <c r="P85" s="43">
        <v>-2.0852702882188871E-2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1477.35</v>
      </c>
      <c r="F86" s="40">
        <v>1471.75</v>
      </c>
      <c r="G86" s="41">
        <v>1461.35</v>
      </c>
      <c r="H86" s="41">
        <v>1445.35</v>
      </c>
      <c r="I86" s="41">
        <v>1434.9499999999998</v>
      </c>
      <c r="J86" s="41">
        <v>1487.75</v>
      </c>
      <c r="K86" s="41">
        <v>1498.15</v>
      </c>
      <c r="L86" s="41">
        <v>1514.15</v>
      </c>
      <c r="M86" s="31">
        <v>1482.15</v>
      </c>
      <c r="N86" s="31">
        <v>1455.75</v>
      </c>
      <c r="O86" s="42">
        <v>1538075</v>
      </c>
      <c r="P86" s="43">
        <v>9.6666666666666665E-2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655.15</v>
      </c>
      <c r="F87" s="40">
        <v>652.65</v>
      </c>
      <c r="G87" s="41">
        <v>646.9</v>
      </c>
      <c r="H87" s="41">
        <v>638.65</v>
      </c>
      <c r="I87" s="41">
        <v>632.9</v>
      </c>
      <c r="J87" s="41">
        <v>660.9</v>
      </c>
      <c r="K87" s="41">
        <v>666.65</v>
      </c>
      <c r="L87" s="41">
        <v>674.9</v>
      </c>
      <c r="M87" s="31">
        <v>658.4</v>
      </c>
      <c r="N87" s="31">
        <v>644.4</v>
      </c>
      <c r="O87" s="42">
        <v>6910500</v>
      </c>
      <c r="P87" s="43">
        <v>-2.476714648602879E-2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8.5</v>
      </c>
      <c r="F88" s="40">
        <v>8.4833333333333343</v>
      </c>
      <c r="G88" s="41">
        <v>8.3666666666666689</v>
      </c>
      <c r="H88" s="41">
        <v>8.2333333333333343</v>
      </c>
      <c r="I88" s="41">
        <v>8.1166666666666689</v>
      </c>
      <c r="J88" s="41">
        <v>8.6166666666666689</v>
      </c>
      <c r="K88" s="41">
        <v>8.7333333333333361</v>
      </c>
      <c r="L88" s="41">
        <v>8.8666666666666689</v>
      </c>
      <c r="M88" s="31">
        <v>8.6</v>
      </c>
      <c r="N88" s="31">
        <v>8.35</v>
      </c>
      <c r="O88" s="42">
        <v>618100000</v>
      </c>
      <c r="P88" s="43">
        <v>-6.362672322375397E-2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50.75</v>
      </c>
      <c r="F89" s="40">
        <v>50.983333333333327</v>
      </c>
      <c r="G89" s="41">
        <v>50.166666666666657</v>
      </c>
      <c r="H89" s="41">
        <v>49.583333333333329</v>
      </c>
      <c r="I89" s="41">
        <v>48.766666666666659</v>
      </c>
      <c r="J89" s="41">
        <v>51.566666666666656</v>
      </c>
      <c r="K89" s="41">
        <v>52.383333333333333</v>
      </c>
      <c r="L89" s="41">
        <v>52.966666666666654</v>
      </c>
      <c r="M89" s="31">
        <v>51.8</v>
      </c>
      <c r="N89" s="31">
        <v>50.4</v>
      </c>
      <c r="O89" s="42">
        <v>209427500</v>
      </c>
      <c r="P89" s="43">
        <v>-1.2099484651579655E-2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546.04999999999995</v>
      </c>
      <c r="F90" s="40">
        <v>546.38333333333333</v>
      </c>
      <c r="G90" s="41">
        <v>542.36666666666667</v>
      </c>
      <c r="H90" s="41">
        <v>538.68333333333339</v>
      </c>
      <c r="I90" s="41">
        <v>534.66666666666674</v>
      </c>
      <c r="J90" s="41">
        <v>550.06666666666661</v>
      </c>
      <c r="K90" s="41">
        <v>554.08333333333326</v>
      </c>
      <c r="L90" s="41">
        <v>557.76666666666654</v>
      </c>
      <c r="M90" s="31">
        <v>550.4</v>
      </c>
      <c r="N90" s="31">
        <v>542.70000000000005</v>
      </c>
      <c r="O90" s="42">
        <v>11950125</v>
      </c>
      <c r="P90" s="43">
        <v>-1.1150301513255205E-2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148.35</v>
      </c>
      <c r="F91" s="40">
        <v>148.03333333333333</v>
      </c>
      <c r="G91" s="41">
        <v>146.81666666666666</v>
      </c>
      <c r="H91" s="41">
        <v>145.28333333333333</v>
      </c>
      <c r="I91" s="41">
        <v>144.06666666666666</v>
      </c>
      <c r="J91" s="41">
        <v>149.56666666666666</v>
      </c>
      <c r="K91" s="41">
        <v>150.7833333333333</v>
      </c>
      <c r="L91" s="41">
        <v>152.31666666666666</v>
      </c>
      <c r="M91" s="31">
        <v>149.25</v>
      </c>
      <c r="N91" s="31">
        <v>146.5</v>
      </c>
      <c r="O91" s="42">
        <v>6934200</v>
      </c>
      <c r="P91" s="43">
        <v>-3.1590413943355121E-2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1703</v>
      </c>
      <c r="F92" s="40">
        <v>1713.6499999999999</v>
      </c>
      <c r="G92" s="41">
        <v>1679.4499999999998</v>
      </c>
      <c r="H92" s="41">
        <v>1655.8999999999999</v>
      </c>
      <c r="I92" s="41">
        <v>1621.6999999999998</v>
      </c>
      <c r="J92" s="41">
        <v>1737.1999999999998</v>
      </c>
      <c r="K92" s="41">
        <v>1771.4</v>
      </c>
      <c r="L92" s="41">
        <v>1794.9499999999998</v>
      </c>
      <c r="M92" s="31">
        <v>1747.85</v>
      </c>
      <c r="N92" s="31">
        <v>1690.1</v>
      </c>
      <c r="O92" s="42">
        <v>2580500</v>
      </c>
      <c r="P92" s="43">
        <v>0.1313020604997808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975.85</v>
      </c>
      <c r="F93" s="40">
        <v>977.51666666666677</v>
      </c>
      <c r="G93" s="41">
        <v>960.73333333333358</v>
      </c>
      <c r="H93" s="41">
        <v>945.61666666666679</v>
      </c>
      <c r="I93" s="41">
        <v>928.8333333333336</v>
      </c>
      <c r="J93" s="41">
        <v>992.63333333333355</v>
      </c>
      <c r="K93" s="41">
        <v>1009.4166666666666</v>
      </c>
      <c r="L93" s="41">
        <v>1024.5333333333335</v>
      </c>
      <c r="M93" s="31">
        <v>994.3</v>
      </c>
      <c r="N93" s="31">
        <v>962.4</v>
      </c>
      <c r="O93" s="42">
        <v>16110000</v>
      </c>
      <c r="P93" s="43">
        <v>2.9031330842196033E-2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222.95</v>
      </c>
      <c r="F94" s="40">
        <v>223.91666666666666</v>
      </c>
      <c r="G94" s="41">
        <v>220.0333333333333</v>
      </c>
      <c r="H94" s="41">
        <v>217.11666666666665</v>
      </c>
      <c r="I94" s="41">
        <v>213.23333333333329</v>
      </c>
      <c r="J94" s="41">
        <v>226.83333333333331</v>
      </c>
      <c r="K94" s="41">
        <v>230.7166666666667</v>
      </c>
      <c r="L94" s="41">
        <v>233.63333333333333</v>
      </c>
      <c r="M94" s="31">
        <v>227.8</v>
      </c>
      <c r="N94" s="31">
        <v>221</v>
      </c>
      <c r="O94" s="42">
        <v>19866000</v>
      </c>
      <c r="P94" s="43">
        <v>-6.175614916688707E-2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1599.65</v>
      </c>
      <c r="F95" s="40">
        <v>1601.3</v>
      </c>
      <c r="G95" s="41">
        <v>1594.75</v>
      </c>
      <c r="H95" s="41">
        <v>1589.8500000000001</v>
      </c>
      <c r="I95" s="41">
        <v>1583.3000000000002</v>
      </c>
      <c r="J95" s="41">
        <v>1606.1999999999998</v>
      </c>
      <c r="K95" s="41">
        <v>1612.7499999999995</v>
      </c>
      <c r="L95" s="41">
        <v>1617.6499999999996</v>
      </c>
      <c r="M95" s="31">
        <v>1607.85</v>
      </c>
      <c r="N95" s="31">
        <v>1596.4</v>
      </c>
      <c r="O95" s="42">
        <v>27900000</v>
      </c>
      <c r="P95" s="43">
        <v>-2.1752850591155806E-2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104.15</v>
      </c>
      <c r="F96" s="40">
        <v>104.33333333333333</v>
      </c>
      <c r="G96" s="41">
        <v>103.26666666666665</v>
      </c>
      <c r="H96" s="41">
        <v>102.38333333333333</v>
      </c>
      <c r="I96" s="41">
        <v>101.31666666666665</v>
      </c>
      <c r="J96" s="41">
        <v>105.21666666666665</v>
      </c>
      <c r="K96" s="41">
        <v>106.28333333333335</v>
      </c>
      <c r="L96" s="41">
        <v>107.16666666666666</v>
      </c>
      <c r="M96" s="31">
        <v>105.4</v>
      </c>
      <c r="N96" s="31">
        <v>103.45</v>
      </c>
      <c r="O96" s="42">
        <v>66547000</v>
      </c>
      <c r="P96" s="43">
        <v>-1.3109697320223636E-2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2292.6</v>
      </c>
      <c r="F97" s="40">
        <v>2305.2833333333333</v>
      </c>
      <c r="G97" s="41">
        <v>2265.3166666666666</v>
      </c>
      <c r="H97" s="41">
        <v>2238.0333333333333</v>
      </c>
      <c r="I97" s="41">
        <v>2198.0666666666666</v>
      </c>
      <c r="J97" s="41">
        <v>2332.5666666666666</v>
      </c>
      <c r="K97" s="41">
        <v>2372.5333333333328</v>
      </c>
      <c r="L97" s="41">
        <v>2399.8166666666666</v>
      </c>
      <c r="M97" s="31">
        <v>2345.25</v>
      </c>
      <c r="N97" s="31">
        <v>2278</v>
      </c>
      <c r="O97" s="42">
        <v>2041975</v>
      </c>
      <c r="P97" s="43">
        <v>-2.7098172808919171E-2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208.95</v>
      </c>
      <c r="F98" s="40">
        <v>210.01666666666665</v>
      </c>
      <c r="G98" s="41">
        <v>207.18333333333331</v>
      </c>
      <c r="H98" s="41">
        <v>205.41666666666666</v>
      </c>
      <c r="I98" s="41">
        <v>202.58333333333331</v>
      </c>
      <c r="J98" s="41">
        <v>211.7833333333333</v>
      </c>
      <c r="K98" s="41">
        <v>214.61666666666667</v>
      </c>
      <c r="L98" s="41">
        <v>216.3833333333333</v>
      </c>
      <c r="M98" s="31">
        <v>212.85</v>
      </c>
      <c r="N98" s="31">
        <v>208.25</v>
      </c>
      <c r="O98" s="42">
        <v>156828800</v>
      </c>
      <c r="P98" s="43">
        <v>-2.7135937748134033E-2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420.3</v>
      </c>
      <c r="F99" s="40">
        <v>417.05</v>
      </c>
      <c r="G99" s="41">
        <v>409.85</v>
      </c>
      <c r="H99" s="41">
        <v>399.40000000000003</v>
      </c>
      <c r="I99" s="41">
        <v>392.20000000000005</v>
      </c>
      <c r="J99" s="41">
        <v>427.5</v>
      </c>
      <c r="K99" s="41">
        <v>434.69999999999993</v>
      </c>
      <c r="L99" s="41">
        <v>445.15</v>
      </c>
      <c r="M99" s="31">
        <v>424.25</v>
      </c>
      <c r="N99" s="31">
        <v>406.6</v>
      </c>
      <c r="O99" s="42">
        <v>41222500</v>
      </c>
      <c r="P99" s="43">
        <v>-3.3809914449783193E-2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710.65</v>
      </c>
      <c r="F100" s="40">
        <v>711.05000000000007</v>
      </c>
      <c r="G100" s="41">
        <v>703.45000000000016</v>
      </c>
      <c r="H100" s="41">
        <v>696.25000000000011</v>
      </c>
      <c r="I100" s="41">
        <v>688.6500000000002</v>
      </c>
      <c r="J100" s="41">
        <v>718.25000000000011</v>
      </c>
      <c r="K100" s="41">
        <v>725.85</v>
      </c>
      <c r="L100" s="41">
        <v>733.05000000000007</v>
      </c>
      <c r="M100" s="31">
        <v>718.65</v>
      </c>
      <c r="N100" s="31">
        <v>703.85</v>
      </c>
      <c r="O100" s="42">
        <v>44761950</v>
      </c>
      <c r="P100" s="43">
        <v>-2.0096344238555428E-2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3662.4</v>
      </c>
      <c r="F101" s="40">
        <v>3650.1</v>
      </c>
      <c r="G101" s="41">
        <v>3601.2</v>
      </c>
      <c r="H101" s="41">
        <v>3540</v>
      </c>
      <c r="I101" s="41">
        <v>3491.1</v>
      </c>
      <c r="J101" s="41">
        <v>3711.2999999999997</v>
      </c>
      <c r="K101" s="41">
        <v>3760.2000000000003</v>
      </c>
      <c r="L101" s="41">
        <v>3821.3999999999996</v>
      </c>
      <c r="M101" s="31">
        <v>3699</v>
      </c>
      <c r="N101" s="31">
        <v>3588.9</v>
      </c>
      <c r="O101" s="42">
        <v>1948500</v>
      </c>
      <c r="P101" s="43">
        <v>6.2866493931542339E-2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1700.2</v>
      </c>
      <c r="F102" s="40">
        <v>1715.7666666666664</v>
      </c>
      <c r="G102" s="41">
        <v>1681.5333333333328</v>
      </c>
      <c r="H102" s="41">
        <v>1662.8666666666663</v>
      </c>
      <c r="I102" s="41">
        <v>1628.6333333333328</v>
      </c>
      <c r="J102" s="41">
        <v>1734.4333333333329</v>
      </c>
      <c r="K102" s="41">
        <v>1768.6666666666665</v>
      </c>
      <c r="L102" s="41">
        <v>1787.333333333333</v>
      </c>
      <c r="M102" s="31">
        <v>1750</v>
      </c>
      <c r="N102" s="31">
        <v>1697.1</v>
      </c>
      <c r="O102" s="42">
        <v>17958400</v>
      </c>
      <c r="P102" s="43">
        <v>4.1376842387779297E-3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88.3</v>
      </c>
      <c r="F103" s="40">
        <v>88.283333333333346</v>
      </c>
      <c r="G103" s="41">
        <v>87.366666666666688</v>
      </c>
      <c r="H103" s="41">
        <v>86.433333333333337</v>
      </c>
      <c r="I103" s="41">
        <v>85.51666666666668</v>
      </c>
      <c r="J103" s="41">
        <v>89.216666666666697</v>
      </c>
      <c r="K103" s="41">
        <v>90.133333333333354</v>
      </c>
      <c r="L103" s="41">
        <v>91.066666666666706</v>
      </c>
      <c r="M103" s="31">
        <v>89.2</v>
      </c>
      <c r="N103" s="31">
        <v>87.35</v>
      </c>
      <c r="O103" s="42">
        <v>70722700</v>
      </c>
      <c r="P103" s="43">
        <v>-1.9183168316831683E-2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3613.55</v>
      </c>
      <c r="F104" s="40">
        <v>3595.7666666666669</v>
      </c>
      <c r="G104" s="41">
        <v>3517.8833333333337</v>
      </c>
      <c r="H104" s="41">
        <v>3422.2166666666667</v>
      </c>
      <c r="I104" s="41">
        <v>3344.3333333333335</v>
      </c>
      <c r="J104" s="41">
        <v>3691.4333333333338</v>
      </c>
      <c r="K104" s="41">
        <v>3769.3166666666671</v>
      </c>
      <c r="L104" s="41">
        <v>3864.983333333334</v>
      </c>
      <c r="M104" s="31">
        <v>3673.65</v>
      </c>
      <c r="N104" s="31">
        <v>3500.1</v>
      </c>
      <c r="O104" s="42">
        <v>578500</v>
      </c>
      <c r="P104" s="43">
        <v>-8.1016679904686265E-2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443.8</v>
      </c>
      <c r="F105" s="40">
        <v>444.61666666666673</v>
      </c>
      <c r="G105" s="41">
        <v>440.38333333333344</v>
      </c>
      <c r="H105" s="41">
        <v>436.9666666666667</v>
      </c>
      <c r="I105" s="41">
        <v>432.73333333333341</v>
      </c>
      <c r="J105" s="41">
        <v>448.03333333333347</v>
      </c>
      <c r="K105" s="41">
        <v>452.26666666666671</v>
      </c>
      <c r="L105" s="41">
        <v>455.68333333333351</v>
      </c>
      <c r="M105" s="31">
        <v>448.85</v>
      </c>
      <c r="N105" s="31">
        <v>441.2</v>
      </c>
      <c r="O105" s="42">
        <v>15992000</v>
      </c>
      <c r="P105" s="43">
        <v>-4.4911610129001432E-2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1591</v>
      </c>
      <c r="F106" s="40">
        <v>1589.1666666666667</v>
      </c>
      <c r="G106" s="41">
        <v>1569.3833333333334</v>
      </c>
      <c r="H106" s="41">
        <v>1547.7666666666667</v>
      </c>
      <c r="I106" s="41">
        <v>1527.9833333333333</v>
      </c>
      <c r="J106" s="41">
        <v>1610.7833333333335</v>
      </c>
      <c r="K106" s="41">
        <v>1630.5666666666668</v>
      </c>
      <c r="L106" s="41">
        <v>1652.1833333333336</v>
      </c>
      <c r="M106" s="31">
        <v>1608.95</v>
      </c>
      <c r="N106" s="31">
        <v>1567.55</v>
      </c>
      <c r="O106" s="42">
        <v>13395200</v>
      </c>
      <c r="P106" s="43">
        <v>-5.7567053683401433E-2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4351.5</v>
      </c>
      <c r="F107" s="40">
        <v>4344.333333333333</v>
      </c>
      <c r="G107" s="41">
        <v>4287.3166666666657</v>
      </c>
      <c r="H107" s="41">
        <v>4223.1333333333323</v>
      </c>
      <c r="I107" s="41">
        <v>4166.116666666665</v>
      </c>
      <c r="J107" s="41">
        <v>4408.5166666666664</v>
      </c>
      <c r="K107" s="41">
        <v>4465.5333333333347</v>
      </c>
      <c r="L107" s="41">
        <v>4529.7166666666672</v>
      </c>
      <c r="M107" s="31">
        <v>4401.3500000000004</v>
      </c>
      <c r="N107" s="31">
        <v>4280.1499999999996</v>
      </c>
      <c r="O107" s="42">
        <v>641550</v>
      </c>
      <c r="P107" s="43">
        <v>-6.1443932411674347E-2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3484.1</v>
      </c>
      <c r="F108" s="40">
        <v>3504.2166666666667</v>
      </c>
      <c r="G108" s="41">
        <v>3451.8833333333332</v>
      </c>
      <c r="H108" s="41">
        <v>3419.6666666666665</v>
      </c>
      <c r="I108" s="41">
        <v>3367.333333333333</v>
      </c>
      <c r="J108" s="41">
        <v>3536.4333333333334</v>
      </c>
      <c r="K108" s="41">
        <v>3588.7666666666664</v>
      </c>
      <c r="L108" s="41">
        <v>3620.9833333333336</v>
      </c>
      <c r="M108" s="31">
        <v>3556.55</v>
      </c>
      <c r="N108" s="31">
        <v>3472</v>
      </c>
      <c r="O108" s="42">
        <v>674800</v>
      </c>
      <c r="P108" s="43">
        <v>-1.489051094890511E-2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1111.9000000000001</v>
      </c>
      <c r="F109" s="40">
        <v>1126.3666666666668</v>
      </c>
      <c r="G109" s="41">
        <v>1080.5833333333335</v>
      </c>
      <c r="H109" s="41">
        <v>1049.2666666666667</v>
      </c>
      <c r="I109" s="41">
        <v>1003.4833333333333</v>
      </c>
      <c r="J109" s="41">
        <v>1157.6833333333336</v>
      </c>
      <c r="K109" s="41">
        <v>1203.4666666666669</v>
      </c>
      <c r="L109" s="41">
        <v>1234.7833333333338</v>
      </c>
      <c r="M109" s="31">
        <v>1172.1500000000001</v>
      </c>
      <c r="N109" s="31">
        <v>1095.05</v>
      </c>
      <c r="O109" s="42">
        <v>6892650</v>
      </c>
      <c r="P109" s="43">
        <v>-9.0431382133691791E-3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746.2</v>
      </c>
      <c r="F110" s="40">
        <v>750.23333333333346</v>
      </c>
      <c r="G110" s="41">
        <v>739.1166666666669</v>
      </c>
      <c r="H110" s="41">
        <v>732.03333333333342</v>
      </c>
      <c r="I110" s="41">
        <v>720.91666666666686</v>
      </c>
      <c r="J110" s="41">
        <v>757.31666666666695</v>
      </c>
      <c r="K110" s="41">
        <v>768.43333333333351</v>
      </c>
      <c r="L110" s="41">
        <v>775.51666666666699</v>
      </c>
      <c r="M110" s="31">
        <v>761.35</v>
      </c>
      <c r="N110" s="31">
        <v>743.15</v>
      </c>
      <c r="O110" s="42">
        <v>10865400</v>
      </c>
      <c r="P110" s="43">
        <v>-1.3662070280231302E-2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148.44999999999999</v>
      </c>
      <c r="F111" s="40">
        <v>148.01666666666665</v>
      </c>
      <c r="G111" s="41">
        <v>145.43333333333331</v>
      </c>
      <c r="H111" s="41">
        <v>142.41666666666666</v>
      </c>
      <c r="I111" s="41">
        <v>139.83333333333331</v>
      </c>
      <c r="J111" s="41">
        <v>151.0333333333333</v>
      </c>
      <c r="K111" s="41">
        <v>153.61666666666667</v>
      </c>
      <c r="L111" s="41">
        <v>156.6333333333333</v>
      </c>
      <c r="M111" s="31">
        <v>150.6</v>
      </c>
      <c r="N111" s="31">
        <v>145</v>
      </c>
      <c r="O111" s="42">
        <v>46844000</v>
      </c>
      <c r="P111" s="43">
        <v>-5.4878540876442582E-2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209.15</v>
      </c>
      <c r="F112" s="40">
        <v>204.7833333333333</v>
      </c>
      <c r="G112" s="41">
        <v>199.06666666666661</v>
      </c>
      <c r="H112" s="41">
        <v>188.98333333333329</v>
      </c>
      <c r="I112" s="41">
        <v>183.26666666666659</v>
      </c>
      <c r="J112" s="41">
        <v>214.86666666666662</v>
      </c>
      <c r="K112" s="41">
        <v>220.58333333333331</v>
      </c>
      <c r="L112" s="41">
        <v>230.66666666666663</v>
      </c>
      <c r="M112" s="31">
        <v>210.5</v>
      </c>
      <c r="N112" s="31">
        <v>194.7</v>
      </c>
      <c r="O112" s="42">
        <v>22218000</v>
      </c>
      <c r="P112" s="43">
        <v>-0.11475017929715516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534.70000000000005</v>
      </c>
      <c r="F113" s="40">
        <v>535.18333333333339</v>
      </c>
      <c r="G113" s="41">
        <v>531.16666666666674</v>
      </c>
      <c r="H113" s="41">
        <v>527.63333333333333</v>
      </c>
      <c r="I113" s="41">
        <v>523.61666666666667</v>
      </c>
      <c r="J113" s="41">
        <v>538.71666666666681</v>
      </c>
      <c r="K113" s="41">
        <v>542.73333333333346</v>
      </c>
      <c r="L113" s="41">
        <v>546.26666666666688</v>
      </c>
      <c r="M113" s="31">
        <v>539.20000000000005</v>
      </c>
      <c r="N113" s="31">
        <v>531.65</v>
      </c>
      <c r="O113" s="42">
        <v>7282000</v>
      </c>
      <c r="P113" s="43">
        <v>2.3040179825793761E-2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7232.25</v>
      </c>
      <c r="F114" s="40">
        <v>7229.9333333333334</v>
      </c>
      <c r="G114" s="41">
        <v>7149.8666666666668</v>
      </c>
      <c r="H114" s="41">
        <v>7067.4833333333336</v>
      </c>
      <c r="I114" s="41">
        <v>6987.416666666667</v>
      </c>
      <c r="J114" s="41">
        <v>7312.3166666666666</v>
      </c>
      <c r="K114" s="41">
        <v>7392.3833333333341</v>
      </c>
      <c r="L114" s="41">
        <v>7474.7666666666664</v>
      </c>
      <c r="M114" s="31">
        <v>7310</v>
      </c>
      <c r="N114" s="31">
        <v>7147.55</v>
      </c>
      <c r="O114" s="42">
        <v>2556000</v>
      </c>
      <c r="P114" s="43">
        <v>5.2284890901605596E-2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644</v>
      </c>
      <c r="F115" s="40">
        <v>649.01666666666677</v>
      </c>
      <c r="G115" s="41">
        <v>636.88333333333355</v>
      </c>
      <c r="H115" s="41">
        <v>629.76666666666677</v>
      </c>
      <c r="I115" s="41">
        <v>617.63333333333355</v>
      </c>
      <c r="J115" s="41">
        <v>656.13333333333355</v>
      </c>
      <c r="K115" s="41">
        <v>668.26666666666677</v>
      </c>
      <c r="L115" s="41">
        <v>675.38333333333355</v>
      </c>
      <c r="M115" s="31">
        <v>661.15</v>
      </c>
      <c r="N115" s="31">
        <v>641.9</v>
      </c>
      <c r="O115" s="42">
        <v>13770000</v>
      </c>
      <c r="P115" s="43">
        <v>-3.8995027479717351E-2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2927.7</v>
      </c>
      <c r="F116" s="40">
        <v>2944.4166666666665</v>
      </c>
      <c r="G116" s="41">
        <v>2898.333333333333</v>
      </c>
      <c r="H116" s="41">
        <v>2868.9666666666667</v>
      </c>
      <c r="I116" s="41">
        <v>2822.8833333333332</v>
      </c>
      <c r="J116" s="41">
        <v>2973.7833333333328</v>
      </c>
      <c r="K116" s="41">
        <v>3019.8666666666659</v>
      </c>
      <c r="L116" s="41">
        <v>3049.2333333333327</v>
      </c>
      <c r="M116" s="31">
        <v>2990.5</v>
      </c>
      <c r="N116" s="31">
        <v>2915.05</v>
      </c>
      <c r="O116" s="42">
        <v>308800</v>
      </c>
      <c r="P116" s="43">
        <v>-8.1499107674003562E-2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1122.4000000000001</v>
      </c>
      <c r="F117" s="40">
        <v>1125.55</v>
      </c>
      <c r="G117" s="41">
        <v>1109.1999999999998</v>
      </c>
      <c r="H117" s="41">
        <v>1095.9999999999998</v>
      </c>
      <c r="I117" s="41">
        <v>1079.6499999999996</v>
      </c>
      <c r="J117" s="41">
        <v>1138.75</v>
      </c>
      <c r="K117" s="41">
        <v>1155.0999999999999</v>
      </c>
      <c r="L117" s="41">
        <v>1168.3000000000002</v>
      </c>
      <c r="M117" s="31">
        <v>1141.9000000000001</v>
      </c>
      <c r="N117" s="31">
        <v>1112.3499999999999</v>
      </c>
      <c r="O117" s="42">
        <v>2754700</v>
      </c>
      <c r="P117" s="43">
        <v>-0.10966386554621849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1138.75</v>
      </c>
      <c r="F118" s="40">
        <v>1142.8833333333334</v>
      </c>
      <c r="G118" s="41">
        <v>1131.8666666666668</v>
      </c>
      <c r="H118" s="41">
        <v>1124.9833333333333</v>
      </c>
      <c r="I118" s="41">
        <v>1113.9666666666667</v>
      </c>
      <c r="J118" s="41">
        <v>1149.7666666666669</v>
      </c>
      <c r="K118" s="41">
        <v>1160.7833333333338</v>
      </c>
      <c r="L118" s="41">
        <v>1167.666666666667</v>
      </c>
      <c r="M118" s="31">
        <v>1153.9000000000001</v>
      </c>
      <c r="N118" s="31">
        <v>1136</v>
      </c>
      <c r="O118" s="42">
        <v>1930200</v>
      </c>
      <c r="P118" s="43">
        <v>-5.3823529411764708E-2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2717</v>
      </c>
      <c r="F119" s="40">
        <v>2723.15</v>
      </c>
      <c r="G119" s="41">
        <v>2696.3500000000004</v>
      </c>
      <c r="H119" s="41">
        <v>2675.7000000000003</v>
      </c>
      <c r="I119" s="41">
        <v>2648.9000000000005</v>
      </c>
      <c r="J119" s="41">
        <v>2743.8</v>
      </c>
      <c r="K119" s="41">
        <v>2770.6000000000004</v>
      </c>
      <c r="L119" s="41">
        <v>2791.25</v>
      </c>
      <c r="M119" s="31">
        <v>2749.95</v>
      </c>
      <c r="N119" s="31">
        <v>2702.5</v>
      </c>
      <c r="O119" s="42">
        <v>2420400</v>
      </c>
      <c r="P119" s="43">
        <v>-3.1219980787704129E-2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230.8</v>
      </c>
      <c r="F120" s="40">
        <v>231.38333333333335</v>
      </c>
      <c r="G120" s="41">
        <v>228.2166666666667</v>
      </c>
      <c r="H120" s="41">
        <v>225.63333333333335</v>
      </c>
      <c r="I120" s="41">
        <v>222.4666666666667</v>
      </c>
      <c r="J120" s="41">
        <v>233.9666666666667</v>
      </c>
      <c r="K120" s="41">
        <v>237.13333333333338</v>
      </c>
      <c r="L120" s="41">
        <v>239.7166666666667</v>
      </c>
      <c r="M120" s="31">
        <v>234.55</v>
      </c>
      <c r="N120" s="31">
        <v>228.8</v>
      </c>
      <c r="O120" s="42">
        <v>32620000</v>
      </c>
      <c r="P120" s="43">
        <v>6.7950040105419968E-2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2599.4</v>
      </c>
      <c r="F121" s="40">
        <v>2594.3333333333335</v>
      </c>
      <c r="G121" s="41">
        <v>2568.2666666666669</v>
      </c>
      <c r="H121" s="41">
        <v>2537.1333333333332</v>
      </c>
      <c r="I121" s="41">
        <v>2511.0666666666666</v>
      </c>
      <c r="J121" s="41">
        <v>2625.4666666666672</v>
      </c>
      <c r="K121" s="41">
        <v>2651.5333333333338</v>
      </c>
      <c r="L121" s="41">
        <v>2682.6666666666674</v>
      </c>
      <c r="M121" s="31">
        <v>2620.4</v>
      </c>
      <c r="N121" s="31">
        <v>2563.1999999999998</v>
      </c>
      <c r="O121" s="42">
        <v>957775</v>
      </c>
      <c r="P121" s="43">
        <v>-4.7203362431296476E-2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80220.7</v>
      </c>
      <c r="F122" s="40">
        <v>80513.983333333337</v>
      </c>
      <c r="G122" s="41">
        <v>79717.666666666672</v>
      </c>
      <c r="H122" s="41">
        <v>79214.633333333331</v>
      </c>
      <c r="I122" s="41">
        <v>78418.316666666666</v>
      </c>
      <c r="J122" s="41">
        <v>81017.016666666677</v>
      </c>
      <c r="K122" s="41">
        <v>81813.333333333328</v>
      </c>
      <c r="L122" s="41">
        <v>82316.366666666683</v>
      </c>
      <c r="M122" s="31">
        <v>81310.3</v>
      </c>
      <c r="N122" s="31">
        <v>80010.95</v>
      </c>
      <c r="O122" s="42">
        <v>42710</v>
      </c>
      <c r="P122" s="43">
        <v>1.8359561278016214E-2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1562.2</v>
      </c>
      <c r="F123" s="40">
        <v>1558.3999999999999</v>
      </c>
      <c r="G123" s="41">
        <v>1539.7999999999997</v>
      </c>
      <c r="H123" s="41">
        <v>1517.3999999999999</v>
      </c>
      <c r="I123" s="41">
        <v>1498.7999999999997</v>
      </c>
      <c r="J123" s="41">
        <v>1580.7999999999997</v>
      </c>
      <c r="K123" s="41">
        <v>1599.3999999999996</v>
      </c>
      <c r="L123" s="41">
        <v>1621.7999999999997</v>
      </c>
      <c r="M123" s="31">
        <v>1577</v>
      </c>
      <c r="N123" s="31">
        <v>1536</v>
      </c>
      <c r="O123" s="42">
        <v>3318750</v>
      </c>
      <c r="P123" s="43">
        <v>3.3878504672897193E-2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390.15</v>
      </c>
      <c r="F124" s="40">
        <v>393.18333333333339</v>
      </c>
      <c r="G124" s="41">
        <v>383.81666666666678</v>
      </c>
      <c r="H124" s="41">
        <v>377.48333333333341</v>
      </c>
      <c r="I124" s="41">
        <v>368.11666666666679</v>
      </c>
      <c r="J124" s="41">
        <v>399.51666666666677</v>
      </c>
      <c r="K124" s="41">
        <v>408.88333333333333</v>
      </c>
      <c r="L124" s="41">
        <v>415.21666666666675</v>
      </c>
      <c r="M124" s="31">
        <v>402.55</v>
      </c>
      <c r="N124" s="31">
        <v>386.85</v>
      </c>
      <c r="O124" s="42">
        <v>3092800</v>
      </c>
      <c r="P124" s="43">
        <v>1.7368421052631578E-2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86.8</v>
      </c>
      <c r="F125" s="40">
        <v>86.216666666666654</v>
      </c>
      <c r="G125" s="41">
        <v>84.683333333333309</v>
      </c>
      <c r="H125" s="41">
        <v>82.566666666666649</v>
      </c>
      <c r="I125" s="41">
        <v>81.033333333333303</v>
      </c>
      <c r="J125" s="41">
        <v>88.333333333333314</v>
      </c>
      <c r="K125" s="41">
        <v>89.866666666666646</v>
      </c>
      <c r="L125" s="41">
        <v>91.98333333333332</v>
      </c>
      <c r="M125" s="31">
        <v>87.75</v>
      </c>
      <c r="N125" s="31">
        <v>84.1</v>
      </c>
      <c r="O125" s="42">
        <v>76381000</v>
      </c>
      <c r="P125" s="43">
        <v>-0.13429672447013488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5172.2</v>
      </c>
      <c r="F126" s="40">
        <v>5163.2166666666662</v>
      </c>
      <c r="G126" s="41">
        <v>5113.0333333333328</v>
      </c>
      <c r="H126" s="41">
        <v>5053.8666666666668</v>
      </c>
      <c r="I126" s="41">
        <v>5003.6833333333334</v>
      </c>
      <c r="J126" s="41">
        <v>5222.3833333333323</v>
      </c>
      <c r="K126" s="41">
        <v>5272.5666666666648</v>
      </c>
      <c r="L126" s="41">
        <v>5331.7333333333318</v>
      </c>
      <c r="M126" s="31">
        <v>5213.3999999999996</v>
      </c>
      <c r="N126" s="31">
        <v>5104.05</v>
      </c>
      <c r="O126" s="42">
        <v>1278625</v>
      </c>
      <c r="P126" s="43">
        <v>-4.9437784592509991E-2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3661.95</v>
      </c>
      <c r="F127" s="40">
        <v>3689.1999999999994</v>
      </c>
      <c r="G127" s="41">
        <v>3622.4499999999989</v>
      </c>
      <c r="H127" s="41">
        <v>3582.9499999999994</v>
      </c>
      <c r="I127" s="41">
        <v>3516.1999999999989</v>
      </c>
      <c r="J127" s="41">
        <v>3728.6999999999989</v>
      </c>
      <c r="K127" s="41">
        <v>3795.45</v>
      </c>
      <c r="L127" s="41">
        <v>3834.9499999999989</v>
      </c>
      <c r="M127" s="31">
        <v>3755.95</v>
      </c>
      <c r="N127" s="31">
        <v>3649.7</v>
      </c>
      <c r="O127" s="42">
        <v>510750</v>
      </c>
      <c r="P127" s="43">
        <v>0.11165523996082272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18169.8</v>
      </c>
      <c r="F128" s="40">
        <v>18189.416666666668</v>
      </c>
      <c r="G128" s="41">
        <v>17940.383333333335</v>
      </c>
      <c r="H128" s="41">
        <v>17710.966666666667</v>
      </c>
      <c r="I128" s="41">
        <v>17461.933333333334</v>
      </c>
      <c r="J128" s="41">
        <v>18418.833333333336</v>
      </c>
      <c r="K128" s="41">
        <v>18667.866666666669</v>
      </c>
      <c r="L128" s="41">
        <v>18897.283333333336</v>
      </c>
      <c r="M128" s="31">
        <v>18438.45</v>
      </c>
      <c r="N128" s="31">
        <v>17960</v>
      </c>
      <c r="O128" s="42">
        <v>309350</v>
      </c>
      <c r="P128" s="43">
        <v>0.16581872997927266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174.6</v>
      </c>
      <c r="F129" s="40">
        <v>175.36666666666667</v>
      </c>
      <c r="G129" s="41">
        <v>172.98333333333335</v>
      </c>
      <c r="H129" s="41">
        <v>171.36666666666667</v>
      </c>
      <c r="I129" s="41">
        <v>168.98333333333335</v>
      </c>
      <c r="J129" s="41">
        <v>176.98333333333335</v>
      </c>
      <c r="K129" s="41">
        <v>179.36666666666667</v>
      </c>
      <c r="L129" s="41">
        <v>180.98333333333335</v>
      </c>
      <c r="M129" s="31">
        <v>177.75</v>
      </c>
      <c r="N129" s="31">
        <v>173.75</v>
      </c>
      <c r="O129" s="42">
        <v>96218700</v>
      </c>
      <c r="P129" s="43">
        <v>1.8438408623501878E-2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118.85</v>
      </c>
      <c r="F130" s="40">
        <v>118.91666666666667</v>
      </c>
      <c r="G130" s="41">
        <v>118.08333333333334</v>
      </c>
      <c r="H130" s="41">
        <v>117.31666666666668</v>
      </c>
      <c r="I130" s="41">
        <v>116.48333333333335</v>
      </c>
      <c r="J130" s="41">
        <v>119.68333333333334</v>
      </c>
      <c r="K130" s="41">
        <v>120.51666666666668</v>
      </c>
      <c r="L130" s="41">
        <v>121.28333333333333</v>
      </c>
      <c r="M130" s="31">
        <v>119.75</v>
      </c>
      <c r="N130" s="31">
        <v>118.15</v>
      </c>
      <c r="O130" s="42">
        <v>53095500</v>
      </c>
      <c r="P130" s="43">
        <v>1.9592819614711033E-2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114.7</v>
      </c>
      <c r="F131" s="40">
        <v>114.88333333333334</v>
      </c>
      <c r="G131" s="41">
        <v>113.86666666666667</v>
      </c>
      <c r="H131" s="41">
        <v>113.03333333333333</v>
      </c>
      <c r="I131" s="41">
        <v>112.01666666666667</v>
      </c>
      <c r="J131" s="41">
        <v>115.71666666666668</v>
      </c>
      <c r="K131" s="41">
        <v>116.73333333333336</v>
      </c>
      <c r="L131" s="41">
        <v>117.56666666666669</v>
      </c>
      <c r="M131" s="31">
        <v>115.9</v>
      </c>
      <c r="N131" s="31">
        <v>114.05</v>
      </c>
      <c r="O131" s="42">
        <v>55378400</v>
      </c>
      <c r="P131" s="43">
        <v>-2.8895490143127193E-2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32525.7</v>
      </c>
      <c r="F132" s="40">
        <v>32690.416666666668</v>
      </c>
      <c r="G132" s="41">
        <v>32080.883333333339</v>
      </c>
      <c r="H132" s="41">
        <v>31636.066666666669</v>
      </c>
      <c r="I132" s="41">
        <v>31026.53333333334</v>
      </c>
      <c r="J132" s="41">
        <v>33135.233333333337</v>
      </c>
      <c r="K132" s="41">
        <v>33744.76666666667</v>
      </c>
      <c r="L132" s="41">
        <v>34189.583333333336</v>
      </c>
      <c r="M132" s="31">
        <v>33299.949999999997</v>
      </c>
      <c r="N132" s="31">
        <v>32245.599999999999</v>
      </c>
      <c r="O132" s="42">
        <v>71730</v>
      </c>
      <c r="P132" s="43">
        <v>3.3275713050993951E-2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2303.8000000000002</v>
      </c>
      <c r="F133" s="40">
        <v>2324.3833333333337</v>
      </c>
      <c r="G133" s="41">
        <v>2235.7166666666672</v>
      </c>
      <c r="H133" s="41">
        <v>2167.6333333333337</v>
      </c>
      <c r="I133" s="41">
        <v>2078.9666666666672</v>
      </c>
      <c r="J133" s="41">
        <v>2392.4666666666672</v>
      </c>
      <c r="K133" s="41">
        <v>2481.1333333333341</v>
      </c>
      <c r="L133" s="41">
        <v>2549.2166666666672</v>
      </c>
      <c r="M133" s="31">
        <v>2413.0500000000002</v>
      </c>
      <c r="N133" s="31">
        <v>2256.3000000000002</v>
      </c>
      <c r="O133" s="42">
        <v>3277175</v>
      </c>
      <c r="P133" s="43">
        <v>-8.4040605758029623E-3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217.1</v>
      </c>
      <c r="F134" s="40">
        <v>216.93333333333331</v>
      </c>
      <c r="G134" s="41">
        <v>214.51666666666662</v>
      </c>
      <c r="H134" s="41">
        <v>211.93333333333331</v>
      </c>
      <c r="I134" s="41">
        <v>209.51666666666662</v>
      </c>
      <c r="J134" s="41">
        <v>219.51666666666662</v>
      </c>
      <c r="K134" s="41">
        <v>221.93333333333331</v>
      </c>
      <c r="L134" s="41">
        <v>224.51666666666662</v>
      </c>
      <c r="M134" s="31">
        <v>219.35</v>
      </c>
      <c r="N134" s="31">
        <v>214.35</v>
      </c>
      <c r="O134" s="42">
        <v>26346000</v>
      </c>
      <c r="P134" s="43">
        <v>3.8866026520347507E-3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123.8</v>
      </c>
      <c r="F135" s="40">
        <v>125.13333333333333</v>
      </c>
      <c r="G135" s="41">
        <v>122.16666666666666</v>
      </c>
      <c r="H135" s="41">
        <v>120.53333333333333</v>
      </c>
      <c r="I135" s="41">
        <v>117.56666666666666</v>
      </c>
      <c r="J135" s="41">
        <v>126.76666666666665</v>
      </c>
      <c r="K135" s="41">
        <v>129.73333333333332</v>
      </c>
      <c r="L135" s="41">
        <v>131.36666666666665</v>
      </c>
      <c r="M135" s="31">
        <v>128.1</v>
      </c>
      <c r="N135" s="31">
        <v>123.5</v>
      </c>
      <c r="O135" s="42">
        <v>33120400</v>
      </c>
      <c r="P135" s="43">
        <v>-2.5715848987780413E-2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6031.55</v>
      </c>
      <c r="F136" s="40">
        <v>5966.05</v>
      </c>
      <c r="G136" s="41">
        <v>5789.4500000000007</v>
      </c>
      <c r="H136" s="41">
        <v>5547.35</v>
      </c>
      <c r="I136" s="41">
        <v>5370.7500000000009</v>
      </c>
      <c r="J136" s="41">
        <v>6208.1500000000005</v>
      </c>
      <c r="K136" s="41">
        <v>6384.7500000000009</v>
      </c>
      <c r="L136" s="41">
        <v>6626.85</v>
      </c>
      <c r="M136" s="31">
        <v>6142.65</v>
      </c>
      <c r="N136" s="31">
        <v>5723.95</v>
      </c>
      <c r="O136" s="42">
        <v>506625</v>
      </c>
      <c r="P136" s="43">
        <v>0.53174603174603174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2300.35</v>
      </c>
      <c r="F137" s="40">
        <v>2303.0166666666664</v>
      </c>
      <c r="G137" s="41">
        <v>2281.083333333333</v>
      </c>
      <c r="H137" s="41">
        <v>2261.8166666666666</v>
      </c>
      <c r="I137" s="41">
        <v>2239.8833333333332</v>
      </c>
      <c r="J137" s="41">
        <v>2322.2833333333328</v>
      </c>
      <c r="K137" s="41">
        <v>2344.2166666666662</v>
      </c>
      <c r="L137" s="41">
        <v>2363.4833333333327</v>
      </c>
      <c r="M137" s="31">
        <v>2324.9499999999998</v>
      </c>
      <c r="N137" s="31">
        <v>2283.75</v>
      </c>
      <c r="O137" s="42">
        <v>2085000</v>
      </c>
      <c r="P137" s="43">
        <v>-1.8361581920903956E-2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3009.25</v>
      </c>
      <c r="F138" s="40">
        <v>3036.35</v>
      </c>
      <c r="G138" s="41">
        <v>2958.75</v>
      </c>
      <c r="H138" s="41">
        <v>2908.25</v>
      </c>
      <c r="I138" s="41">
        <v>2830.65</v>
      </c>
      <c r="J138" s="41">
        <v>3086.85</v>
      </c>
      <c r="K138" s="41">
        <v>3164.4499999999994</v>
      </c>
      <c r="L138" s="41">
        <v>3214.95</v>
      </c>
      <c r="M138" s="31">
        <v>3113.95</v>
      </c>
      <c r="N138" s="31">
        <v>2985.85</v>
      </c>
      <c r="O138" s="42">
        <v>871500</v>
      </c>
      <c r="P138" s="43">
        <v>-3.2472939217318898E-2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39.15</v>
      </c>
      <c r="F139" s="40">
        <v>39.366666666666667</v>
      </c>
      <c r="G139" s="41">
        <v>38.733333333333334</v>
      </c>
      <c r="H139" s="41">
        <v>38.31666666666667</v>
      </c>
      <c r="I139" s="41">
        <v>37.683333333333337</v>
      </c>
      <c r="J139" s="41">
        <v>39.783333333333331</v>
      </c>
      <c r="K139" s="41">
        <v>40.416666666666671</v>
      </c>
      <c r="L139" s="41">
        <v>40.833333333333329</v>
      </c>
      <c r="M139" s="31">
        <v>40</v>
      </c>
      <c r="N139" s="31">
        <v>38.950000000000003</v>
      </c>
      <c r="O139" s="42">
        <v>337520000</v>
      </c>
      <c r="P139" s="43">
        <v>8.7991965950934923E-3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231.85</v>
      </c>
      <c r="F140" s="40">
        <v>233.01666666666665</v>
      </c>
      <c r="G140" s="41">
        <v>230.18333333333331</v>
      </c>
      <c r="H140" s="41">
        <v>228.51666666666665</v>
      </c>
      <c r="I140" s="41">
        <v>225.68333333333331</v>
      </c>
      <c r="J140" s="41">
        <v>234.68333333333331</v>
      </c>
      <c r="K140" s="41">
        <v>237.51666666666668</v>
      </c>
      <c r="L140" s="41">
        <v>239.18333333333331</v>
      </c>
      <c r="M140" s="31">
        <v>235.85</v>
      </c>
      <c r="N140" s="31">
        <v>231.35</v>
      </c>
      <c r="O140" s="42">
        <v>23616000</v>
      </c>
      <c r="P140" s="43">
        <v>9.3535839970364881E-2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1362.55</v>
      </c>
      <c r="F141" s="40">
        <v>1357.0333333333333</v>
      </c>
      <c r="G141" s="41">
        <v>1335.5166666666667</v>
      </c>
      <c r="H141" s="41">
        <v>1308.4833333333333</v>
      </c>
      <c r="I141" s="41">
        <v>1286.9666666666667</v>
      </c>
      <c r="J141" s="41">
        <v>1384.0666666666666</v>
      </c>
      <c r="K141" s="41">
        <v>1405.583333333333</v>
      </c>
      <c r="L141" s="41">
        <v>1432.6166666666666</v>
      </c>
      <c r="M141" s="31">
        <v>1378.55</v>
      </c>
      <c r="N141" s="31">
        <v>1330</v>
      </c>
      <c r="O141" s="42">
        <v>1414732</v>
      </c>
      <c r="P141" s="43">
        <v>-5.9269282814614341E-2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1058.5</v>
      </c>
      <c r="F142" s="40">
        <v>1071.8833333333334</v>
      </c>
      <c r="G142" s="41">
        <v>1013.2666666666669</v>
      </c>
      <c r="H142" s="41">
        <v>968.03333333333353</v>
      </c>
      <c r="I142" s="41">
        <v>909.41666666666697</v>
      </c>
      <c r="J142" s="41">
        <v>1117.1166666666668</v>
      </c>
      <c r="K142" s="41">
        <v>1175.7333333333331</v>
      </c>
      <c r="L142" s="41">
        <v>1220.9666666666667</v>
      </c>
      <c r="M142" s="31">
        <v>1130.5</v>
      </c>
      <c r="N142" s="31">
        <v>1026.6500000000001</v>
      </c>
      <c r="O142" s="42">
        <v>2524500</v>
      </c>
      <c r="P142" s="43">
        <v>0.15027110766847404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196.75</v>
      </c>
      <c r="F143" s="40">
        <v>197.18333333333331</v>
      </c>
      <c r="G143" s="41">
        <v>194.26666666666662</v>
      </c>
      <c r="H143" s="41">
        <v>191.7833333333333</v>
      </c>
      <c r="I143" s="41">
        <v>188.86666666666662</v>
      </c>
      <c r="J143" s="41">
        <v>199.66666666666663</v>
      </c>
      <c r="K143" s="41">
        <v>202.58333333333331</v>
      </c>
      <c r="L143" s="41">
        <v>205.06666666666663</v>
      </c>
      <c r="M143" s="31">
        <v>200.1</v>
      </c>
      <c r="N143" s="31">
        <v>194.7</v>
      </c>
      <c r="O143" s="42">
        <v>35034900</v>
      </c>
      <c r="P143" s="43">
        <v>-3.8290081197261586E-2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145.25</v>
      </c>
      <c r="F144" s="40">
        <v>147.08333333333334</v>
      </c>
      <c r="G144" s="41">
        <v>143.11666666666667</v>
      </c>
      <c r="H144" s="41">
        <v>140.98333333333332</v>
      </c>
      <c r="I144" s="41">
        <v>137.01666666666665</v>
      </c>
      <c r="J144" s="41">
        <v>149.2166666666667</v>
      </c>
      <c r="K144" s="41">
        <v>153.18333333333334</v>
      </c>
      <c r="L144" s="41">
        <v>155.31666666666672</v>
      </c>
      <c r="M144" s="31">
        <v>151.05000000000001</v>
      </c>
      <c r="N144" s="31">
        <v>144.94999999999999</v>
      </c>
      <c r="O144" s="42">
        <v>21516000</v>
      </c>
      <c r="P144" s="43">
        <v>2.7894002789400279E-4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2053.9499999999998</v>
      </c>
      <c r="F145" s="40">
        <v>2056.1666666666665</v>
      </c>
      <c r="G145" s="41">
        <v>2029.9833333333331</v>
      </c>
      <c r="H145" s="41">
        <v>2006.0166666666667</v>
      </c>
      <c r="I145" s="41">
        <v>1979.8333333333333</v>
      </c>
      <c r="J145" s="41">
        <v>2080.1333333333332</v>
      </c>
      <c r="K145" s="41">
        <v>2106.3166666666666</v>
      </c>
      <c r="L145" s="41">
        <v>2130.2833333333328</v>
      </c>
      <c r="M145" s="31">
        <v>2082.35</v>
      </c>
      <c r="N145" s="31">
        <v>2032.2</v>
      </c>
      <c r="O145" s="42">
        <v>41106500</v>
      </c>
      <c r="P145" s="43">
        <v>-9.3386995710223169E-3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129.6</v>
      </c>
      <c r="F146" s="40">
        <v>129.88333333333335</v>
      </c>
      <c r="G146" s="41">
        <v>127.76666666666671</v>
      </c>
      <c r="H146" s="41">
        <v>125.93333333333337</v>
      </c>
      <c r="I146" s="41">
        <v>123.81666666666672</v>
      </c>
      <c r="J146" s="41">
        <v>131.7166666666667</v>
      </c>
      <c r="K146" s="41">
        <v>133.83333333333331</v>
      </c>
      <c r="L146" s="41">
        <v>135.66666666666669</v>
      </c>
      <c r="M146" s="31">
        <v>132</v>
      </c>
      <c r="N146" s="31">
        <v>128.05000000000001</v>
      </c>
      <c r="O146" s="42">
        <v>185430500</v>
      </c>
      <c r="P146" s="43">
        <v>-5.563887948134888E-2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1103.5999999999999</v>
      </c>
      <c r="F147" s="40">
        <v>1091.9833333333333</v>
      </c>
      <c r="G147" s="41">
        <v>1072.8166666666666</v>
      </c>
      <c r="H147" s="41">
        <v>1042.0333333333333</v>
      </c>
      <c r="I147" s="41">
        <v>1022.8666666666666</v>
      </c>
      <c r="J147" s="41">
        <v>1122.7666666666667</v>
      </c>
      <c r="K147" s="41">
        <v>1141.9333333333332</v>
      </c>
      <c r="L147" s="41">
        <v>1172.7166666666667</v>
      </c>
      <c r="M147" s="31">
        <v>1111.1500000000001</v>
      </c>
      <c r="N147" s="31">
        <v>1061.2</v>
      </c>
      <c r="O147" s="42">
        <v>6369750</v>
      </c>
      <c r="P147" s="43">
        <v>0.13801420340345705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429.4</v>
      </c>
      <c r="F148" s="40">
        <v>428.7833333333333</v>
      </c>
      <c r="G148" s="41">
        <v>424.56666666666661</v>
      </c>
      <c r="H148" s="41">
        <v>419.73333333333329</v>
      </c>
      <c r="I148" s="41">
        <v>415.51666666666659</v>
      </c>
      <c r="J148" s="41">
        <v>433.61666666666662</v>
      </c>
      <c r="K148" s="41">
        <v>437.83333333333331</v>
      </c>
      <c r="L148" s="41">
        <v>442.66666666666663</v>
      </c>
      <c r="M148" s="31">
        <v>433</v>
      </c>
      <c r="N148" s="31">
        <v>423.95</v>
      </c>
      <c r="O148" s="42">
        <v>84012000</v>
      </c>
      <c r="P148" s="43">
        <v>-4.7272356133158694E-2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27825.75</v>
      </c>
      <c r="F149" s="40">
        <v>27993.483333333337</v>
      </c>
      <c r="G149" s="41">
        <v>27533.416666666675</v>
      </c>
      <c r="H149" s="41">
        <v>27241.083333333339</v>
      </c>
      <c r="I149" s="41">
        <v>26781.016666666677</v>
      </c>
      <c r="J149" s="41">
        <v>28285.816666666673</v>
      </c>
      <c r="K149" s="41">
        <v>28745.883333333339</v>
      </c>
      <c r="L149" s="41">
        <v>29038.216666666671</v>
      </c>
      <c r="M149" s="31">
        <v>28453.55</v>
      </c>
      <c r="N149" s="31">
        <v>27701.15</v>
      </c>
      <c r="O149" s="42">
        <v>192675</v>
      </c>
      <c r="P149" s="43">
        <v>-4.9926035502958578E-2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1940.55</v>
      </c>
      <c r="F150" s="40">
        <v>1954.5833333333333</v>
      </c>
      <c r="G150" s="41">
        <v>1919.1666666666665</v>
      </c>
      <c r="H150" s="41">
        <v>1897.7833333333333</v>
      </c>
      <c r="I150" s="41">
        <v>1862.3666666666666</v>
      </c>
      <c r="J150" s="41">
        <v>1975.9666666666665</v>
      </c>
      <c r="K150" s="41">
        <v>2011.383333333333</v>
      </c>
      <c r="L150" s="41">
        <v>2032.7666666666664</v>
      </c>
      <c r="M150" s="31">
        <v>1990</v>
      </c>
      <c r="N150" s="31">
        <v>1933.2</v>
      </c>
      <c r="O150" s="42">
        <v>1548250</v>
      </c>
      <c r="P150" s="43">
        <v>-2.2569444444444444E-2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7668.95</v>
      </c>
      <c r="F151" s="40">
        <v>7723.0333333333328</v>
      </c>
      <c r="G151" s="41">
        <v>7581.0666666666657</v>
      </c>
      <c r="H151" s="41">
        <v>7493.1833333333325</v>
      </c>
      <c r="I151" s="41">
        <v>7351.2166666666653</v>
      </c>
      <c r="J151" s="41">
        <v>7810.9166666666661</v>
      </c>
      <c r="K151" s="41">
        <v>7952.8833333333332</v>
      </c>
      <c r="L151" s="41">
        <v>8040.7666666666664</v>
      </c>
      <c r="M151" s="31">
        <v>7865</v>
      </c>
      <c r="N151" s="31">
        <v>7635.15</v>
      </c>
      <c r="O151" s="42">
        <v>401000</v>
      </c>
      <c r="P151" s="43">
        <v>-6.7170689153823793E-2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1362.95</v>
      </c>
      <c r="F152" s="40">
        <v>1376.5500000000002</v>
      </c>
      <c r="G152" s="41">
        <v>1337.7000000000003</v>
      </c>
      <c r="H152" s="41">
        <v>1312.45</v>
      </c>
      <c r="I152" s="41">
        <v>1273.6000000000001</v>
      </c>
      <c r="J152" s="41">
        <v>1401.8000000000004</v>
      </c>
      <c r="K152" s="41">
        <v>1440.6500000000003</v>
      </c>
      <c r="L152" s="41">
        <v>1465.9000000000005</v>
      </c>
      <c r="M152" s="31">
        <v>1415.4</v>
      </c>
      <c r="N152" s="31">
        <v>1351.3</v>
      </c>
      <c r="O152" s="42">
        <v>3780800</v>
      </c>
      <c r="P152" s="43">
        <v>5.3734671125975471E-2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687.35</v>
      </c>
      <c r="F153" s="40">
        <v>688.76666666666677</v>
      </c>
      <c r="G153" s="41">
        <v>671.88333333333355</v>
      </c>
      <c r="H153" s="41">
        <v>656.41666666666674</v>
      </c>
      <c r="I153" s="41">
        <v>639.53333333333353</v>
      </c>
      <c r="J153" s="41">
        <v>704.23333333333358</v>
      </c>
      <c r="K153" s="41">
        <v>721.11666666666679</v>
      </c>
      <c r="L153" s="41">
        <v>736.5833333333336</v>
      </c>
      <c r="M153" s="31">
        <v>705.65</v>
      </c>
      <c r="N153" s="31">
        <v>673.3</v>
      </c>
      <c r="O153" s="42">
        <v>48906200</v>
      </c>
      <c r="P153" s="43">
        <v>6.4413906578506347E-2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539.85</v>
      </c>
      <c r="F154" s="40">
        <v>544</v>
      </c>
      <c r="G154" s="41">
        <v>527.70000000000005</v>
      </c>
      <c r="H154" s="41">
        <v>515.55000000000007</v>
      </c>
      <c r="I154" s="41">
        <v>499.25000000000011</v>
      </c>
      <c r="J154" s="41">
        <v>556.15</v>
      </c>
      <c r="K154" s="41">
        <v>572.44999999999993</v>
      </c>
      <c r="L154" s="41">
        <v>584.59999999999991</v>
      </c>
      <c r="M154" s="31">
        <v>560.29999999999995</v>
      </c>
      <c r="N154" s="31">
        <v>531.85</v>
      </c>
      <c r="O154" s="42">
        <v>13992000</v>
      </c>
      <c r="P154" s="43">
        <v>0.17569952104865139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743.5</v>
      </c>
      <c r="F155" s="40">
        <v>748.65</v>
      </c>
      <c r="G155" s="41">
        <v>733.84999999999991</v>
      </c>
      <c r="H155" s="41">
        <v>724.19999999999993</v>
      </c>
      <c r="I155" s="41">
        <v>709.39999999999986</v>
      </c>
      <c r="J155" s="41">
        <v>758.3</v>
      </c>
      <c r="K155" s="41">
        <v>773.09999999999991</v>
      </c>
      <c r="L155" s="41">
        <v>782.75</v>
      </c>
      <c r="M155" s="31">
        <v>763.45</v>
      </c>
      <c r="N155" s="31">
        <v>739</v>
      </c>
      <c r="O155" s="42">
        <v>9005000</v>
      </c>
      <c r="P155" s="43">
        <v>-1.5739425073778554E-2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770.4</v>
      </c>
      <c r="F156" s="40">
        <v>775.13333333333333</v>
      </c>
      <c r="G156" s="41">
        <v>760.26666666666665</v>
      </c>
      <c r="H156" s="41">
        <v>750.13333333333333</v>
      </c>
      <c r="I156" s="41">
        <v>735.26666666666665</v>
      </c>
      <c r="J156" s="41">
        <v>785.26666666666665</v>
      </c>
      <c r="K156" s="41">
        <v>800.13333333333321</v>
      </c>
      <c r="L156" s="41">
        <v>810.26666666666665</v>
      </c>
      <c r="M156" s="31">
        <v>790</v>
      </c>
      <c r="N156" s="31">
        <v>765</v>
      </c>
      <c r="O156" s="42">
        <v>7726050</v>
      </c>
      <c r="P156" s="43">
        <v>5.9764457725435052E-3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291.45</v>
      </c>
      <c r="F157" s="40">
        <v>292.75</v>
      </c>
      <c r="G157" s="41">
        <v>287.55</v>
      </c>
      <c r="H157" s="41">
        <v>283.65000000000003</v>
      </c>
      <c r="I157" s="41">
        <v>278.45000000000005</v>
      </c>
      <c r="J157" s="41">
        <v>296.64999999999998</v>
      </c>
      <c r="K157" s="41">
        <v>301.85000000000002</v>
      </c>
      <c r="L157" s="41">
        <v>305.74999999999994</v>
      </c>
      <c r="M157" s="31">
        <v>297.95</v>
      </c>
      <c r="N157" s="31">
        <v>288.85000000000002</v>
      </c>
      <c r="O157" s="42">
        <v>134916150</v>
      </c>
      <c r="P157" s="43">
        <v>-5.4845665455416685E-2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121.05</v>
      </c>
      <c r="F158" s="40">
        <v>121.68333333333332</v>
      </c>
      <c r="G158" s="41">
        <v>119.51666666666665</v>
      </c>
      <c r="H158" s="41">
        <v>117.98333333333333</v>
      </c>
      <c r="I158" s="41">
        <v>115.81666666666666</v>
      </c>
      <c r="J158" s="41">
        <v>123.21666666666664</v>
      </c>
      <c r="K158" s="41">
        <v>125.3833333333333</v>
      </c>
      <c r="L158" s="41">
        <v>126.91666666666663</v>
      </c>
      <c r="M158" s="31">
        <v>123.85</v>
      </c>
      <c r="N158" s="31">
        <v>120.15</v>
      </c>
      <c r="O158" s="42">
        <v>137153250</v>
      </c>
      <c r="P158" s="43">
        <v>-1.4788595810705974E-2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1329.05</v>
      </c>
      <c r="F159" s="40">
        <v>1318.75</v>
      </c>
      <c r="G159" s="41">
        <v>1304.5999999999999</v>
      </c>
      <c r="H159" s="41">
        <v>1280.1499999999999</v>
      </c>
      <c r="I159" s="41">
        <v>1265.9999999999998</v>
      </c>
      <c r="J159" s="41">
        <v>1343.2</v>
      </c>
      <c r="K159" s="41">
        <v>1357.3500000000001</v>
      </c>
      <c r="L159" s="41">
        <v>1381.8000000000002</v>
      </c>
      <c r="M159" s="31">
        <v>1332.9</v>
      </c>
      <c r="N159" s="31">
        <v>1294.3</v>
      </c>
      <c r="O159" s="42">
        <v>46176250</v>
      </c>
      <c r="P159" s="43">
        <v>-2.4239308077933048E-3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3183.35</v>
      </c>
      <c r="F160" s="40">
        <v>3187.9833333333336</v>
      </c>
      <c r="G160" s="41">
        <v>3160.3666666666672</v>
      </c>
      <c r="H160" s="41">
        <v>3137.3833333333337</v>
      </c>
      <c r="I160" s="41">
        <v>3109.7666666666673</v>
      </c>
      <c r="J160" s="41">
        <v>3210.9666666666672</v>
      </c>
      <c r="K160" s="41">
        <v>3238.5833333333339</v>
      </c>
      <c r="L160" s="41">
        <v>3261.5666666666671</v>
      </c>
      <c r="M160" s="31">
        <v>3215.6</v>
      </c>
      <c r="N160" s="31">
        <v>3165</v>
      </c>
      <c r="O160" s="42">
        <v>10177200</v>
      </c>
      <c r="P160" s="43">
        <v>-3.3199165613890767E-3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1120.25</v>
      </c>
      <c r="F161" s="40">
        <v>1117.6166666666668</v>
      </c>
      <c r="G161" s="41">
        <v>1106.6833333333336</v>
      </c>
      <c r="H161" s="41">
        <v>1093.1166666666668</v>
      </c>
      <c r="I161" s="41">
        <v>1082.1833333333336</v>
      </c>
      <c r="J161" s="41">
        <v>1131.1833333333336</v>
      </c>
      <c r="K161" s="41">
        <v>1142.116666666667</v>
      </c>
      <c r="L161" s="41">
        <v>1155.6833333333336</v>
      </c>
      <c r="M161" s="31">
        <v>1128.55</v>
      </c>
      <c r="N161" s="31">
        <v>1104.05</v>
      </c>
      <c r="O161" s="42">
        <v>15637200</v>
      </c>
      <c r="P161" s="43">
        <v>-1.4743686677755935E-2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1734.25</v>
      </c>
      <c r="F162" s="40">
        <v>1731.8500000000001</v>
      </c>
      <c r="G162" s="41">
        <v>1718.3500000000004</v>
      </c>
      <c r="H162" s="41">
        <v>1702.4500000000003</v>
      </c>
      <c r="I162" s="41">
        <v>1688.9500000000005</v>
      </c>
      <c r="J162" s="41">
        <v>1747.7500000000002</v>
      </c>
      <c r="K162" s="41">
        <v>1761.2499999999998</v>
      </c>
      <c r="L162" s="41">
        <v>1777.15</v>
      </c>
      <c r="M162" s="31">
        <v>1745.35</v>
      </c>
      <c r="N162" s="31">
        <v>1715.95</v>
      </c>
      <c r="O162" s="42">
        <v>5080125</v>
      </c>
      <c r="P162" s="43">
        <v>-1.6480325250471904E-2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3002.85</v>
      </c>
      <c r="F163" s="40">
        <v>3037.8833333333332</v>
      </c>
      <c r="G163" s="41">
        <v>2926.9666666666662</v>
      </c>
      <c r="H163" s="41">
        <v>2851.083333333333</v>
      </c>
      <c r="I163" s="41">
        <v>2740.1666666666661</v>
      </c>
      <c r="J163" s="41">
        <v>3113.7666666666664</v>
      </c>
      <c r="K163" s="41">
        <v>3224.6833333333334</v>
      </c>
      <c r="L163" s="41">
        <v>3300.5666666666666</v>
      </c>
      <c r="M163" s="31">
        <v>3148.8</v>
      </c>
      <c r="N163" s="31">
        <v>2962</v>
      </c>
      <c r="O163" s="42">
        <v>842250</v>
      </c>
      <c r="P163" s="43">
        <v>-3.7153472420691627E-2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459.75</v>
      </c>
      <c r="F164" s="40">
        <v>462.33333333333331</v>
      </c>
      <c r="G164" s="41">
        <v>454.36666666666662</v>
      </c>
      <c r="H164" s="41">
        <v>448.98333333333329</v>
      </c>
      <c r="I164" s="41">
        <v>441.01666666666659</v>
      </c>
      <c r="J164" s="41">
        <v>467.71666666666664</v>
      </c>
      <c r="K164" s="41">
        <v>475.68333333333334</v>
      </c>
      <c r="L164" s="41">
        <v>481.06666666666666</v>
      </c>
      <c r="M164" s="31">
        <v>470.3</v>
      </c>
      <c r="N164" s="31">
        <v>456.95</v>
      </c>
      <c r="O164" s="42">
        <v>2971500</v>
      </c>
      <c r="P164" s="43">
        <v>-3.0196275792652239E-3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917.75</v>
      </c>
      <c r="F165" s="40">
        <v>908.63333333333333</v>
      </c>
      <c r="G165" s="41">
        <v>890.86666666666667</v>
      </c>
      <c r="H165" s="41">
        <v>863.98333333333335</v>
      </c>
      <c r="I165" s="41">
        <v>846.2166666666667</v>
      </c>
      <c r="J165" s="41">
        <v>935.51666666666665</v>
      </c>
      <c r="K165" s="41">
        <v>953.2833333333333</v>
      </c>
      <c r="L165" s="41">
        <v>980.16666666666663</v>
      </c>
      <c r="M165" s="31">
        <v>926.4</v>
      </c>
      <c r="N165" s="31">
        <v>881.75</v>
      </c>
      <c r="O165" s="42">
        <v>1177400</v>
      </c>
      <c r="P165" s="43">
        <v>7.9787234042553196E-2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581</v>
      </c>
      <c r="F166" s="40">
        <v>585.18333333333328</v>
      </c>
      <c r="G166" s="41">
        <v>575.51666666666654</v>
      </c>
      <c r="H166" s="41">
        <v>570.0333333333333</v>
      </c>
      <c r="I166" s="41">
        <v>560.36666666666656</v>
      </c>
      <c r="J166" s="41">
        <v>590.66666666666652</v>
      </c>
      <c r="K166" s="41">
        <v>600.33333333333326</v>
      </c>
      <c r="L166" s="41">
        <v>605.81666666666649</v>
      </c>
      <c r="M166" s="31">
        <v>594.85</v>
      </c>
      <c r="N166" s="31">
        <v>579.70000000000005</v>
      </c>
      <c r="O166" s="42">
        <v>6477800</v>
      </c>
      <c r="P166" s="43">
        <v>1.9836896627727574E-2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1418.5</v>
      </c>
      <c r="F167" s="40">
        <v>1424.6666666666667</v>
      </c>
      <c r="G167" s="41">
        <v>1404.3333333333335</v>
      </c>
      <c r="H167" s="41">
        <v>1390.1666666666667</v>
      </c>
      <c r="I167" s="41">
        <v>1369.8333333333335</v>
      </c>
      <c r="J167" s="41">
        <v>1438.8333333333335</v>
      </c>
      <c r="K167" s="41">
        <v>1459.166666666667</v>
      </c>
      <c r="L167" s="41">
        <v>1473.3333333333335</v>
      </c>
      <c r="M167" s="31">
        <v>1445</v>
      </c>
      <c r="N167" s="31">
        <v>1410.5</v>
      </c>
      <c r="O167" s="42">
        <v>1748600</v>
      </c>
      <c r="P167" s="43">
        <v>1.8344883815735832E-2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7583.55</v>
      </c>
      <c r="F168" s="40">
        <v>7597.75</v>
      </c>
      <c r="G168" s="41">
        <v>7526.8</v>
      </c>
      <c r="H168" s="41">
        <v>7470.05</v>
      </c>
      <c r="I168" s="41">
        <v>7399.1</v>
      </c>
      <c r="J168" s="41">
        <v>7654.5</v>
      </c>
      <c r="K168" s="41">
        <v>7725.4500000000007</v>
      </c>
      <c r="L168" s="41">
        <v>7782.2</v>
      </c>
      <c r="M168" s="31">
        <v>7668.7</v>
      </c>
      <c r="N168" s="31">
        <v>7541</v>
      </c>
      <c r="O168" s="42">
        <v>2018100</v>
      </c>
      <c r="P168" s="43">
        <v>-2.6342451874366769E-2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812.55</v>
      </c>
      <c r="F169" s="40">
        <v>815.15</v>
      </c>
      <c r="G169" s="41">
        <v>803.84999999999991</v>
      </c>
      <c r="H169" s="41">
        <v>795.15</v>
      </c>
      <c r="I169" s="41">
        <v>783.84999999999991</v>
      </c>
      <c r="J169" s="41">
        <v>823.84999999999991</v>
      </c>
      <c r="K169" s="41">
        <v>835.14999999999986</v>
      </c>
      <c r="L169" s="41">
        <v>843.84999999999991</v>
      </c>
      <c r="M169" s="31">
        <v>826.45</v>
      </c>
      <c r="N169" s="31">
        <v>806.45</v>
      </c>
      <c r="O169" s="42">
        <v>23731500</v>
      </c>
      <c r="P169" s="43">
        <v>-1.2014937489852249E-2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265.10000000000002</v>
      </c>
      <c r="F170" s="40">
        <v>267.48333333333329</v>
      </c>
      <c r="G170" s="41">
        <v>259.76666666666659</v>
      </c>
      <c r="H170" s="41">
        <v>254.43333333333328</v>
      </c>
      <c r="I170" s="41">
        <v>246.71666666666658</v>
      </c>
      <c r="J170" s="41">
        <v>272.81666666666661</v>
      </c>
      <c r="K170" s="41">
        <v>280.5333333333333</v>
      </c>
      <c r="L170" s="41">
        <v>285.86666666666662</v>
      </c>
      <c r="M170" s="31">
        <v>275.2</v>
      </c>
      <c r="N170" s="31">
        <v>262.14999999999998</v>
      </c>
      <c r="O170" s="42">
        <v>120568300</v>
      </c>
      <c r="P170" s="43">
        <v>-1.5403178189099685E-3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1020.8</v>
      </c>
      <c r="F171" s="40">
        <v>1029.6500000000001</v>
      </c>
      <c r="G171" s="41">
        <v>1010.5500000000002</v>
      </c>
      <c r="H171" s="41">
        <v>1000.3000000000001</v>
      </c>
      <c r="I171" s="41">
        <v>981.20000000000016</v>
      </c>
      <c r="J171" s="41">
        <v>1039.9000000000001</v>
      </c>
      <c r="K171" s="41">
        <v>1059</v>
      </c>
      <c r="L171" s="41">
        <v>1069.2500000000002</v>
      </c>
      <c r="M171" s="31">
        <v>1048.75</v>
      </c>
      <c r="N171" s="31">
        <v>1019.4</v>
      </c>
      <c r="O171" s="42">
        <v>3404500</v>
      </c>
      <c r="P171" s="43">
        <v>-7.0443686006825934E-2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591.65</v>
      </c>
      <c r="F172" s="40">
        <v>590.25</v>
      </c>
      <c r="G172" s="41">
        <v>586</v>
      </c>
      <c r="H172" s="41">
        <v>580.35</v>
      </c>
      <c r="I172" s="41">
        <v>576.1</v>
      </c>
      <c r="J172" s="41">
        <v>595.9</v>
      </c>
      <c r="K172" s="41">
        <v>600.15</v>
      </c>
      <c r="L172" s="41">
        <v>605.79999999999995</v>
      </c>
      <c r="M172" s="31">
        <v>594.5</v>
      </c>
      <c r="N172" s="31">
        <v>584.6</v>
      </c>
      <c r="O172" s="42">
        <v>30710400</v>
      </c>
      <c r="P172" s="43">
        <v>-2.6377193872374961E-2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200.75</v>
      </c>
      <c r="F173" s="40">
        <v>202.51666666666665</v>
      </c>
      <c r="G173" s="41">
        <v>198.3833333333333</v>
      </c>
      <c r="H173" s="41">
        <v>196.01666666666665</v>
      </c>
      <c r="I173" s="41">
        <v>191.8833333333333</v>
      </c>
      <c r="J173" s="41">
        <v>204.8833333333333</v>
      </c>
      <c r="K173" s="41">
        <v>209.01666666666662</v>
      </c>
      <c r="L173" s="41">
        <v>211.3833333333333</v>
      </c>
      <c r="M173" s="31">
        <v>206.65</v>
      </c>
      <c r="N173" s="31">
        <v>200.15</v>
      </c>
      <c r="O173" s="42">
        <v>64227000</v>
      </c>
      <c r="P173" s="43">
        <v>-9.8968690745964948E-3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44405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31" t="s">
        <v>16</v>
      </c>
      <c r="B8" s="433"/>
      <c r="C8" s="437" t="s">
        <v>20</v>
      </c>
      <c r="D8" s="437" t="s">
        <v>21</v>
      </c>
      <c r="E8" s="428" t="s">
        <v>22</v>
      </c>
      <c r="F8" s="429"/>
      <c r="G8" s="430"/>
      <c r="H8" s="428" t="s">
        <v>23</v>
      </c>
      <c r="I8" s="429"/>
      <c r="J8" s="430"/>
      <c r="K8" s="26"/>
      <c r="L8" s="55"/>
      <c r="M8" s="55"/>
      <c r="N8" s="1"/>
      <c r="O8" s="1"/>
    </row>
    <row r="9" spans="1:15" ht="36" customHeight="1">
      <c r="A9" s="435"/>
      <c r="B9" s="436"/>
      <c r="C9" s="436"/>
      <c r="D9" s="43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15746.45</v>
      </c>
      <c r="D10" s="35">
        <v>15776.333333333334</v>
      </c>
      <c r="E10" s="35">
        <v>15671.116666666669</v>
      </c>
      <c r="F10" s="35">
        <v>15595.783333333335</v>
      </c>
      <c r="G10" s="35">
        <v>15490.566666666669</v>
      </c>
      <c r="H10" s="35">
        <v>15851.666666666668</v>
      </c>
      <c r="I10" s="35">
        <v>15956.883333333331</v>
      </c>
      <c r="J10" s="35">
        <v>16032.216666666667</v>
      </c>
      <c r="K10" s="37">
        <v>15881.55</v>
      </c>
      <c r="L10" s="37">
        <v>15701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34797.449999999997</v>
      </c>
      <c r="D11" s="40">
        <v>34899.033333333333</v>
      </c>
      <c r="E11" s="40">
        <v>34611.966666666667</v>
      </c>
      <c r="F11" s="40">
        <v>34426.483333333337</v>
      </c>
      <c r="G11" s="40">
        <v>34139.416666666672</v>
      </c>
      <c r="H11" s="40">
        <v>35084.516666666663</v>
      </c>
      <c r="I11" s="40">
        <v>35371.583333333328</v>
      </c>
      <c r="J11" s="40">
        <v>35557.066666666658</v>
      </c>
      <c r="K11" s="31">
        <v>35186.1</v>
      </c>
      <c r="L11" s="31">
        <v>34713.550000000003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2034.8</v>
      </c>
      <c r="D12" s="40">
        <v>2039.5999999999997</v>
      </c>
      <c r="E12" s="40">
        <v>2023.5499999999993</v>
      </c>
      <c r="F12" s="40">
        <v>2012.2999999999995</v>
      </c>
      <c r="G12" s="40">
        <v>1996.2499999999991</v>
      </c>
      <c r="H12" s="40">
        <v>2050.8499999999995</v>
      </c>
      <c r="I12" s="40">
        <v>2066.9</v>
      </c>
      <c r="J12" s="40">
        <v>2078.1499999999996</v>
      </c>
      <c r="K12" s="31">
        <v>2055.65</v>
      </c>
      <c r="L12" s="31">
        <v>2028.35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4416</v>
      </c>
      <c r="D13" s="40">
        <v>4426.8</v>
      </c>
      <c r="E13" s="40">
        <v>4390</v>
      </c>
      <c r="F13" s="40">
        <v>4364</v>
      </c>
      <c r="G13" s="40">
        <v>4327.2</v>
      </c>
      <c r="H13" s="40">
        <v>4452.8</v>
      </c>
      <c r="I13" s="40">
        <v>4489.6000000000013</v>
      </c>
      <c r="J13" s="40">
        <v>4515.6000000000004</v>
      </c>
      <c r="K13" s="31">
        <v>4463.6000000000004</v>
      </c>
      <c r="L13" s="31">
        <v>4400.8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29892.55</v>
      </c>
      <c r="D14" s="40">
        <v>29879.949999999997</v>
      </c>
      <c r="E14" s="40">
        <v>29711.549999999996</v>
      </c>
      <c r="F14" s="40">
        <v>29530.55</v>
      </c>
      <c r="G14" s="40">
        <v>29362.149999999998</v>
      </c>
      <c r="H14" s="40">
        <v>30060.949999999993</v>
      </c>
      <c r="I14" s="40">
        <v>30229.349999999995</v>
      </c>
      <c r="J14" s="40">
        <v>30410.349999999991</v>
      </c>
      <c r="K14" s="31">
        <v>30048.35</v>
      </c>
      <c r="L14" s="31">
        <v>29698.95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3562.5</v>
      </c>
      <c r="D15" s="40">
        <v>3575.9166666666665</v>
      </c>
      <c r="E15" s="40">
        <v>3542.1833333333329</v>
      </c>
      <c r="F15" s="40">
        <v>3521.8666666666663</v>
      </c>
      <c r="G15" s="40">
        <v>3488.1333333333328</v>
      </c>
      <c r="H15" s="40">
        <v>3596.2333333333331</v>
      </c>
      <c r="I15" s="40">
        <v>3629.9666666666667</v>
      </c>
      <c r="J15" s="40">
        <v>3650.2833333333333</v>
      </c>
      <c r="K15" s="31">
        <v>3609.65</v>
      </c>
      <c r="L15" s="31">
        <v>3555.6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7495.95</v>
      </c>
      <c r="D16" s="40">
        <v>7527.0166666666664</v>
      </c>
      <c r="E16" s="40">
        <v>7444.583333333333</v>
      </c>
      <c r="F16" s="40">
        <v>7393.2166666666662</v>
      </c>
      <c r="G16" s="40">
        <v>7310.7833333333328</v>
      </c>
      <c r="H16" s="40">
        <v>7578.3833333333332</v>
      </c>
      <c r="I16" s="40">
        <v>7660.8166666666675</v>
      </c>
      <c r="J16" s="40">
        <v>7712.1833333333334</v>
      </c>
      <c r="K16" s="31">
        <v>7609.45</v>
      </c>
      <c r="L16" s="31">
        <v>7475.65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2371.6999999999998</v>
      </c>
      <c r="D17" s="40">
        <v>2374.5</v>
      </c>
      <c r="E17" s="40">
        <v>2354</v>
      </c>
      <c r="F17" s="40">
        <v>2336.3000000000002</v>
      </c>
      <c r="G17" s="40">
        <v>2315.8000000000002</v>
      </c>
      <c r="H17" s="40">
        <v>2392.1999999999998</v>
      </c>
      <c r="I17" s="40">
        <v>2412.6999999999998</v>
      </c>
      <c r="J17" s="40">
        <v>2430.3999999999996</v>
      </c>
      <c r="K17" s="31">
        <v>2395</v>
      </c>
      <c r="L17" s="31">
        <v>2356.8000000000002</v>
      </c>
      <c r="M17" s="31">
        <v>10.172639999999999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1194.8499999999999</v>
      </c>
      <c r="D18" s="40">
        <v>1190.95</v>
      </c>
      <c r="E18" s="40">
        <v>1179.95</v>
      </c>
      <c r="F18" s="40">
        <v>1165.05</v>
      </c>
      <c r="G18" s="40">
        <v>1154.05</v>
      </c>
      <c r="H18" s="40">
        <v>1205.8500000000001</v>
      </c>
      <c r="I18" s="40">
        <v>1216.8500000000001</v>
      </c>
      <c r="J18" s="40">
        <v>1231.7500000000002</v>
      </c>
      <c r="K18" s="31">
        <v>1201.95</v>
      </c>
      <c r="L18" s="31">
        <v>1176.05</v>
      </c>
      <c r="M18" s="31">
        <v>11.5505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898.25</v>
      </c>
      <c r="D19" s="40">
        <v>895.68333333333339</v>
      </c>
      <c r="E19" s="40">
        <v>886.61666666666679</v>
      </c>
      <c r="F19" s="40">
        <v>874.98333333333335</v>
      </c>
      <c r="G19" s="40">
        <v>865.91666666666674</v>
      </c>
      <c r="H19" s="40">
        <v>907.31666666666683</v>
      </c>
      <c r="I19" s="40">
        <v>916.38333333333344</v>
      </c>
      <c r="J19" s="40">
        <v>928.01666666666688</v>
      </c>
      <c r="K19" s="31">
        <v>904.75</v>
      </c>
      <c r="L19" s="31">
        <v>884.05</v>
      </c>
      <c r="M19" s="31">
        <v>11.440379999999999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17992.400000000001</v>
      </c>
      <c r="D20" s="40">
        <v>17939.466666666667</v>
      </c>
      <c r="E20" s="40">
        <v>17872.933333333334</v>
      </c>
      <c r="F20" s="40">
        <v>17753.466666666667</v>
      </c>
      <c r="G20" s="40">
        <v>17686.933333333334</v>
      </c>
      <c r="H20" s="40">
        <v>18058.933333333334</v>
      </c>
      <c r="I20" s="40">
        <v>18125.466666666667</v>
      </c>
      <c r="J20" s="40">
        <v>18244.933333333334</v>
      </c>
      <c r="K20" s="31">
        <v>18006</v>
      </c>
      <c r="L20" s="31">
        <v>17820</v>
      </c>
      <c r="M20" s="31">
        <v>0.24249000000000001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1396.75</v>
      </c>
      <c r="D21" s="40">
        <v>1399.8333333333333</v>
      </c>
      <c r="E21" s="40">
        <v>1375.0666666666666</v>
      </c>
      <c r="F21" s="40">
        <v>1353.3833333333334</v>
      </c>
      <c r="G21" s="40">
        <v>1328.6166666666668</v>
      </c>
      <c r="H21" s="40">
        <v>1421.5166666666664</v>
      </c>
      <c r="I21" s="40">
        <v>1446.2833333333333</v>
      </c>
      <c r="J21" s="40">
        <v>1467.9666666666662</v>
      </c>
      <c r="K21" s="31">
        <v>1424.6</v>
      </c>
      <c r="L21" s="31">
        <v>1378.15</v>
      </c>
      <c r="M21" s="31">
        <v>29.780419999999999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914.45</v>
      </c>
      <c r="D22" s="40">
        <v>923.15</v>
      </c>
      <c r="E22" s="40">
        <v>896.3</v>
      </c>
      <c r="F22" s="40">
        <v>878.15</v>
      </c>
      <c r="G22" s="40">
        <v>851.3</v>
      </c>
      <c r="H22" s="40">
        <v>941.3</v>
      </c>
      <c r="I22" s="40">
        <v>968.15000000000009</v>
      </c>
      <c r="J22" s="40">
        <v>986.3</v>
      </c>
      <c r="K22" s="31">
        <v>950</v>
      </c>
      <c r="L22" s="31">
        <v>905</v>
      </c>
      <c r="M22" s="31">
        <v>1.10537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663.2</v>
      </c>
      <c r="D23" s="40">
        <v>669.94999999999993</v>
      </c>
      <c r="E23" s="40">
        <v>653.59999999999991</v>
      </c>
      <c r="F23" s="40">
        <v>644</v>
      </c>
      <c r="G23" s="40">
        <v>627.65</v>
      </c>
      <c r="H23" s="40">
        <v>679.54999999999984</v>
      </c>
      <c r="I23" s="40">
        <v>695.9</v>
      </c>
      <c r="J23" s="40">
        <v>705.49999999999977</v>
      </c>
      <c r="K23" s="31">
        <v>686.3</v>
      </c>
      <c r="L23" s="31">
        <v>660.35</v>
      </c>
      <c r="M23" s="31">
        <v>71.331130000000002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931.05</v>
      </c>
      <c r="D24" s="40">
        <v>917.18333333333339</v>
      </c>
      <c r="E24" s="40">
        <v>893.86666666666679</v>
      </c>
      <c r="F24" s="40">
        <v>856.68333333333339</v>
      </c>
      <c r="G24" s="40">
        <v>833.36666666666679</v>
      </c>
      <c r="H24" s="40">
        <v>954.36666666666679</v>
      </c>
      <c r="I24" s="40">
        <v>977.68333333333339</v>
      </c>
      <c r="J24" s="40">
        <v>1014.8666666666668</v>
      </c>
      <c r="K24" s="31">
        <v>940.5</v>
      </c>
      <c r="L24" s="31">
        <v>880</v>
      </c>
      <c r="M24" s="31">
        <v>2.9281899999999998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901.1</v>
      </c>
      <c r="D25" s="40">
        <v>915.33333333333337</v>
      </c>
      <c r="E25" s="40">
        <v>885.66666666666674</v>
      </c>
      <c r="F25" s="40">
        <v>870.23333333333335</v>
      </c>
      <c r="G25" s="40">
        <v>840.56666666666672</v>
      </c>
      <c r="H25" s="40">
        <v>930.76666666666677</v>
      </c>
      <c r="I25" s="40">
        <v>960.43333333333351</v>
      </c>
      <c r="J25" s="40">
        <v>975.86666666666679</v>
      </c>
      <c r="K25" s="31">
        <v>945</v>
      </c>
      <c r="L25" s="31">
        <v>899.9</v>
      </c>
      <c r="M25" s="31">
        <v>0.74722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117.4</v>
      </c>
      <c r="D26" s="40">
        <v>118.40000000000002</v>
      </c>
      <c r="E26" s="40">
        <v>116.15000000000003</v>
      </c>
      <c r="F26" s="40">
        <v>114.90000000000002</v>
      </c>
      <c r="G26" s="40">
        <v>112.65000000000003</v>
      </c>
      <c r="H26" s="40">
        <v>119.65000000000003</v>
      </c>
      <c r="I26" s="40">
        <v>121.9</v>
      </c>
      <c r="J26" s="40">
        <v>123.15000000000003</v>
      </c>
      <c r="K26" s="31">
        <v>120.65</v>
      </c>
      <c r="L26" s="31">
        <v>117.15</v>
      </c>
      <c r="M26" s="31">
        <v>32.578510000000001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223.05</v>
      </c>
      <c r="D27" s="40">
        <v>221.66666666666666</v>
      </c>
      <c r="E27" s="40">
        <v>218.43333333333331</v>
      </c>
      <c r="F27" s="40">
        <v>213.81666666666666</v>
      </c>
      <c r="G27" s="40">
        <v>210.58333333333331</v>
      </c>
      <c r="H27" s="40">
        <v>226.2833333333333</v>
      </c>
      <c r="I27" s="40">
        <v>229.51666666666665</v>
      </c>
      <c r="J27" s="40">
        <v>234.1333333333333</v>
      </c>
      <c r="K27" s="31">
        <v>224.9</v>
      </c>
      <c r="L27" s="31">
        <v>217.05</v>
      </c>
      <c r="M27" s="31">
        <v>56.05433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2248.6999999999998</v>
      </c>
      <c r="D28" s="40">
        <v>2242.1833333333329</v>
      </c>
      <c r="E28" s="40">
        <v>2222.3666666666659</v>
      </c>
      <c r="F28" s="40">
        <v>2196.0333333333328</v>
      </c>
      <c r="G28" s="40">
        <v>2176.2166666666658</v>
      </c>
      <c r="H28" s="40">
        <v>2268.516666666666</v>
      </c>
      <c r="I28" s="40">
        <v>2288.3333333333326</v>
      </c>
      <c r="J28" s="40">
        <v>2314.6666666666661</v>
      </c>
      <c r="K28" s="31">
        <v>2262</v>
      </c>
      <c r="L28" s="31">
        <v>2215.85</v>
      </c>
      <c r="M28" s="31">
        <v>0.91915999999999998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807.95</v>
      </c>
      <c r="D29" s="40">
        <v>826.98333333333323</v>
      </c>
      <c r="E29" s="40">
        <v>784.96666666666647</v>
      </c>
      <c r="F29" s="40">
        <v>761.98333333333323</v>
      </c>
      <c r="G29" s="40">
        <v>719.96666666666647</v>
      </c>
      <c r="H29" s="40">
        <v>849.96666666666647</v>
      </c>
      <c r="I29" s="40">
        <v>891.98333333333312</v>
      </c>
      <c r="J29" s="40">
        <v>914.96666666666647</v>
      </c>
      <c r="K29" s="31">
        <v>869</v>
      </c>
      <c r="L29" s="31">
        <v>804</v>
      </c>
      <c r="M29" s="31">
        <v>50.746569999999998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3384.05</v>
      </c>
      <c r="D30" s="40">
        <v>3417.2666666666664</v>
      </c>
      <c r="E30" s="40">
        <v>3336.833333333333</v>
      </c>
      <c r="F30" s="40">
        <v>3289.6166666666668</v>
      </c>
      <c r="G30" s="40">
        <v>3209.1833333333334</v>
      </c>
      <c r="H30" s="40">
        <v>3464.4833333333327</v>
      </c>
      <c r="I30" s="40">
        <v>3544.9166666666661</v>
      </c>
      <c r="J30" s="40">
        <v>3592.1333333333323</v>
      </c>
      <c r="K30" s="31">
        <v>3497.7</v>
      </c>
      <c r="L30" s="31">
        <v>3370.05</v>
      </c>
      <c r="M30" s="31">
        <v>2.7443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718.3</v>
      </c>
      <c r="D31" s="40">
        <v>721.66666666666663</v>
      </c>
      <c r="E31" s="40">
        <v>713.68333333333328</v>
      </c>
      <c r="F31" s="40">
        <v>709.06666666666661</v>
      </c>
      <c r="G31" s="40">
        <v>701.08333333333326</v>
      </c>
      <c r="H31" s="40">
        <v>726.2833333333333</v>
      </c>
      <c r="I31" s="40">
        <v>734.26666666666665</v>
      </c>
      <c r="J31" s="40">
        <v>738.88333333333333</v>
      </c>
      <c r="K31" s="31">
        <v>729.65</v>
      </c>
      <c r="L31" s="31">
        <v>717.05</v>
      </c>
      <c r="M31" s="31">
        <v>6.2831900000000003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408.8</v>
      </c>
      <c r="D32" s="40">
        <v>408.11666666666662</v>
      </c>
      <c r="E32" s="40">
        <v>402.23333333333323</v>
      </c>
      <c r="F32" s="40">
        <v>395.66666666666663</v>
      </c>
      <c r="G32" s="40">
        <v>389.78333333333325</v>
      </c>
      <c r="H32" s="40">
        <v>414.68333333333322</v>
      </c>
      <c r="I32" s="40">
        <v>420.56666666666655</v>
      </c>
      <c r="J32" s="40">
        <v>427.13333333333321</v>
      </c>
      <c r="K32" s="31">
        <v>414</v>
      </c>
      <c r="L32" s="31">
        <v>401.55</v>
      </c>
      <c r="M32" s="31">
        <v>74.699600000000004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4078.25</v>
      </c>
      <c r="D33" s="40">
        <v>4106.1166666666659</v>
      </c>
      <c r="E33" s="40">
        <v>4022.5833333333321</v>
      </c>
      <c r="F33" s="40">
        <v>3966.9166666666661</v>
      </c>
      <c r="G33" s="40">
        <v>3883.3833333333323</v>
      </c>
      <c r="H33" s="40">
        <v>4161.7833333333319</v>
      </c>
      <c r="I33" s="40">
        <v>4245.3166666666666</v>
      </c>
      <c r="J33" s="40">
        <v>4300.9833333333318</v>
      </c>
      <c r="K33" s="31">
        <v>4189.6499999999996</v>
      </c>
      <c r="L33" s="31">
        <v>4050.45</v>
      </c>
      <c r="M33" s="31">
        <v>8.5968699999999991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221.75</v>
      </c>
      <c r="D34" s="40">
        <v>222.75</v>
      </c>
      <c r="E34" s="40">
        <v>220.15</v>
      </c>
      <c r="F34" s="40">
        <v>218.55</v>
      </c>
      <c r="G34" s="40">
        <v>215.95000000000002</v>
      </c>
      <c r="H34" s="40">
        <v>224.35</v>
      </c>
      <c r="I34" s="40">
        <v>226.95000000000002</v>
      </c>
      <c r="J34" s="40">
        <v>228.54999999999998</v>
      </c>
      <c r="K34" s="31">
        <v>225.35</v>
      </c>
      <c r="L34" s="31">
        <v>221.15</v>
      </c>
      <c r="M34" s="31">
        <v>24.178709999999999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122.4</v>
      </c>
      <c r="D35" s="40">
        <v>122.14999999999999</v>
      </c>
      <c r="E35" s="40">
        <v>121.04999999999998</v>
      </c>
      <c r="F35" s="40">
        <v>119.69999999999999</v>
      </c>
      <c r="G35" s="40">
        <v>118.59999999999998</v>
      </c>
      <c r="H35" s="40">
        <v>123.49999999999999</v>
      </c>
      <c r="I35" s="40">
        <v>124.59999999999998</v>
      </c>
      <c r="J35" s="40">
        <v>125.94999999999999</v>
      </c>
      <c r="K35" s="31">
        <v>123.25</v>
      </c>
      <c r="L35" s="31">
        <v>120.8</v>
      </c>
      <c r="M35" s="31">
        <v>121.60329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3028.65</v>
      </c>
      <c r="D36" s="40">
        <v>3043.8166666666671</v>
      </c>
      <c r="E36" s="40">
        <v>3006.1333333333341</v>
      </c>
      <c r="F36" s="40">
        <v>2983.6166666666672</v>
      </c>
      <c r="G36" s="40">
        <v>2945.9333333333343</v>
      </c>
      <c r="H36" s="40">
        <v>3066.3333333333339</v>
      </c>
      <c r="I36" s="40">
        <v>3104.0166666666673</v>
      </c>
      <c r="J36" s="40">
        <v>3126.5333333333338</v>
      </c>
      <c r="K36" s="31">
        <v>3081.5</v>
      </c>
      <c r="L36" s="31">
        <v>3021.3</v>
      </c>
      <c r="M36" s="31">
        <v>9.0428899999999999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905.4</v>
      </c>
      <c r="D37" s="40">
        <v>921.15</v>
      </c>
      <c r="E37" s="40">
        <v>885.44999999999993</v>
      </c>
      <c r="F37" s="40">
        <v>865.5</v>
      </c>
      <c r="G37" s="40">
        <v>829.8</v>
      </c>
      <c r="H37" s="40">
        <v>941.09999999999991</v>
      </c>
      <c r="I37" s="40">
        <v>976.8</v>
      </c>
      <c r="J37" s="40">
        <v>996.74999999999989</v>
      </c>
      <c r="K37" s="31">
        <v>956.85</v>
      </c>
      <c r="L37" s="31">
        <v>901.2</v>
      </c>
      <c r="M37" s="31">
        <v>30.859960000000001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3499.4</v>
      </c>
      <c r="D38" s="40">
        <v>3499.35</v>
      </c>
      <c r="E38" s="40">
        <v>3465.2999999999997</v>
      </c>
      <c r="F38" s="40">
        <v>3431.2</v>
      </c>
      <c r="G38" s="40">
        <v>3397.1499999999996</v>
      </c>
      <c r="H38" s="40">
        <v>3533.45</v>
      </c>
      <c r="I38" s="40">
        <v>3567.5</v>
      </c>
      <c r="J38" s="40">
        <v>3601.6</v>
      </c>
      <c r="K38" s="31">
        <v>3533.4</v>
      </c>
      <c r="L38" s="31">
        <v>3465.25</v>
      </c>
      <c r="M38" s="31">
        <v>2.8634499999999998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731.7</v>
      </c>
      <c r="D39" s="40">
        <v>738.93333333333339</v>
      </c>
      <c r="E39" s="40">
        <v>721.86666666666679</v>
      </c>
      <c r="F39" s="40">
        <v>712.03333333333342</v>
      </c>
      <c r="G39" s="40">
        <v>694.96666666666681</v>
      </c>
      <c r="H39" s="40">
        <v>748.76666666666677</v>
      </c>
      <c r="I39" s="40">
        <v>765.83333333333337</v>
      </c>
      <c r="J39" s="40">
        <v>775.66666666666674</v>
      </c>
      <c r="K39" s="31">
        <v>756</v>
      </c>
      <c r="L39" s="31">
        <v>729.1</v>
      </c>
      <c r="M39" s="31">
        <v>154.41542999999999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3821.4</v>
      </c>
      <c r="D40" s="40">
        <v>3830.7999999999997</v>
      </c>
      <c r="E40" s="40">
        <v>3802.5999999999995</v>
      </c>
      <c r="F40" s="40">
        <v>3783.7999999999997</v>
      </c>
      <c r="G40" s="40">
        <v>3755.5999999999995</v>
      </c>
      <c r="H40" s="40">
        <v>3849.5999999999995</v>
      </c>
      <c r="I40" s="40">
        <v>3877.7999999999993</v>
      </c>
      <c r="J40" s="40">
        <v>3896.5999999999995</v>
      </c>
      <c r="K40" s="31">
        <v>3859</v>
      </c>
      <c r="L40" s="31">
        <v>3812</v>
      </c>
      <c r="M40" s="31">
        <v>3.9137300000000002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6231.45</v>
      </c>
      <c r="D41" s="40">
        <v>6244.4833333333336</v>
      </c>
      <c r="E41" s="40">
        <v>6161.9666666666672</v>
      </c>
      <c r="F41" s="40">
        <v>6092.4833333333336</v>
      </c>
      <c r="G41" s="40">
        <v>6009.9666666666672</v>
      </c>
      <c r="H41" s="40">
        <v>6313.9666666666672</v>
      </c>
      <c r="I41" s="40">
        <v>6396.4833333333336</v>
      </c>
      <c r="J41" s="40">
        <v>6465.9666666666672</v>
      </c>
      <c r="K41" s="31">
        <v>6327</v>
      </c>
      <c r="L41" s="31">
        <v>6175</v>
      </c>
      <c r="M41" s="31">
        <v>20.685279999999999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13807.85</v>
      </c>
      <c r="D42" s="40">
        <v>13718.650000000001</v>
      </c>
      <c r="E42" s="40">
        <v>13592.350000000002</v>
      </c>
      <c r="F42" s="40">
        <v>13376.85</v>
      </c>
      <c r="G42" s="40">
        <v>13250.550000000001</v>
      </c>
      <c r="H42" s="40">
        <v>13934.150000000003</v>
      </c>
      <c r="I42" s="40">
        <v>14060.450000000003</v>
      </c>
      <c r="J42" s="40">
        <v>14275.950000000004</v>
      </c>
      <c r="K42" s="31">
        <v>13844.95</v>
      </c>
      <c r="L42" s="31">
        <v>13503.15</v>
      </c>
      <c r="M42" s="31">
        <v>4.13415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3903.3</v>
      </c>
      <c r="D43" s="40">
        <v>3895.5499999999997</v>
      </c>
      <c r="E43" s="40">
        <v>3873.1499999999996</v>
      </c>
      <c r="F43" s="40">
        <v>3843</v>
      </c>
      <c r="G43" s="40">
        <v>3820.6</v>
      </c>
      <c r="H43" s="40">
        <v>3925.6999999999994</v>
      </c>
      <c r="I43" s="40">
        <v>3948.1</v>
      </c>
      <c r="J43" s="40">
        <v>3978.2499999999991</v>
      </c>
      <c r="K43" s="31">
        <v>3917.95</v>
      </c>
      <c r="L43" s="31">
        <v>3865.4</v>
      </c>
      <c r="M43" s="31">
        <v>0.23627999999999999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2315.85</v>
      </c>
      <c r="D44" s="40">
        <v>2326.35</v>
      </c>
      <c r="E44" s="40">
        <v>2296.5</v>
      </c>
      <c r="F44" s="40">
        <v>2277.15</v>
      </c>
      <c r="G44" s="40">
        <v>2247.3000000000002</v>
      </c>
      <c r="H44" s="40">
        <v>2345.6999999999998</v>
      </c>
      <c r="I44" s="40">
        <v>2375.5499999999993</v>
      </c>
      <c r="J44" s="40">
        <v>2394.8999999999996</v>
      </c>
      <c r="K44" s="31">
        <v>2356.1999999999998</v>
      </c>
      <c r="L44" s="31">
        <v>2307</v>
      </c>
      <c r="M44" s="31">
        <v>1.4294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295.7</v>
      </c>
      <c r="D45" s="40">
        <v>296.73333333333335</v>
      </c>
      <c r="E45" s="40">
        <v>291.66666666666669</v>
      </c>
      <c r="F45" s="40">
        <v>287.63333333333333</v>
      </c>
      <c r="G45" s="40">
        <v>282.56666666666666</v>
      </c>
      <c r="H45" s="40">
        <v>300.76666666666671</v>
      </c>
      <c r="I45" s="40">
        <v>305.83333333333331</v>
      </c>
      <c r="J45" s="40">
        <v>309.86666666666673</v>
      </c>
      <c r="K45" s="31">
        <v>301.8</v>
      </c>
      <c r="L45" s="31">
        <v>292.7</v>
      </c>
      <c r="M45" s="31">
        <v>45.588810000000002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</v>
      </c>
      <c r="D46" s="40">
        <v>80.11666666666666</v>
      </c>
      <c r="E46" s="40">
        <v>79.133333333333326</v>
      </c>
      <c r="F46" s="40">
        <v>78.266666666666666</v>
      </c>
      <c r="G46" s="40">
        <v>77.283333333333331</v>
      </c>
      <c r="H46" s="40">
        <v>80.98333333333332</v>
      </c>
      <c r="I46" s="40">
        <v>81.96666666666664</v>
      </c>
      <c r="J46" s="40">
        <v>82.833333333333314</v>
      </c>
      <c r="K46" s="31">
        <v>81.099999999999994</v>
      </c>
      <c r="L46" s="31">
        <v>79.25</v>
      </c>
      <c r="M46" s="31">
        <v>254.18706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70.849999999999994</v>
      </c>
      <c r="D47" s="40">
        <v>71.350000000000009</v>
      </c>
      <c r="E47" s="40">
        <v>69.750000000000014</v>
      </c>
      <c r="F47" s="40">
        <v>68.650000000000006</v>
      </c>
      <c r="G47" s="40">
        <v>67.050000000000011</v>
      </c>
      <c r="H47" s="40">
        <v>72.450000000000017</v>
      </c>
      <c r="I47" s="40">
        <v>74.050000000000011</v>
      </c>
      <c r="J47" s="40">
        <v>75.15000000000002</v>
      </c>
      <c r="K47" s="31">
        <v>72.95</v>
      </c>
      <c r="L47" s="31">
        <v>70.25</v>
      </c>
      <c r="M47" s="31">
        <v>20.441400000000002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1582.7</v>
      </c>
      <c r="D48" s="40">
        <v>1579.7</v>
      </c>
      <c r="E48" s="40">
        <v>1568.1000000000001</v>
      </c>
      <c r="F48" s="40">
        <v>1553.5</v>
      </c>
      <c r="G48" s="40">
        <v>1541.9</v>
      </c>
      <c r="H48" s="40">
        <v>1594.3000000000002</v>
      </c>
      <c r="I48" s="40">
        <v>1605.9</v>
      </c>
      <c r="J48" s="40">
        <v>1620.5000000000002</v>
      </c>
      <c r="K48" s="31">
        <v>1591.3</v>
      </c>
      <c r="L48" s="31">
        <v>1565.1</v>
      </c>
      <c r="M48" s="31">
        <v>3.5798299999999998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843.6</v>
      </c>
      <c r="D49" s="40">
        <v>845.11666666666667</v>
      </c>
      <c r="E49" s="40">
        <v>834.23333333333335</v>
      </c>
      <c r="F49" s="40">
        <v>824.86666666666667</v>
      </c>
      <c r="G49" s="40">
        <v>813.98333333333335</v>
      </c>
      <c r="H49" s="40">
        <v>854.48333333333335</v>
      </c>
      <c r="I49" s="40">
        <v>865.36666666666679</v>
      </c>
      <c r="J49" s="40">
        <v>874.73333333333335</v>
      </c>
      <c r="K49" s="31">
        <v>856</v>
      </c>
      <c r="L49" s="31">
        <v>835.75</v>
      </c>
      <c r="M49" s="31">
        <v>5.00746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183.05</v>
      </c>
      <c r="D50" s="40">
        <v>183.36666666666667</v>
      </c>
      <c r="E50" s="40">
        <v>181.48333333333335</v>
      </c>
      <c r="F50" s="40">
        <v>179.91666666666669</v>
      </c>
      <c r="G50" s="40">
        <v>178.03333333333336</v>
      </c>
      <c r="H50" s="40">
        <v>184.93333333333334</v>
      </c>
      <c r="I50" s="40">
        <v>186.81666666666666</v>
      </c>
      <c r="J50" s="40">
        <v>188.38333333333333</v>
      </c>
      <c r="K50" s="31">
        <v>185.25</v>
      </c>
      <c r="L50" s="31">
        <v>181.8</v>
      </c>
      <c r="M50" s="31">
        <v>48.122489999999999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780.35</v>
      </c>
      <c r="D51" s="40">
        <v>781.11666666666667</v>
      </c>
      <c r="E51" s="40">
        <v>775.33333333333337</v>
      </c>
      <c r="F51" s="40">
        <v>770.31666666666672</v>
      </c>
      <c r="G51" s="40">
        <v>764.53333333333342</v>
      </c>
      <c r="H51" s="40">
        <v>786.13333333333333</v>
      </c>
      <c r="I51" s="40">
        <v>791.91666666666663</v>
      </c>
      <c r="J51" s="40">
        <v>796.93333333333328</v>
      </c>
      <c r="K51" s="31">
        <v>786.9</v>
      </c>
      <c r="L51" s="31">
        <v>776.1</v>
      </c>
      <c r="M51" s="31">
        <v>6.3452799999999998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61.5</v>
      </c>
      <c r="D52" s="40">
        <v>62.233333333333327</v>
      </c>
      <c r="E52" s="40">
        <v>60.516666666666652</v>
      </c>
      <c r="F52" s="40">
        <v>59.533333333333324</v>
      </c>
      <c r="G52" s="40">
        <v>57.816666666666649</v>
      </c>
      <c r="H52" s="40">
        <v>63.216666666666654</v>
      </c>
      <c r="I52" s="40">
        <v>64.933333333333337</v>
      </c>
      <c r="J52" s="40">
        <v>65.916666666666657</v>
      </c>
      <c r="K52" s="31">
        <v>63.95</v>
      </c>
      <c r="L52" s="31">
        <v>61.25</v>
      </c>
      <c r="M52" s="31">
        <v>315.95299999999997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453.3</v>
      </c>
      <c r="D53" s="40">
        <v>455.31666666666666</v>
      </c>
      <c r="E53" s="40">
        <v>450.23333333333335</v>
      </c>
      <c r="F53" s="40">
        <v>447.16666666666669</v>
      </c>
      <c r="G53" s="40">
        <v>442.08333333333337</v>
      </c>
      <c r="H53" s="40">
        <v>458.38333333333333</v>
      </c>
      <c r="I53" s="40">
        <v>463.4666666666667</v>
      </c>
      <c r="J53" s="40">
        <v>466.5333333333333</v>
      </c>
      <c r="K53" s="31">
        <v>460.4</v>
      </c>
      <c r="L53" s="31">
        <v>452.25</v>
      </c>
      <c r="M53" s="31">
        <v>23.176279999999998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540.54999999999995</v>
      </c>
      <c r="D54" s="40">
        <v>540.83333333333337</v>
      </c>
      <c r="E54" s="40">
        <v>535.86666666666679</v>
      </c>
      <c r="F54" s="40">
        <v>531.18333333333339</v>
      </c>
      <c r="G54" s="40">
        <v>526.21666666666681</v>
      </c>
      <c r="H54" s="40">
        <v>545.51666666666677</v>
      </c>
      <c r="I54" s="40">
        <v>550.48333333333323</v>
      </c>
      <c r="J54" s="40">
        <v>555.16666666666674</v>
      </c>
      <c r="K54" s="31">
        <v>545.79999999999995</v>
      </c>
      <c r="L54" s="31">
        <v>536.15</v>
      </c>
      <c r="M54" s="31">
        <v>57.274850000000001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379.55</v>
      </c>
      <c r="D55" s="40">
        <v>384.16666666666669</v>
      </c>
      <c r="E55" s="40">
        <v>373.38333333333338</v>
      </c>
      <c r="F55" s="40">
        <v>367.2166666666667</v>
      </c>
      <c r="G55" s="40">
        <v>356.43333333333339</v>
      </c>
      <c r="H55" s="40">
        <v>390.33333333333337</v>
      </c>
      <c r="I55" s="40">
        <v>401.11666666666667</v>
      </c>
      <c r="J55" s="40">
        <v>407.28333333333336</v>
      </c>
      <c r="K55" s="31">
        <v>394.95</v>
      </c>
      <c r="L55" s="31">
        <v>378</v>
      </c>
      <c r="M55" s="31">
        <v>44.962879999999998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1283.45</v>
      </c>
      <c r="D56" s="40">
        <v>1281.5666666666666</v>
      </c>
      <c r="E56" s="40">
        <v>1259.1333333333332</v>
      </c>
      <c r="F56" s="40">
        <v>1234.8166666666666</v>
      </c>
      <c r="G56" s="40">
        <v>1212.3833333333332</v>
      </c>
      <c r="H56" s="40">
        <v>1305.8833333333332</v>
      </c>
      <c r="I56" s="40">
        <v>1328.3166666666666</v>
      </c>
      <c r="J56" s="40">
        <v>1352.6333333333332</v>
      </c>
      <c r="K56" s="31">
        <v>1304</v>
      </c>
      <c r="L56" s="31">
        <v>1257.25</v>
      </c>
      <c r="M56" s="31">
        <v>2.5901999999999998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15038.8</v>
      </c>
      <c r="D57" s="40">
        <v>15057.449999999999</v>
      </c>
      <c r="E57" s="40">
        <v>14934.899999999998</v>
      </c>
      <c r="F57" s="40">
        <v>14830.999999999998</v>
      </c>
      <c r="G57" s="40">
        <v>14708.449999999997</v>
      </c>
      <c r="H57" s="40">
        <v>15161.349999999999</v>
      </c>
      <c r="I57" s="40">
        <v>15283.899999999998</v>
      </c>
      <c r="J57" s="40">
        <v>15387.8</v>
      </c>
      <c r="K57" s="31">
        <v>15180</v>
      </c>
      <c r="L57" s="31">
        <v>14953.55</v>
      </c>
      <c r="M57" s="31">
        <v>0.19345999999999999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3450.75</v>
      </c>
      <c r="D58" s="40">
        <v>3463.5833333333335</v>
      </c>
      <c r="E58" s="40">
        <v>3422.3166666666671</v>
      </c>
      <c r="F58" s="40">
        <v>3393.8833333333337</v>
      </c>
      <c r="G58" s="40">
        <v>3352.6166666666672</v>
      </c>
      <c r="H58" s="40">
        <v>3492.0166666666669</v>
      </c>
      <c r="I58" s="40">
        <v>3533.2833333333333</v>
      </c>
      <c r="J58" s="40">
        <v>3561.7166666666667</v>
      </c>
      <c r="K58" s="31">
        <v>3504.85</v>
      </c>
      <c r="L58" s="31">
        <v>3435.15</v>
      </c>
      <c r="M58" s="31">
        <v>2.1060699999999999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833.2</v>
      </c>
      <c r="D59" s="40">
        <v>836.18333333333339</v>
      </c>
      <c r="E59" s="40">
        <v>822.01666666666677</v>
      </c>
      <c r="F59" s="40">
        <v>810.83333333333337</v>
      </c>
      <c r="G59" s="40">
        <v>796.66666666666674</v>
      </c>
      <c r="H59" s="40">
        <v>847.36666666666679</v>
      </c>
      <c r="I59" s="40">
        <v>861.5333333333333</v>
      </c>
      <c r="J59" s="40">
        <v>872.71666666666681</v>
      </c>
      <c r="K59" s="31">
        <v>850.35</v>
      </c>
      <c r="L59" s="31">
        <v>825</v>
      </c>
      <c r="M59" s="31">
        <v>3.5465800000000001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598.75</v>
      </c>
      <c r="D60" s="40">
        <v>603.91666666666663</v>
      </c>
      <c r="E60" s="40">
        <v>585.83333333333326</v>
      </c>
      <c r="F60" s="40">
        <v>572.91666666666663</v>
      </c>
      <c r="G60" s="40">
        <v>554.83333333333326</v>
      </c>
      <c r="H60" s="40">
        <v>616.83333333333326</v>
      </c>
      <c r="I60" s="40">
        <v>634.91666666666652</v>
      </c>
      <c r="J60" s="40">
        <v>647.83333333333326</v>
      </c>
      <c r="K60" s="31">
        <v>622</v>
      </c>
      <c r="L60" s="31">
        <v>591</v>
      </c>
      <c r="M60" s="31">
        <v>62.126660000000001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148.80000000000001</v>
      </c>
      <c r="D61" s="40">
        <v>148.63333333333333</v>
      </c>
      <c r="E61" s="40">
        <v>146.66666666666666</v>
      </c>
      <c r="F61" s="40">
        <v>144.53333333333333</v>
      </c>
      <c r="G61" s="40">
        <v>142.56666666666666</v>
      </c>
      <c r="H61" s="40">
        <v>150.76666666666665</v>
      </c>
      <c r="I61" s="40">
        <v>152.73333333333335</v>
      </c>
      <c r="J61" s="40">
        <v>154.86666666666665</v>
      </c>
      <c r="K61" s="31">
        <v>150.6</v>
      </c>
      <c r="L61" s="31">
        <v>146.5</v>
      </c>
      <c r="M61" s="31">
        <v>176.31036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141.5</v>
      </c>
      <c r="D62" s="40">
        <v>142.26666666666665</v>
      </c>
      <c r="E62" s="40">
        <v>140.08333333333331</v>
      </c>
      <c r="F62" s="40">
        <v>138.66666666666666</v>
      </c>
      <c r="G62" s="40">
        <v>136.48333333333332</v>
      </c>
      <c r="H62" s="40">
        <v>143.68333333333331</v>
      </c>
      <c r="I62" s="40">
        <v>145.86666666666665</v>
      </c>
      <c r="J62" s="40">
        <v>147.2833333333333</v>
      </c>
      <c r="K62" s="31">
        <v>144.44999999999999</v>
      </c>
      <c r="L62" s="31">
        <v>140.85</v>
      </c>
      <c r="M62" s="31">
        <v>5.7907500000000001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483.55</v>
      </c>
      <c r="D63" s="40">
        <v>487.15000000000003</v>
      </c>
      <c r="E63" s="40">
        <v>477.70000000000005</v>
      </c>
      <c r="F63" s="40">
        <v>471.85</v>
      </c>
      <c r="G63" s="40">
        <v>462.40000000000003</v>
      </c>
      <c r="H63" s="40">
        <v>493.00000000000006</v>
      </c>
      <c r="I63" s="40">
        <v>502.45</v>
      </c>
      <c r="J63" s="40">
        <v>508.30000000000007</v>
      </c>
      <c r="K63" s="31">
        <v>496.6</v>
      </c>
      <c r="L63" s="31">
        <v>481.3</v>
      </c>
      <c r="M63" s="31">
        <v>19.478950000000001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913.1</v>
      </c>
      <c r="D64" s="40">
        <v>926.86666666666667</v>
      </c>
      <c r="E64" s="40">
        <v>895.23333333333335</v>
      </c>
      <c r="F64" s="40">
        <v>877.36666666666667</v>
      </c>
      <c r="G64" s="40">
        <v>845.73333333333335</v>
      </c>
      <c r="H64" s="40">
        <v>944.73333333333335</v>
      </c>
      <c r="I64" s="40">
        <v>976.36666666666679</v>
      </c>
      <c r="J64" s="40">
        <v>994.23333333333335</v>
      </c>
      <c r="K64" s="31">
        <v>958.5</v>
      </c>
      <c r="L64" s="31">
        <v>909</v>
      </c>
      <c r="M64" s="31">
        <v>33.66104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151.6</v>
      </c>
      <c r="D65" s="40">
        <v>152.33333333333334</v>
      </c>
      <c r="E65" s="40">
        <v>149.86666666666667</v>
      </c>
      <c r="F65" s="40">
        <v>148.13333333333333</v>
      </c>
      <c r="G65" s="40">
        <v>145.66666666666666</v>
      </c>
      <c r="H65" s="40">
        <v>154.06666666666669</v>
      </c>
      <c r="I65" s="40">
        <v>156.53333333333333</v>
      </c>
      <c r="J65" s="40">
        <v>158.26666666666671</v>
      </c>
      <c r="K65" s="31">
        <v>154.80000000000001</v>
      </c>
      <c r="L65" s="31">
        <v>150.6</v>
      </c>
      <c r="M65" s="31">
        <v>14.7822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142.44999999999999</v>
      </c>
      <c r="D66" s="40">
        <v>143.26666666666665</v>
      </c>
      <c r="E66" s="40">
        <v>141.2833333333333</v>
      </c>
      <c r="F66" s="40">
        <v>140.11666666666665</v>
      </c>
      <c r="G66" s="40">
        <v>138.1333333333333</v>
      </c>
      <c r="H66" s="40">
        <v>144.43333333333331</v>
      </c>
      <c r="I66" s="40">
        <v>146.41666666666666</v>
      </c>
      <c r="J66" s="40">
        <v>147.58333333333331</v>
      </c>
      <c r="K66" s="31">
        <v>145.25</v>
      </c>
      <c r="L66" s="31">
        <v>142.1</v>
      </c>
      <c r="M66" s="31">
        <v>42.454859999999996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4723.3999999999996</v>
      </c>
      <c r="D67" s="40">
        <v>4722.4666666666662</v>
      </c>
      <c r="E67" s="40">
        <v>4685.9333333333325</v>
      </c>
      <c r="F67" s="40">
        <v>4648.4666666666662</v>
      </c>
      <c r="G67" s="40">
        <v>4611.9333333333325</v>
      </c>
      <c r="H67" s="40">
        <v>4759.9333333333325</v>
      </c>
      <c r="I67" s="40">
        <v>4796.4666666666672</v>
      </c>
      <c r="J67" s="40">
        <v>4833.9333333333325</v>
      </c>
      <c r="K67" s="31">
        <v>4759</v>
      </c>
      <c r="L67" s="31">
        <v>4685</v>
      </c>
      <c r="M67" s="31">
        <v>1.8361400000000001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1797.05</v>
      </c>
      <c r="D68" s="40">
        <v>1798.3833333333332</v>
      </c>
      <c r="E68" s="40">
        <v>1786.7666666666664</v>
      </c>
      <c r="F68" s="40">
        <v>1776.4833333333331</v>
      </c>
      <c r="G68" s="40">
        <v>1764.8666666666663</v>
      </c>
      <c r="H68" s="40">
        <v>1808.6666666666665</v>
      </c>
      <c r="I68" s="40">
        <v>1820.2833333333333</v>
      </c>
      <c r="J68" s="40">
        <v>1830.5666666666666</v>
      </c>
      <c r="K68" s="31">
        <v>1810</v>
      </c>
      <c r="L68" s="31">
        <v>1788.1</v>
      </c>
      <c r="M68" s="31">
        <v>2.0250300000000001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639.15</v>
      </c>
      <c r="D69" s="40">
        <v>643.5333333333333</v>
      </c>
      <c r="E69" s="40">
        <v>624.26666666666665</v>
      </c>
      <c r="F69" s="40">
        <v>609.38333333333333</v>
      </c>
      <c r="G69" s="40">
        <v>590.11666666666667</v>
      </c>
      <c r="H69" s="40">
        <v>658.41666666666663</v>
      </c>
      <c r="I69" s="40">
        <v>677.68333333333328</v>
      </c>
      <c r="J69" s="40">
        <v>692.56666666666661</v>
      </c>
      <c r="K69" s="31">
        <v>662.8</v>
      </c>
      <c r="L69" s="31">
        <v>628.65</v>
      </c>
      <c r="M69" s="31">
        <v>11.099159999999999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887.1</v>
      </c>
      <c r="D70" s="40">
        <v>897.63333333333333</v>
      </c>
      <c r="E70" s="40">
        <v>871.9666666666667</v>
      </c>
      <c r="F70" s="40">
        <v>856.83333333333337</v>
      </c>
      <c r="G70" s="40">
        <v>831.16666666666674</v>
      </c>
      <c r="H70" s="40">
        <v>912.76666666666665</v>
      </c>
      <c r="I70" s="40">
        <v>938.43333333333339</v>
      </c>
      <c r="J70" s="40">
        <v>953.56666666666661</v>
      </c>
      <c r="K70" s="31">
        <v>923.3</v>
      </c>
      <c r="L70" s="31">
        <v>882.5</v>
      </c>
      <c r="M70" s="31">
        <v>12.35342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471.15</v>
      </c>
      <c r="D71" s="40">
        <v>471.65000000000003</v>
      </c>
      <c r="E71" s="40">
        <v>468.05000000000007</v>
      </c>
      <c r="F71" s="40">
        <v>464.95000000000005</v>
      </c>
      <c r="G71" s="40">
        <v>461.35000000000008</v>
      </c>
      <c r="H71" s="40">
        <v>474.75000000000006</v>
      </c>
      <c r="I71" s="40">
        <v>478.35000000000008</v>
      </c>
      <c r="J71" s="40">
        <v>481.45000000000005</v>
      </c>
      <c r="K71" s="31">
        <v>475.25</v>
      </c>
      <c r="L71" s="31">
        <v>468.55</v>
      </c>
      <c r="M71" s="31">
        <v>10.95392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845.65</v>
      </c>
      <c r="D72" s="40">
        <v>850.98333333333323</v>
      </c>
      <c r="E72" s="40">
        <v>838.46666666666647</v>
      </c>
      <c r="F72" s="40">
        <v>831.28333333333319</v>
      </c>
      <c r="G72" s="40">
        <v>818.76666666666642</v>
      </c>
      <c r="H72" s="40">
        <v>858.16666666666652</v>
      </c>
      <c r="I72" s="40">
        <v>870.68333333333317</v>
      </c>
      <c r="J72" s="40">
        <v>877.86666666666656</v>
      </c>
      <c r="K72" s="31">
        <v>863.5</v>
      </c>
      <c r="L72" s="31">
        <v>843.8</v>
      </c>
      <c r="M72" s="31">
        <v>4.2306800000000004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337</v>
      </c>
      <c r="D73" s="40">
        <v>336.73333333333329</v>
      </c>
      <c r="E73" s="40">
        <v>328.91666666666657</v>
      </c>
      <c r="F73" s="40">
        <v>320.83333333333326</v>
      </c>
      <c r="G73" s="40">
        <v>313.01666666666654</v>
      </c>
      <c r="H73" s="40">
        <v>344.81666666666661</v>
      </c>
      <c r="I73" s="40">
        <v>352.63333333333333</v>
      </c>
      <c r="J73" s="40">
        <v>360.71666666666664</v>
      </c>
      <c r="K73" s="31">
        <v>344.55</v>
      </c>
      <c r="L73" s="31">
        <v>328.65</v>
      </c>
      <c r="M73" s="31">
        <v>272.26564999999999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588.70000000000005</v>
      </c>
      <c r="D74" s="40">
        <v>591.75</v>
      </c>
      <c r="E74" s="40">
        <v>584.70000000000005</v>
      </c>
      <c r="F74" s="40">
        <v>580.70000000000005</v>
      </c>
      <c r="G74" s="40">
        <v>573.65000000000009</v>
      </c>
      <c r="H74" s="40">
        <v>595.75</v>
      </c>
      <c r="I74" s="40">
        <v>602.79999999999995</v>
      </c>
      <c r="J74" s="40">
        <v>606.79999999999995</v>
      </c>
      <c r="K74" s="31">
        <v>598.79999999999995</v>
      </c>
      <c r="L74" s="31">
        <v>587.75</v>
      </c>
      <c r="M74" s="31">
        <v>15.853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2250.25</v>
      </c>
      <c r="D75" s="40">
        <v>2260.0833333333335</v>
      </c>
      <c r="E75" s="40">
        <v>2220.166666666667</v>
      </c>
      <c r="F75" s="40">
        <v>2190.0833333333335</v>
      </c>
      <c r="G75" s="40">
        <v>2150.166666666667</v>
      </c>
      <c r="H75" s="40">
        <v>2290.166666666667</v>
      </c>
      <c r="I75" s="40">
        <v>2330.0833333333339</v>
      </c>
      <c r="J75" s="40">
        <v>2360.166666666667</v>
      </c>
      <c r="K75" s="31">
        <v>2300</v>
      </c>
      <c r="L75" s="31">
        <v>2230</v>
      </c>
      <c r="M75" s="31">
        <v>1.6847000000000001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1909.25</v>
      </c>
      <c r="D76" s="40">
        <v>1916.1500000000003</v>
      </c>
      <c r="E76" s="40">
        <v>1884.5000000000007</v>
      </c>
      <c r="F76" s="40">
        <v>1859.7500000000005</v>
      </c>
      <c r="G76" s="40">
        <v>1828.1000000000008</v>
      </c>
      <c r="H76" s="40">
        <v>1940.9000000000005</v>
      </c>
      <c r="I76" s="40">
        <v>1972.5500000000002</v>
      </c>
      <c r="J76" s="40">
        <v>1997.3000000000004</v>
      </c>
      <c r="K76" s="31">
        <v>1947.8</v>
      </c>
      <c r="L76" s="31">
        <v>1891.4</v>
      </c>
      <c r="M76" s="31">
        <v>6.5180400000000001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226.9</v>
      </c>
      <c r="D77" s="40">
        <v>222.08333333333334</v>
      </c>
      <c r="E77" s="40">
        <v>215.4666666666667</v>
      </c>
      <c r="F77" s="40">
        <v>204.03333333333336</v>
      </c>
      <c r="G77" s="40">
        <v>197.41666666666671</v>
      </c>
      <c r="H77" s="40">
        <v>233.51666666666668</v>
      </c>
      <c r="I77" s="40">
        <v>240.1333333333333</v>
      </c>
      <c r="J77" s="40">
        <v>251.56666666666666</v>
      </c>
      <c r="K77" s="31">
        <v>228.7</v>
      </c>
      <c r="L77" s="31">
        <v>210.65</v>
      </c>
      <c r="M77" s="31">
        <v>21.094380000000001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4791.3999999999996</v>
      </c>
      <c r="D78" s="40">
        <v>4801.8499999999995</v>
      </c>
      <c r="E78" s="40">
        <v>4658.9499999999989</v>
      </c>
      <c r="F78" s="40">
        <v>4526.4999999999991</v>
      </c>
      <c r="G78" s="40">
        <v>4383.5999999999985</v>
      </c>
      <c r="H78" s="40">
        <v>4934.2999999999993</v>
      </c>
      <c r="I78" s="40">
        <v>5077.1999999999989</v>
      </c>
      <c r="J78" s="40">
        <v>5209.6499999999996</v>
      </c>
      <c r="K78" s="31">
        <v>4944.75</v>
      </c>
      <c r="L78" s="31">
        <v>4669.3999999999996</v>
      </c>
      <c r="M78" s="31">
        <v>9.3585399999999996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4518.1000000000004</v>
      </c>
      <c r="D79" s="40">
        <v>4514.3666666666668</v>
      </c>
      <c r="E79" s="40">
        <v>4413.7333333333336</v>
      </c>
      <c r="F79" s="40">
        <v>4309.3666666666668</v>
      </c>
      <c r="G79" s="40">
        <v>4208.7333333333336</v>
      </c>
      <c r="H79" s="40">
        <v>4618.7333333333336</v>
      </c>
      <c r="I79" s="40">
        <v>4719.3666666666668</v>
      </c>
      <c r="J79" s="40">
        <v>4823.7333333333336</v>
      </c>
      <c r="K79" s="31">
        <v>4615</v>
      </c>
      <c r="L79" s="31">
        <v>4410</v>
      </c>
      <c r="M79" s="31">
        <v>3.3348100000000001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3615</v>
      </c>
      <c r="D80" s="40">
        <v>3608.9833333333336</v>
      </c>
      <c r="E80" s="40">
        <v>3548.0666666666671</v>
      </c>
      <c r="F80" s="40">
        <v>3481.1333333333337</v>
      </c>
      <c r="G80" s="40">
        <v>3420.2166666666672</v>
      </c>
      <c r="H80" s="40">
        <v>3675.916666666667</v>
      </c>
      <c r="I80" s="40">
        <v>3736.833333333333</v>
      </c>
      <c r="J80" s="40">
        <v>3803.7666666666669</v>
      </c>
      <c r="K80" s="31">
        <v>3669.9</v>
      </c>
      <c r="L80" s="31">
        <v>3542.05</v>
      </c>
      <c r="M80" s="31">
        <v>5.5269500000000003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4843.3500000000004</v>
      </c>
      <c r="D81" s="40">
        <v>5022.7666666666664</v>
      </c>
      <c r="E81" s="40">
        <v>4600.583333333333</v>
      </c>
      <c r="F81" s="40">
        <v>4357.8166666666666</v>
      </c>
      <c r="G81" s="40">
        <v>3935.6333333333332</v>
      </c>
      <c r="H81" s="40">
        <v>5265.5333333333328</v>
      </c>
      <c r="I81" s="40">
        <v>5687.7166666666672</v>
      </c>
      <c r="J81" s="40">
        <v>5930.4833333333327</v>
      </c>
      <c r="K81" s="31">
        <v>5444.95</v>
      </c>
      <c r="L81" s="31">
        <v>4780</v>
      </c>
      <c r="M81" s="31">
        <v>58.738210000000002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2571.35</v>
      </c>
      <c r="D82" s="40">
        <v>2570.6666666666665</v>
      </c>
      <c r="E82" s="40">
        <v>2543.333333333333</v>
      </c>
      <c r="F82" s="40">
        <v>2515.3166666666666</v>
      </c>
      <c r="G82" s="40">
        <v>2487.9833333333331</v>
      </c>
      <c r="H82" s="40">
        <v>2598.6833333333329</v>
      </c>
      <c r="I82" s="40">
        <v>2626.016666666666</v>
      </c>
      <c r="J82" s="40">
        <v>2654.0333333333328</v>
      </c>
      <c r="K82" s="31">
        <v>2598</v>
      </c>
      <c r="L82" s="31">
        <v>2542.65</v>
      </c>
      <c r="M82" s="31">
        <v>4.9284600000000003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555.79999999999995</v>
      </c>
      <c r="D83" s="40">
        <v>557.98333333333323</v>
      </c>
      <c r="E83" s="40">
        <v>550.96666666666647</v>
      </c>
      <c r="F83" s="40">
        <v>546.13333333333321</v>
      </c>
      <c r="G83" s="40">
        <v>539.11666666666645</v>
      </c>
      <c r="H83" s="40">
        <v>562.81666666666649</v>
      </c>
      <c r="I83" s="40">
        <v>569.83333333333314</v>
      </c>
      <c r="J83" s="40">
        <v>574.66666666666652</v>
      </c>
      <c r="K83" s="31">
        <v>565</v>
      </c>
      <c r="L83" s="31">
        <v>553.15</v>
      </c>
      <c r="M83" s="31">
        <v>4.4893200000000002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1642.85</v>
      </c>
      <c r="D84" s="40">
        <v>1654.2833333333335</v>
      </c>
      <c r="E84" s="40">
        <v>1613.5666666666671</v>
      </c>
      <c r="F84" s="40">
        <v>1584.2833333333335</v>
      </c>
      <c r="G84" s="40">
        <v>1543.5666666666671</v>
      </c>
      <c r="H84" s="40">
        <v>1683.5666666666671</v>
      </c>
      <c r="I84" s="40">
        <v>1724.2833333333338</v>
      </c>
      <c r="J84" s="40">
        <v>1753.5666666666671</v>
      </c>
      <c r="K84" s="31">
        <v>1695</v>
      </c>
      <c r="L84" s="31">
        <v>1625</v>
      </c>
      <c r="M84" s="31">
        <v>0.59721999999999997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1142.75</v>
      </c>
      <c r="D85" s="40">
        <v>1146.1333333333334</v>
      </c>
      <c r="E85" s="40">
        <v>1131.7166666666669</v>
      </c>
      <c r="F85" s="40">
        <v>1120.6833333333334</v>
      </c>
      <c r="G85" s="40">
        <v>1106.2666666666669</v>
      </c>
      <c r="H85" s="40">
        <v>1157.166666666667</v>
      </c>
      <c r="I85" s="40">
        <v>1171.5833333333335</v>
      </c>
      <c r="J85" s="40">
        <v>1182.616666666667</v>
      </c>
      <c r="K85" s="31">
        <v>1160.55</v>
      </c>
      <c r="L85" s="31">
        <v>1135.0999999999999</v>
      </c>
      <c r="M85" s="31">
        <v>5.9474400000000003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177.4</v>
      </c>
      <c r="D86" s="40">
        <v>177.61666666666667</v>
      </c>
      <c r="E86" s="40">
        <v>175.83333333333334</v>
      </c>
      <c r="F86" s="40">
        <v>174.26666666666668</v>
      </c>
      <c r="G86" s="40">
        <v>172.48333333333335</v>
      </c>
      <c r="H86" s="40">
        <v>179.18333333333334</v>
      </c>
      <c r="I86" s="40">
        <v>180.96666666666664</v>
      </c>
      <c r="J86" s="40">
        <v>182.53333333333333</v>
      </c>
      <c r="K86" s="31">
        <v>179.4</v>
      </c>
      <c r="L86" s="31">
        <v>176.05</v>
      </c>
      <c r="M86" s="31">
        <v>16.365310000000001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86.3</v>
      </c>
      <c r="D87" s="40">
        <v>86.933333333333337</v>
      </c>
      <c r="E87" s="40">
        <v>85.416666666666671</v>
      </c>
      <c r="F87" s="40">
        <v>84.533333333333331</v>
      </c>
      <c r="G87" s="40">
        <v>83.016666666666666</v>
      </c>
      <c r="H87" s="40">
        <v>87.816666666666677</v>
      </c>
      <c r="I87" s="40">
        <v>89.333333333333329</v>
      </c>
      <c r="J87" s="40">
        <v>90.216666666666683</v>
      </c>
      <c r="K87" s="31">
        <v>88.45</v>
      </c>
      <c r="L87" s="31">
        <v>86.05</v>
      </c>
      <c r="M87" s="31">
        <v>260.01456999999999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254.95</v>
      </c>
      <c r="D88" s="40">
        <v>252.86666666666667</v>
      </c>
      <c r="E88" s="40">
        <v>248.68333333333334</v>
      </c>
      <c r="F88" s="40">
        <v>242.41666666666666</v>
      </c>
      <c r="G88" s="40">
        <v>238.23333333333332</v>
      </c>
      <c r="H88" s="40">
        <v>259.13333333333333</v>
      </c>
      <c r="I88" s="40">
        <v>263.31666666666672</v>
      </c>
      <c r="J88" s="40">
        <v>269.58333333333337</v>
      </c>
      <c r="K88" s="31">
        <v>257.05</v>
      </c>
      <c r="L88" s="31">
        <v>246.6</v>
      </c>
      <c r="M88" s="31">
        <v>66.385350000000003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139.05000000000001</v>
      </c>
      <c r="D89" s="40">
        <v>139.86666666666667</v>
      </c>
      <c r="E89" s="40">
        <v>137.73333333333335</v>
      </c>
      <c r="F89" s="40">
        <v>136.41666666666669</v>
      </c>
      <c r="G89" s="40">
        <v>134.28333333333336</v>
      </c>
      <c r="H89" s="40">
        <v>141.18333333333334</v>
      </c>
      <c r="I89" s="40">
        <v>143.31666666666666</v>
      </c>
      <c r="J89" s="40">
        <v>144.63333333333333</v>
      </c>
      <c r="K89" s="31">
        <v>142</v>
      </c>
      <c r="L89" s="31">
        <v>138.55000000000001</v>
      </c>
      <c r="M89" s="31">
        <v>87.47945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27.95</v>
      </c>
      <c r="D90" s="40">
        <v>28.116666666666664</v>
      </c>
      <c r="E90" s="40">
        <v>27.633333333333326</v>
      </c>
      <c r="F90" s="40">
        <v>27.316666666666663</v>
      </c>
      <c r="G90" s="40">
        <v>26.833333333333325</v>
      </c>
      <c r="H90" s="40">
        <v>28.433333333333326</v>
      </c>
      <c r="I90" s="40">
        <v>28.916666666666668</v>
      </c>
      <c r="J90" s="40">
        <v>29.233333333333327</v>
      </c>
      <c r="K90" s="31">
        <v>28.6</v>
      </c>
      <c r="L90" s="31">
        <v>27.8</v>
      </c>
      <c r="M90" s="31">
        <v>183.54875000000001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3864.9</v>
      </c>
      <c r="D91" s="40">
        <v>3925.65</v>
      </c>
      <c r="E91" s="40">
        <v>3773.3</v>
      </c>
      <c r="F91" s="40">
        <v>3681.7000000000003</v>
      </c>
      <c r="G91" s="40">
        <v>3529.3500000000004</v>
      </c>
      <c r="H91" s="40">
        <v>4017.25</v>
      </c>
      <c r="I91" s="40">
        <v>4169.5999999999995</v>
      </c>
      <c r="J91" s="40">
        <v>4261.2</v>
      </c>
      <c r="K91" s="31">
        <v>4078</v>
      </c>
      <c r="L91" s="31">
        <v>3834.05</v>
      </c>
      <c r="M91" s="31">
        <v>4.2337199999999999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588.75</v>
      </c>
      <c r="D92" s="40">
        <v>603.1</v>
      </c>
      <c r="E92" s="40">
        <v>570.70000000000005</v>
      </c>
      <c r="F92" s="40">
        <v>552.65</v>
      </c>
      <c r="G92" s="40">
        <v>520.25</v>
      </c>
      <c r="H92" s="40">
        <v>621.15000000000009</v>
      </c>
      <c r="I92" s="40">
        <v>653.54999999999995</v>
      </c>
      <c r="J92" s="40">
        <v>671.60000000000014</v>
      </c>
      <c r="K92" s="31">
        <v>635.5</v>
      </c>
      <c r="L92" s="31">
        <v>585.04999999999995</v>
      </c>
      <c r="M92" s="31">
        <v>57.782510000000002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659.55</v>
      </c>
      <c r="D93" s="40">
        <v>655.48333333333323</v>
      </c>
      <c r="E93" s="40">
        <v>648.56666666666649</v>
      </c>
      <c r="F93" s="40">
        <v>637.58333333333326</v>
      </c>
      <c r="G93" s="40">
        <v>630.66666666666652</v>
      </c>
      <c r="H93" s="40">
        <v>666.46666666666647</v>
      </c>
      <c r="I93" s="40">
        <v>673.38333333333321</v>
      </c>
      <c r="J93" s="40">
        <v>684.36666666666645</v>
      </c>
      <c r="K93" s="31">
        <v>662.4</v>
      </c>
      <c r="L93" s="31">
        <v>644.5</v>
      </c>
      <c r="M93" s="31">
        <v>2.5622099999999999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998.75</v>
      </c>
      <c r="D94" s="40">
        <v>990.85</v>
      </c>
      <c r="E94" s="40">
        <v>977</v>
      </c>
      <c r="F94" s="40">
        <v>955.25</v>
      </c>
      <c r="G94" s="40">
        <v>941.4</v>
      </c>
      <c r="H94" s="40">
        <v>1012.6</v>
      </c>
      <c r="I94" s="40">
        <v>1026.4500000000003</v>
      </c>
      <c r="J94" s="40">
        <v>1048.2</v>
      </c>
      <c r="K94" s="31">
        <v>1004.7</v>
      </c>
      <c r="L94" s="31">
        <v>969.1</v>
      </c>
      <c r="M94" s="31">
        <v>14.192819999999999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545.65</v>
      </c>
      <c r="D95" s="40">
        <v>547.35</v>
      </c>
      <c r="E95" s="40">
        <v>539.80000000000007</v>
      </c>
      <c r="F95" s="40">
        <v>533.95000000000005</v>
      </c>
      <c r="G95" s="40">
        <v>526.40000000000009</v>
      </c>
      <c r="H95" s="40">
        <v>553.20000000000005</v>
      </c>
      <c r="I95" s="40">
        <v>560.75</v>
      </c>
      <c r="J95" s="40">
        <v>566.6</v>
      </c>
      <c r="K95" s="31">
        <v>554.9</v>
      </c>
      <c r="L95" s="31">
        <v>541.5</v>
      </c>
      <c r="M95" s="31">
        <v>1.8653200000000001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1532.75</v>
      </c>
      <c r="D96" s="40">
        <v>1542.1166666666668</v>
      </c>
      <c r="E96" s="40">
        <v>1510.6333333333337</v>
      </c>
      <c r="F96" s="40">
        <v>1488.5166666666669</v>
      </c>
      <c r="G96" s="40">
        <v>1457.0333333333338</v>
      </c>
      <c r="H96" s="40">
        <v>1564.2333333333336</v>
      </c>
      <c r="I96" s="40">
        <v>1595.7166666666667</v>
      </c>
      <c r="J96" s="40">
        <v>1617.8333333333335</v>
      </c>
      <c r="K96" s="31">
        <v>1573.6</v>
      </c>
      <c r="L96" s="31">
        <v>1520</v>
      </c>
      <c r="M96" s="31">
        <v>6.2458799999999997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1518.7</v>
      </c>
      <c r="D97" s="40">
        <v>1531.9666666666665</v>
      </c>
      <c r="E97" s="40">
        <v>1499.7333333333329</v>
      </c>
      <c r="F97" s="40">
        <v>1480.7666666666664</v>
      </c>
      <c r="G97" s="40">
        <v>1448.5333333333328</v>
      </c>
      <c r="H97" s="40">
        <v>1550.9333333333329</v>
      </c>
      <c r="I97" s="40">
        <v>1583.1666666666665</v>
      </c>
      <c r="J97" s="40">
        <v>1602.133333333333</v>
      </c>
      <c r="K97" s="31">
        <v>1564.2</v>
      </c>
      <c r="L97" s="31">
        <v>1513</v>
      </c>
      <c r="M97" s="31">
        <v>7.6930699999999996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694.9</v>
      </c>
      <c r="D98" s="40">
        <v>700.11666666666667</v>
      </c>
      <c r="E98" s="40">
        <v>681.58333333333337</v>
      </c>
      <c r="F98" s="40">
        <v>668.26666666666665</v>
      </c>
      <c r="G98" s="40">
        <v>649.73333333333335</v>
      </c>
      <c r="H98" s="40">
        <v>713.43333333333339</v>
      </c>
      <c r="I98" s="40">
        <v>731.9666666666667</v>
      </c>
      <c r="J98" s="40">
        <v>745.28333333333342</v>
      </c>
      <c r="K98" s="31">
        <v>718.65</v>
      </c>
      <c r="L98" s="31">
        <v>686.8</v>
      </c>
      <c r="M98" s="31">
        <v>15.068009999999999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340.15</v>
      </c>
      <c r="D99" s="40">
        <v>342.48333333333329</v>
      </c>
      <c r="E99" s="40">
        <v>336.26666666666659</v>
      </c>
      <c r="F99" s="40">
        <v>332.38333333333333</v>
      </c>
      <c r="G99" s="40">
        <v>326.16666666666663</v>
      </c>
      <c r="H99" s="40">
        <v>346.36666666666656</v>
      </c>
      <c r="I99" s="40">
        <v>352.58333333333326</v>
      </c>
      <c r="J99" s="40">
        <v>356.46666666666653</v>
      </c>
      <c r="K99" s="31">
        <v>348.7</v>
      </c>
      <c r="L99" s="31">
        <v>338.6</v>
      </c>
      <c r="M99" s="31">
        <v>4.5093699999999997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992</v>
      </c>
      <c r="D100" s="40">
        <v>992.68333333333339</v>
      </c>
      <c r="E100" s="40">
        <v>983.16666666666674</v>
      </c>
      <c r="F100" s="40">
        <v>974.33333333333337</v>
      </c>
      <c r="G100" s="40">
        <v>964.81666666666672</v>
      </c>
      <c r="H100" s="40">
        <v>1001.5166666666668</v>
      </c>
      <c r="I100" s="40">
        <v>1011.0333333333334</v>
      </c>
      <c r="J100" s="40">
        <v>1019.8666666666668</v>
      </c>
      <c r="K100" s="31">
        <v>1002.2</v>
      </c>
      <c r="L100" s="31">
        <v>983.85</v>
      </c>
      <c r="M100" s="31">
        <v>28.835139999999999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2864.25</v>
      </c>
      <c r="D101" s="40">
        <v>2859.6666666666665</v>
      </c>
      <c r="E101" s="40">
        <v>2829.583333333333</v>
      </c>
      <c r="F101" s="40">
        <v>2794.9166666666665</v>
      </c>
      <c r="G101" s="40">
        <v>2764.833333333333</v>
      </c>
      <c r="H101" s="40">
        <v>2894.333333333333</v>
      </c>
      <c r="I101" s="40">
        <v>2924.4166666666661</v>
      </c>
      <c r="J101" s="40">
        <v>2959.083333333333</v>
      </c>
      <c r="K101" s="31">
        <v>2889.75</v>
      </c>
      <c r="L101" s="31">
        <v>2825</v>
      </c>
      <c r="M101" s="31">
        <v>1.5411699999999999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1439.75</v>
      </c>
      <c r="D102" s="40">
        <v>1441.9166666666667</v>
      </c>
      <c r="E102" s="40">
        <v>1433.9333333333334</v>
      </c>
      <c r="F102" s="40">
        <v>1428.1166666666666</v>
      </c>
      <c r="G102" s="40">
        <v>1420.1333333333332</v>
      </c>
      <c r="H102" s="40">
        <v>1447.7333333333336</v>
      </c>
      <c r="I102" s="40">
        <v>1455.7166666666667</v>
      </c>
      <c r="J102" s="40">
        <v>1461.5333333333338</v>
      </c>
      <c r="K102" s="31">
        <v>1449.9</v>
      </c>
      <c r="L102" s="31">
        <v>1436.1</v>
      </c>
      <c r="M102" s="31">
        <v>112.00715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668.75</v>
      </c>
      <c r="D103" s="40">
        <v>668.81666666666661</v>
      </c>
      <c r="E103" s="40">
        <v>662.83333333333326</v>
      </c>
      <c r="F103" s="40">
        <v>656.91666666666663</v>
      </c>
      <c r="G103" s="40">
        <v>650.93333333333328</v>
      </c>
      <c r="H103" s="40">
        <v>674.73333333333323</v>
      </c>
      <c r="I103" s="40">
        <v>680.71666666666658</v>
      </c>
      <c r="J103" s="40">
        <v>686.63333333333321</v>
      </c>
      <c r="K103" s="31">
        <v>674.8</v>
      </c>
      <c r="L103" s="31">
        <v>662.9</v>
      </c>
      <c r="M103" s="31">
        <v>35.125129999999999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1159.4000000000001</v>
      </c>
      <c r="D104" s="40">
        <v>1162.9000000000001</v>
      </c>
      <c r="E104" s="40">
        <v>1148.1500000000001</v>
      </c>
      <c r="F104" s="40">
        <v>1136.9000000000001</v>
      </c>
      <c r="G104" s="40">
        <v>1122.1500000000001</v>
      </c>
      <c r="H104" s="40">
        <v>1174.1500000000001</v>
      </c>
      <c r="I104" s="40">
        <v>1188.9000000000001</v>
      </c>
      <c r="J104" s="40">
        <v>1200.1500000000001</v>
      </c>
      <c r="K104" s="31">
        <v>1177.6500000000001</v>
      </c>
      <c r="L104" s="31">
        <v>1151.6500000000001</v>
      </c>
      <c r="M104" s="31">
        <v>14.66489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2793.85</v>
      </c>
      <c r="D105" s="40">
        <v>2803.5333333333333</v>
      </c>
      <c r="E105" s="40">
        <v>2780.8166666666666</v>
      </c>
      <c r="F105" s="40">
        <v>2767.7833333333333</v>
      </c>
      <c r="G105" s="40">
        <v>2745.0666666666666</v>
      </c>
      <c r="H105" s="40">
        <v>2816.5666666666666</v>
      </c>
      <c r="I105" s="40">
        <v>2839.2833333333328</v>
      </c>
      <c r="J105" s="40">
        <v>2852.3166666666666</v>
      </c>
      <c r="K105" s="31">
        <v>2826.25</v>
      </c>
      <c r="L105" s="31">
        <v>2790.5</v>
      </c>
      <c r="M105" s="31">
        <v>4.2744200000000001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417.35</v>
      </c>
      <c r="D106" s="40">
        <v>413.5333333333333</v>
      </c>
      <c r="E106" s="40">
        <v>407.36666666666662</v>
      </c>
      <c r="F106" s="40">
        <v>397.38333333333333</v>
      </c>
      <c r="G106" s="40">
        <v>391.21666666666664</v>
      </c>
      <c r="H106" s="40">
        <v>423.51666666666659</v>
      </c>
      <c r="I106" s="40">
        <v>429.68333333333334</v>
      </c>
      <c r="J106" s="40">
        <v>439.66666666666657</v>
      </c>
      <c r="K106" s="31">
        <v>419.7</v>
      </c>
      <c r="L106" s="31">
        <v>403.55</v>
      </c>
      <c r="M106" s="31">
        <v>282.40273000000002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1100.0999999999999</v>
      </c>
      <c r="D107" s="40">
        <v>1102.0333333333333</v>
      </c>
      <c r="E107" s="40">
        <v>1084.0666666666666</v>
      </c>
      <c r="F107" s="40">
        <v>1068.0333333333333</v>
      </c>
      <c r="G107" s="40">
        <v>1050.0666666666666</v>
      </c>
      <c r="H107" s="40">
        <v>1118.0666666666666</v>
      </c>
      <c r="I107" s="40">
        <v>1136.0333333333333</v>
      </c>
      <c r="J107" s="40">
        <v>1152.0666666666666</v>
      </c>
      <c r="K107" s="31">
        <v>1120</v>
      </c>
      <c r="L107" s="31">
        <v>1086</v>
      </c>
      <c r="M107" s="31">
        <v>2.3740600000000001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269.2</v>
      </c>
      <c r="D108" s="40">
        <v>270.66666666666669</v>
      </c>
      <c r="E108" s="40">
        <v>267.03333333333336</v>
      </c>
      <c r="F108" s="40">
        <v>264.86666666666667</v>
      </c>
      <c r="G108" s="40">
        <v>261.23333333333335</v>
      </c>
      <c r="H108" s="40">
        <v>272.83333333333337</v>
      </c>
      <c r="I108" s="40">
        <v>276.4666666666667</v>
      </c>
      <c r="J108" s="40">
        <v>278.63333333333338</v>
      </c>
      <c r="K108" s="31">
        <v>274.3</v>
      </c>
      <c r="L108" s="31">
        <v>268.5</v>
      </c>
      <c r="M108" s="31">
        <v>31.172699999999999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2342.4</v>
      </c>
      <c r="D109" s="40">
        <v>2344.6166666666668</v>
      </c>
      <c r="E109" s="40">
        <v>2329.7833333333338</v>
      </c>
      <c r="F109" s="40">
        <v>2317.166666666667</v>
      </c>
      <c r="G109" s="40">
        <v>2302.3333333333339</v>
      </c>
      <c r="H109" s="40">
        <v>2357.2333333333336</v>
      </c>
      <c r="I109" s="40">
        <v>2372.0666666666666</v>
      </c>
      <c r="J109" s="40">
        <v>2384.6833333333334</v>
      </c>
      <c r="K109" s="31">
        <v>2359.4499999999998</v>
      </c>
      <c r="L109" s="31">
        <v>2332</v>
      </c>
      <c r="M109" s="31">
        <v>16.56945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320.45</v>
      </c>
      <c r="D110" s="40">
        <v>323.06666666666666</v>
      </c>
      <c r="E110" s="40">
        <v>316.38333333333333</v>
      </c>
      <c r="F110" s="40">
        <v>312.31666666666666</v>
      </c>
      <c r="G110" s="40">
        <v>305.63333333333333</v>
      </c>
      <c r="H110" s="40">
        <v>327.13333333333333</v>
      </c>
      <c r="I110" s="40">
        <v>333.81666666666661</v>
      </c>
      <c r="J110" s="40">
        <v>337.88333333333333</v>
      </c>
      <c r="K110" s="31">
        <v>329.75</v>
      </c>
      <c r="L110" s="31">
        <v>319</v>
      </c>
      <c r="M110" s="31">
        <v>8.2084299999999999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2433.9499999999998</v>
      </c>
      <c r="D111" s="40">
        <v>2445.9833333333331</v>
      </c>
      <c r="E111" s="40">
        <v>2417.9666666666662</v>
      </c>
      <c r="F111" s="40">
        <v>2401.9833333333331</v>
      </c>
      <c r="G111" s="40">
        <v>2373.9666666666662</v>
      </c>
      <c r="H111" s="40">
        <v>2461.9666666666662</v>
      </c>
      <c r="I111" s="40">
        <v>2489.9833333333336</v>
      </c>
      <c r="J111" s="40">
        <v>2505.9666666666662</v>
      </c>
      <c r="K111" s="31">
        <v>2474</v>
      </c>
      <c r="L111" s="31">
        <v>2430</v>
      </c>
      <c r="M111" s="31">
        <v>26.802600000000002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677.45</v>
      </c>
      <c r="D112" s="40">
        <v>678.78333333333342</v>
      </c>
      <c r="E112" s="40">
        <v>671.96666666666681</v>
      </c>
      <c r="F112" s="40">
        <v>666.48333333333335</v>
      </c>
      <c r="G112" s="40">
        <v>659.66666666666674</v>
      </c>
      <c r="H112" s="40">
        <v>684.26666666666688</v>
      </c>
      <c r="I112" s="40">
        <v>691.08333333333348</v>
      </c>
      <c r="J112" s="40">
        <v>696.56666666666695</v>
      </c>
      <c r="K112" s="31">
        <v>685.6</v>
      </c>
      <c r="L112" s="31">
        <v>673.3</v>
      </c>
      <c r="M112" s="31">
        <v>125.98869000000001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1474.15</v>
      </c>
      <c r="D113" s="40">
        <v>1470.5333333333335</v>
      </c>
      <c r="E113" s="40">
        <v>1460.8166666666671</v>
      </c>
      <c r="F113" s="40">
        <v>1447.4833333333336</v>
      </c>
      <c r="G113" s="40">
        <v>1437.7666666666671</v>
      </c>
      <c r="H113" s="40">
        <v>1483.866666666667</v>
      </c>
      <c r="I113" s="40">
        <v>1493.5833333333337</v>
      </c>
      <c r="J113" s="40">
        <v>1506.916666666667</v>
      </c>
      <c r="K113" s="31">
        <v>1480.25</v>
      </c>
      <c r="L113" s="31">
        <v>1457.2</v>
      </c>
      <c r="M113" s="31">
        <v>4.9363299999999999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653.79999999999995</v>
      </c>
      <c r="D114" s="40">
        <v>650.33333333333326</v>
      </c>
      <c r="E114" s="40">
        <v>642.76666666666654</v>
      </c>
      <c r="F114" s="40">
        <v>631.73333333333323</v>
      </c>
      <c r="G114" s="40">
        <v>624.16666666666652</v>
      </c>
      <c r="H114" s="40">
        <v>661.36666666666656</v>
      </c>
      <c r="I114" s="40">
        <v>668.93333333333317</v>
      </c>
      <c r="J114" s="40">
        <v>679.96666666666658</v>
      </c>
      <c r="K114" s="31">
        <v>657.9</v>
      </c>
      <c r="L114" s="31">
        <v>639.29999999999995</v>
      </c>
      <c r="M114" s="31">
        <v>12.117929999999999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732</v>
      </c>
      <c r="D115" s="40">
        <v>732.33333333333337</v>
      </c>
      <c r="E115" s="40">
        <v>718.16666666666674</v>
      </c>
      <c r="F115" s="40">
        <v>704.33333333333337</v>
      </c>
      <c r="G115" s="40">
        <v>690.16666666666674</v>
      </c>
      <c r="H115" s="40">
        <v>746.16666666666674</v>
      </c>
      <c r="I115" s="40">
        <v>760.33333333333348</v>
      </c>
      <c r="J115" s="40">
        <v>774.16666666666674</v>
      </c>
      <c r="K115" s="31">
        <v>746.5</v>
      </c>
      <c r="L115" s="31">
        <v>718.5</v>
      </c>
      <c r="M115" s="31">
        <v>12.588749999999999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50.75</v>
      </c>
      <c r="D116" s="40">
        <v>51.016666666666673</v>
      </c>
      <c r="E116" s="40">
        <v>50.233333333333348</v>
      </c>
      <c r="F116" s="40">
        <v>49.716666666666676</v>
      </c>
      <c r="G116" s="40">
        <v>48.933333333333351</v>
      </c>
      <c r="H116" s="40">
        <v>51.533333333333346</v>
      </c>
      <c r="I116" s="40">
        <v>52.316666666666663</v>
      </c>
      <c r="J116" s="40">
        <v>52.833333333333343</v>
      </c>
      <c r="K116" s="31">
        <v>51.8</v>
      </c>
      <c r="L116" s="31">
        <v>50.5</v>
      </c>
      <c r="M116" s="31">
        <v>210.05504999999999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208.65</v>
      </c>
      <c r="D117" s="40">
        <v>209.86666666666665</v>
      </c>
      <c r="E117" s="40">
        <v>206.73333333333329</v>
      </c>
      <c r="F117" s="40">
        <v>204.81666666666663</v>
      </c>
      <c r="G117" s="40">
        <v>201.68333333333328</v>
      </c>
      <c r="H117" s="40">
        <v>211.7833333333333</v>
      </c>
      <c r="I117" s="40">
        <v>214.91666666666669</v>
      </c>
      <c r="J117" s="40">
        <v>216.83333333333331</v>
      </c>
      <c r="K117" s="31">
        <v>213</v>
      </c>
      <c r="L117" s="31">
        <v>207.95</v>
      </c>
      <c r="M117" s="31">
        <v>244.36949000000001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277.39999999999998</v>
      </c>
      <c r="D118" s="40">
        <v>280.88333333333333</v>
      </c>
      <c r="E118" s="40">
        <v>271.91666666666663</v>
      </c>
      <c r="F118" s="40">
        <v>266.43333333333328</v>
      </c>
      <c r="G118" s="40">
        <v>257.46666666666658</v>
      </c>
      <c r="H118" s="40">
        <v>286.36666666666667</v>
      </c>
      <c r="I118" s="40">
        <v>295.33333333333337</v>
      </c>
      <c r="J118" s="40">
        <v>300.81666666666672</v>
      </c>
      <c r="K118" s="31">
        <v>289.85000000000002</v>
      </c>
      <c r="L118" s="31">
        <v>275.39999999999998</v>
      </c>
      <c r="M118" s="31">
        <v>171.51955000000001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7179.95</v>
      </c>
      <c r="D119" s="40">
        <v>7223.6500000000005</v>
      </c>
      <c r="E119" s="40">
        <v>7122.3000000000011</v>
      </c>
      <c r="F119" s="40">
        <v>7064.6500000000005</v>
      </c>
      <c r="G119" s="40">
        <v>6963.3000000000011</v>
      </c>
      <c r="H119" s="40">
        <v>7281.3000000000011</v>
      </c>
      <c r="I119" s="40">
        <v>7382.6500000000015</v>
      </c>
      <c r="J119" s="40">
        <v>7440.3000000000011</v>
      </c>
      <c r="K119" s="31">
        <v>7325</v>
      </c>
      <c r="L119" s="31">
        <v>7166</v>
      </c>
      <c r="M119" s="31">
        <v>0.61792000000000002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148.4</v>
      </c>
      <c r="D120" s="40">
        <v>147.93333333333334</v>
      </c>
      <c r="E120" s="40">
        <v>146.46666666666667</v>
      </c>
      <c r="F120" s="40">
        <v>144.53333333333333</v>
      </c>
      <c r="G120" s="40">
        <v>143.06666666666666</v>
      </c>
      <c r="H120" s="40">
        <v>149.86666666666667</v>
      </c>
      <c r="I120" s="40">
        <v>151.33333333333337</v>
      </c>
      <c r="J120" s="40">
        <v>153.26666666666668</v>
      </c>
      <c r="K120" s="31">
        <v>149.4</v>
      </c>
      <c r="L120" s="31">
        <v>146</v>
      </c>
      <c r="M120" s="31">
        <v>24.07593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103.95</v>
      </c>
      <c r="D121" s="40">
        <v>104.18333333333334</v>
      </c>
      <c r="E121" s="40">
        <v>103.01666666666668</v>
      </c>
      <c r="F121" s="40">
        <v>102.08333333333334</v>
      </c>
      <c r="G121" s="40">
        <v>100.91666666666669</v>
      </c>
      <c r="H121" s="40">
        <v>105.11666666666667</v>
      </c>
      <c r="I121" s="40">
        <v>106.28333333333333</v>
      </c>
      <c r="J121" s="40">
        <v>107.21666666666667</v>
      </c>
      <c r="K121" s="31">
        <v>105.35</v>
      </c>
      <c r="L121" s="31">
        <v>103.25</v>
      </c>
      <c r="M121" s="31">
        <v>77.275819999999996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2295.5500000000002</v>
      </c>
      <c r="D122" s="40">
        <v>2307.85</v>
      </c>
      <c r="E122" s="40">
        <v>2268.6999999999998</v>
      </c>
      <c r="F122" s="40">
        <v>2241.85</v>
      </c>
      <c r="G122" s="40">
        <v>2202.6999999999998</v>
      </c>
      <c r="H122" s="40">
        <v>2334.6999999999998</v>
      </c>
      <c r="I122" s="40">
        <v>2373.8500000000004</v>
      </c>
      <c r="J122" s="40">
        <v>2400.6999999999998</v>
      </c>
      <c r="K122" s="31">
        <v>2347</v>
      </c>
      <c r="L122" s="31">
        <v>2281</v>
      </c>
      <c r="M122" s="31">
        <v>9.2645900000000001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546.4</v>
      </c>
      <c r="D123" s="40">
        <v>546.73333333333323</v>
      </c>
      <c r="E123" s="40">
        <v>542.01666666666642</v>
      </c>
      <c r="F123" s="40">
        <v>537.63333333333321</v>
      </c>
      <c r="G123" s="40">
        <v>532.9166666666664</v>
      </c>
      <c r="H123" s="40">
        <v>551.11666666666645</v>
      </c>
      <c r="I123" s="40">
        <v>555.83333333333337</v>
      </c>
      <c r="J123" s="40">
        <v>560.21666666666647</v>
      </c>
      <c r="K123" s="31">
        <v>551.45000000000005</v>
      </c>
      <c r="L123" s="31">
        <v>542.35</v>
      </c>
      <c r="M123" s="31">
        <v>75.880889999999994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222.9</v>
      </c>
      <c r="D124" s="40">
        <v>223.81666666666669</v>
      </c>
      <c r="E124" s="40">
        <v>220.23333333333338</v>
      </c>
      <c r="F124" s="40">
        <v>217.56666666666669</v>
      </c>
      <c r="G124" s="40">
        <v>213.98333333333338</v>
      </c>
      <c r="H124" s="40">
        <v>226.48333333333338</v>
      </c>
      <c r="I124" s="40">
        <v>230.06666666666669</v>
      </c>
      <c r="J124" s="40">
        <v>232.73333333333338</v>
      </c>
      <c r="K124" s="31">
        <v>227.4</v>
      </c>
      <c r="L124" s="31">
        <v>221.15</v>
      </c>
      <c r="M124" s="31">
        <v>27.511310000000002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975.8</v>
      </c>
      <c r="D125" s="40">
        <v>977.61666666666667</v>
      </c>
      <c r="E125" s="40">
        <v>961.23333333333335</v>
      </c>
      <c r="F125" s="40">
        <v>946.66666666666663</v>
      </c>
      <c r="G125" s="40">
        <v>930.2833333333333</v>
      </c>
      <c r="H125" s="40">
        <v>992.18333333333339</v>
      </c>
      <c r="I125" s="40">
        <v>1008.5666666666668</v>
      </c>
      <c r="J125" s="40">
        <v>1023.1333333333334</v>
      </c>
      <c r="K125" s="31">
        <v>994</v>
      </c>
      <c r="L125" s="31">
        <v>963.05</v>
      </c>
      <c r="M125" s="31">
        <v>33.119199999999999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5180.8</v>
      </c>
      <c r="D126" s="40">
        <v>5165.05</v>
      </c>
      <c r="E126" s="40">
        <v>5115.75</v>
      </c>
      <c r="F126" s="40">
        <v>5050.7</v>
      </c>
      <c r="G126" s="40">
        <v>5001.3999999999996</v>
      </c>
      <c r="H126" s="40">
        <v>5230.1000000000004</v>
      </c>
      <c r="I126" s="40">
        <v>5279.4000000000015</v>
      </c>
      <c r="J126" s="40">
        <v>5344.4500000000007</v>
      </c>
      <c r="K126" s="31">
        <v>5214.3500000000004</v>
      </c>
      <c r="L126" s="31">
        <v>5100</v>
      </c>
      <c r="M126" s="31">
        <v>6.9390900000000002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1602.55</v>
      </c>
      <c r="D127" s="40">
        <v>1603.25</v>
      </c>
      <c r="E127" s="40">
        <v>1597.2</v>
      </c>
      <c r="F127" s="40">
        <v>1591.8500000000001</v>
      </c>
      <c r="G127" s="40">
        <v>1585.8000000000002</v>
      </c>
      <c r="H127" s="40">
        <v>1608.6</v>
      </c>
      <c r="I127" s="40">
        <v>1614.65</v>
      </c>
      <c r="J127" s="40">
        <v>1619.9999999999998</v>
      </c>
      <c r="K127" s="31">
        <v>1609.3</v>
      </c>
      <c r="L127" s="31">
        <v>1597.9</v>
      </c>
      <c r="M127" s="31">
        <v>58.92859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1704.85</v>
      </c>
      <c r="D128" s="40">
        <v>1715.4666666666665</v>
      </c>
      <c r="E128" s="40">
        <v>1681.2333333333329</v>
      </c>
      <c r="F128" s="40">
        <v>1657.6166666666663</v>
      </c>
      <c r="G128" s="40">
        <v>1623.3833333333328</v>
      </c>
      <c r="H128" s="40">
        <v>1739.083333333333</v>
      </c>
      <c r="I128" s="40">
        <v>1773.3166666666666</v>
      </c>
      <c r="J128" s="40">
        <v>1796.9333333333332</v>
      </c>
      <c r="K128" s="31">
        <v>1749.7</v>
      </c>
      <c r="L128" s="31">
        <v>1691.85</v>
      </c>
      <c r="M128" s="31">
        <v>6.1294300000000002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2234.3000000000002</v>
      </c>
      <c r="D129" s="40">
        <v>2209.4500000000003</v>
      </c>
      <c r="E129" s="40">
        <v>2173.9000000000005</v>
      </c>
      <c r="F129" s="40">
        <v>2113.5000000000005</v>
      </c>
      <c r="G129" s="40">
        <v>2077.9500000000007</v>
      </c>
      <c r="H129" s="40">
        <v>2269.8500000000004</v>
      </c>
      <c r="I129" s="40">
        <v>2305.4000000000005</v>
      </c>
      <c r="J129" s="40">
        <v>2365.8000000000002</v>
      </c>
      <c r="K129" s="31">
        <v>2245</v>
      </c>
      <c r="L129" s="31">
        <v>2149.0500000000002</v>
      </c>
      <c r="M129" s="31">
        <v>2.3529399999999998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252.6</v>
      </c>
      <c r="D130" s="40">
        <v>247.85</v>
      </c>
      <c r="E130" s="40">
        <v>239.75</v>
      </c>
      <c r="F130" s="40">
        <v>226.9</v>
      </c>
      <c r="G130" s="40">
        <v>218.8</v>
      </c>
      <c r="H130" s="40">
        <v>260.7</v>
      </c>
      <c r="I130" s="40">
        <v>268.79999999999995</v>
      </c>
      <c r="J130" s="40">
        <v>281.64999999999998</v>
      </c>
      <c r="K130" s="31">
        <v>255.95</v>
      </c>
      <c r="L130" s="31">
        <v>235</v>
      </c>
      <c r="M130" s="31">
        <v>73.744979999999998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710.65</v>
      </c>
      <c r="D131" s="40">
        <v>710.61666666666667</v>
      </c>
      <c r="E131" s="40">
        <v>703.33333333333337</v>
      </c>
      <c r="F131" s="40">
        <v>696.01666666666665</v>
      </c>
      <c r="G131" s="40">
        <v>688.73333333333335</v>
      </c>
      <c r="H131" s="40">
        <v>717.93333333333339</v>
      </c>
      <c r="I131" s="40">
        <v>725.2166666666667</v>
      </c>
      <c r="J131" s="40">
        <v>732.53333333333342</v>
      </c>
      <c r="K131" s="31">
        <v>717.9</v>
      </c>
      <c r="L131" s="31">
        <v>703.3</v>
      </c>
      <c r="M131" s="31">
        <v>68.403530000000003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419.8</v>
      </c>
      <c r="D132" s="40">
        <v>416.38333333333338</v>
      </c>
      <c r="E132" s="40">
        <v>409.41666666666674</v>
      </c>
      <c r="F132" s="40">
        <v>399.03333333333336</v>
      </c>
      <c r="G132" s="40">
        <v>392.06666666666672</v>
      </c>
      <c r="H132" s="40">
        <v>426.76666666666677</v>
      </c>
      <c r="I132" s="40">
        <v>433.73333333333335</v>
      </c>
      <c r="J132" s="40">
        <v>444.11666666666679</v>
      </c>
      <c r="K132" s="31">
        <v>423.35</v>
      </c>
      <c r="L132" s="31">
        <v>406</v>
      </c>
      <c r="M132" s="31">
        <v>184.59576999999999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3669.55</v>
      </c>
      <c r="D133" s="40">
        <v>3652.5833333333335</v>
      </c>
      <c r="E133" s="40">
        <v>3597.0666666666671</v>
      </c>
      <c r="F133" s="40">
        <v>3524.5833333333335</v>
      </c>
      <c r="G133" s="40">
        <v>3469.0666666666671</v>
      </c>
      <c r="H133" s="40">
        <v>3725.0666666666671</v>
      </c>
      <c r="I133" s="40">
        <v>3780.5833333333335</v>
      </c>
      <c r="J133" s="40">
        <v>3853.0666666666671</v>
      </c>
      <c r="K133" s="31">
        <v>3708.1</v>
      </c>
      <c r="L133" s="31">
        <v>3580.1</v>
      </c>
      <c r="M133" s="31">
        <v>14.340199999999999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1697.95</v>
      </c>
      <c r="D134" s="40">
        <v>1714.9333333333332</v>
      </c>
      <c r="E134" s="40">
        <v>1676.8666666666663</v>
      </c>
      <c r="F134" s="40">
        <v>1655.7833333333331</v>
      </c>
      <c r="G134" s="40">
        <v>1617.7166666666662</v>
      </c>
      <c r="H134" s="40">
        <v>1736.0166666666664</v>
      </c>
      <c r="I134" s="40">
        <v>1774.0833333333335</v>
      </c>
      <c r="J134" s="40">
        <v>1795.1666666666665</v>
      </c>
      <c r="K134" s="31">
        <v>1753</v>
      </c>
      <c r="L134" s="31">
        <v>1693.85</v>
      </c>
      <c r="M134" s="31">
        <v>43.011310000000002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88.1</v>
      </c>
      <c r="D135" s="40">
        <v>88.116666666666674</v>
      </c>
      <c r="E135" s="40">
        <v>87.233333333333348</v>
      </c>
      <c r="F135" s="40">
        <v>86.366666666666674</v>
      </c>
      <c r="G135" s="40">
        <v>85.483333333333348</v>
      </c>
      <c r="H135" s="40">
        <v>88.983333333333348</v>
      </c>
      <c r="I135" s="40">
        <v>89.866666666666674</v>
      </c>
      <c r="J135" s="40">
        <v>90.733333333333348</v>
      </c>
      <c r="K135" s="31">
        <v>89</v>
      </c>
      <c r="L135" s="31">
        <v>87.25</v>
      </c>
      <c r="M135" s="31">
        <v>79.158100000000005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3495.75</v>
      </c>
      <c r="D136" s="40">
        <v>3508.5499999999997</v>
      </c>
      <c r="E136" s="40">
        <v>3455.0499999999993</v>
      </c>
      <c r="F136" s="40">
        <v>3414.3499999999995</v>
      </c>
      <c r="G136" s="40">
        <v>3360.849999999999</v>
      </c>
      <c r="H136" s="40">
        <v>3549.2499999999995</v>
      </c>
      <c r="I136" s="40">
        <v>3602.7500000000005</v>
      </c>
      <c r="J136" s="40">
        <v>3643.45</v>
      </c>
      <c r="K136" s="31">
        <v>3562.05</v>
      </c>
      <c r="L136" s="31">
        <v>3467.85</v>
      </c>
      <c r="M136" s="31">
        <v>4.62826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443.85</v>
      </c>
      <c r="D137" s="40">
        <v>444.26666666666665</v>
      </c>
      <c r="E137" s="40">
        <v>440.0333333333333</v>
      </c>
      <c r="F137" s="40">
        <v>436.21666666666664</v>
      </c>
      <c r="G137" s="40">
        <v>431.98333333333329</v>
      </c>
      <c r="H137" s="40">
        <v>448.08333333333331</v>
      </c>
      <c r="I137" s="40">
        <v>452.31666666666666</v>
      </c>
      <c r="J137" s="40">
        <v>456.13333333333333</v>
      </c>
      <c r="K137" s="31">
        <v>448.5</v>
      </c>
      <c r="L137" s="31">
        <v>440.45</v>
      </c>
      <c r="M137" s="31">
        <v>21.076059999999998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4349.3999999999996</v>
      </c>
      <c r="D138" s="40">
        <v>4342.0499999999993</v>
      </c>
      <c r="E138" s="40">
        <v>4285.3999999999987</v>
      </c>
      <c r="F138" s="40">
        <v>4221.3999999999996</v>
      </c>
      <c r="G138" s="40">
        <v>4164.7499999999991</v>
      </c>
      <c r="H138" s="40">
        <v>4406.0499999999984</v>
      </c>
      <c r="I138" s="40">
        <v>4462.7</v>
      </c>
      <c r="J138" s="40">
        <v>4526.699999999998</v>
      </c>
      <c r="K138" s="31">
        <v>4398.7</v>
      </c>
      <c r="L138" s="31">
        <v>4278.05</v>
      </c>
      <c r="M138" s="31">
        <v>1.46187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1608.25</v>
      </c>
      <c r="D139" s="40">
        <v>1603.8333333333333</v>
      </c>
      <c r="E139" s="40">
        <v>1588.6666666666665</v>
      </c>
      <c r="F139" s="40">
        <v>1569.0833333333333</v>
      </c>
      <c r="G139" s="40">
        <v>1553.9166666666665</v>
      </c>
      <c r="H139" s="40">
        <v>1623.4166666666665</v>
      </c>
      <c r="I139" s="40">
        <v>1638.583333333333</v>
      </c>
      <c r="J139" s="40">
        <v>1658.1666666666665</v>
      </c>
      <c r="K139" s="31">
        <v>1619</v>
      </c>
      <c r="L139" s="31">
        <v>1584.25</v>
      </c>
      <c r="M139" s="31">
        <v>39.84778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632.04999999999995</v>
      </c>
      <c r="D140" s="40">
        <v>638.94999999999993</v>
      </c>
      <c r="E140" s="40">
        <v>617.09999999999991</v>
      </c>
      <c r="F140" s="40">
        <v>602.15</v>
      </c>
      <c r="G140" s="40">
        <v>580.29999999999995</v>
      </c>
      <c r="H140" s="40">
        <v>653.89999999999986</v>
      </c>
      <c r="I140" s="40">
        <v>675.75</v>
      </c>
      <c r="J140" s="40">
        <v>690.69999999999982</v>
      </c>
      <c r="K140" s="31">
        <v>660.8</v>
      </c>
      <c r="L140" s="31">
        <v>624</v>
      </c>
      <c r="M140" s="31">
        <v>34.661940000000001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1111.5999999999999</v>
      </c>
      <c r="D141" s="40">
        <v>1126.5833333333333</v>
      </c>
      <c r="E141" s="40">
        <v>1080.2166666666665</v>
      </c>
      <c r="F141" s="40">
        <v>1048.8333333333333</v>
      </c>
      <c r="G141" s="40">
        <v>1002.4666666666665</v>
      </c>
      <c r="H141" s="40">
        <v>1157.9666666666665</v>
      </c>
      <c r="I141" s="40">
        <v>1204.3333333333333</v>
      </c>
      <c r="J141" s="40">
        <v>1235.7166666666665</v>
      </c>
      <c r="K141" s="31">
        <v>1172.95</v>
      </c>
      <c r="L141" s="31">
        <v>1095.2</v>
      </c>
      <c r="M141" s="31">
        <v>26.87649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80095.350000000006</v>
      </c>
      <c r="D142" s="40">
        <v>80454.383333333331</v>
      </c>
      <c r="E142" s="40">
        <v>79588.816666666666</v>
      </c>
      <c r="F142" s="40">
        <v>79082.28333333334</v>
      </c>
      <c r="G142" s="40">
        <v>78216.716666666674</v>
      </c>
      <c r="H142" s="40">
        <v>80960.916666666657</v>
      </c>
      <c r="I142" s="40">
        <v>81826.483333333308</v>
      </c>
      <c r="J142" s="40">
        <v>82333.016666666648</v>
      </c>
      <c r="K142" s="31">
        <v>81319.95</v>
      </c>
      <c r="L142" s="31">
        <v>79947.850000000006</v>
      </c>
      <c r="M142" s="31">
        <v>6.5809999999999994E-2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1136.5</v>
      </c>
      <c r="D143" s="40">
        <v>1141.7333333333333</v>
      </c>
      <c r="E143" s="40">
        <v>1128.7666666666667</v>
      </c>
      <c r="F143" s="40">
        <v>1121.0333333333333</v>
      </c>
      <c r="G143" s="40">
        <v>1108.0666666666666</v>
      </c>
      <c r="H143" s="40">
        <v>1149.4666666666667</v>
      </c>
      <c r="I143" s="40">
        <v>1162.4333333333334</v>
      </c>
      <c r="J143" s="40">
        <v>1170.1666666666667</v>
      </c>
      <c r="K143" s="31">
        <v>1154.7</v>
      </c>
      <c r="L143" s="31">
        <v>1134</v>
      </c>
      <c r="M143" s="31">
        <v>2.7742599999999999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148.1</v>
      </c>
      <c r="D144" s="40">
        <v>147.85</v>
      </c>
      <c r="E144" s="40">
        <v>145.29999999999998</v>
      </c>
      <c r="F144" s="40">
        <v>142.5</v>
      </c>
      <c r="G144" s="40">
        <v>139.94999999999999</v>
      </c>
      <c r="H144" s="40">
        <v>150.64999999999998</v>
      </c>
      <c r="I144" s="40">
        <v>153.19999999999999</v>
      </c>
      <c r="J144" s="40">
        <v>155.99999999999997</v>
      </c>
      <c r="K144" s="31">
        <v>150.4</v>
      </c>
      <c r="L144" s="31">
        <v>145.05000000000001</v>
      </c>
      <c r="M144" s="31">
        <v>192.66900999999999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745.55</v>
      </c>
      <c r="D145" s="40">
        <v>749.4</v>
      </c>
      <c r="E145" s="40">
        <v>738.8</v>
      </c>
      <c r="F145" s="40">
        <v>732.05</v>
      </c>
      <c r="G145" s="40">
        <v>721.44999999999993</v>
      </c>
      <c r="H145" s="40">
        <v>756.15</v>
      </c>
      <c r="I145" s="40">
        <v>766.75000000000011</v>
      </c>
      <c r="J145" s="40">
        <v>773.5</v>
      </c>
      <c r="K145" s="31">
        <v>760</v>
      </c>
      <c r="L145" s="31">
        <v>742.65</v>
      </c>
      <c r="M145" s="31">
        <v>17.32564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209.5</v>
      </c>
      <c r="D146" s="40">
        <v>205.16666666666666</v>
      </c>
      <c r="E146" s="40">
        <v>198.93333333333331</v>
      </c>
      <c r="F146" s="40">
        <v>188.36666666666665</v>
      </c>
      <c r="G146" s="40">
        <v>182.1333333333333</v>
      </c>
      <c r="H146" s="40">
        <v>215.73333333333332</v>
      </c>
      <c r="I146" s="40">
        <v>221.96666666666667</v>
      </c>
      <c r="J146" s="40">
        <v>232.53333333333333</v>
      </c>
      <c r="K146" s="31">
        <v>211.4</v>
      </c>
      <c r="L146" s="31">
        <v>194.6</v>
      </c>
      <c r="M146" s="31">
        <v>322.01211000000001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535.20000000000005</v>
      </c>
      <c r="D147" s="40">
        <v>535.68333333333339</v>
      </c>
      <c r="E147" s="40">
        <v>531.01666666666677</v>
      </c>
      <c r="F147" s="40">
        <v>526.83333333333337</v>
      </c>
      <c r="G147" s="40">
        <v>522.16666666666674</v>
      </c>
      <c r="H147" s="40">
        <v>539.86666666666679</v>
      </c>
      <c r="I147" s="40">
        <v>544.5333333333333</v>
      </c>
      <c r="J147" s="40">
        <v>548.71666666666681</v>
      </c>
      <c r="K147" s="31">
        <v>540.35</v>
      </c>
      <c r="L147" s="31">
        <v>531.5</v>
      </c>
      <c r="M147" s="31">
        <v>9.6809799999999999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7240.25</v>
      </c>
      <c r="D148" s="40">
        <v>7240.3666666666659</v>
      </c>
      <c r="E148" s="40">
        <v>7160.7333333333318</v>
      </c>
      <c r="F148" s="40">
        <v>7081.2166666666662</v>
      </c>
      <c r="G148" s="40">
        <v>7001.5833333333321</v>
      </c>
      <c r="H148" s="40">
        <v>7319.8833333333314</v>
      </c>
      <c r="I148" s="40">
        <v>7399.5166666666646</v>
      </c>
      <c r="J148" s="40">
        <v>7479.033333333331</v>
      </c>
      <c r="K148" s="31">
        <v>7320</v>
      </c>
      <c r="L148" s="31">
        <v>7160.85</v>
      </c>
      <c r="M148" s="31">
        <v>4.17171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1123.95</v>
      </c>
      <c r="D149" s="40">
        <v>1127.9833333333333</v>
      </c>
      <c r="E149" s="40">
        <v>1110.9666666666667</v>
      </c>
      <c r="F149" s="40">
        <v>1097.9833333333333</v>
      </c>
      <c r="G149" s="40">
        <v>1080.9666666666667</v>
      </c>
      <c r="H149" s="40">
        <v>1140.9666666666667</v>
      </c>
      <c r="I149" s="40">
        <v>1157.9833333333336</v>
      </c>
      <c r="J149" s="40">
        <v>1170.9666666666667</v>
      </c>
      <c r="K149" s="31">
        <v>1145</v>
      </c>
      <c r="L149" s="31">
        <v>1115</v>
      </c>
      <c r="M149" s="31">
        <v>19.339359999999999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2713.9</v>
      </c>
      <c r="D150" s="40">
        <v>2720.2999999999997</v>
      </c>
      <c r="E150" s="40">
        <v>2694.5999999999995</v>
      </c>
      <c r="F150" s="40">
        <v>2675.2999999999997</v>
      </c>
      <c r="G150" s="40">
        <v>2649.5999999999995</v>
      </c>
      <c r="H150" s="40">
        <v>2739.5999999999995</v>
      </c>
      <c r="I150" s="40">
        <v>2765.2999999999993</v>
      </c>
      <c r="J150" s="40">
        <v>2784.5999999999995</v>
      </c>
      <c r="K150" s="31">
        <v>2746</v>
      </c>
      <c r="L150" s="31">
        <v>2701</v>
      </c>
      <c r="M150" s="31">
        <v>2.7638500000000001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2596.6</v>
      </c>
      <c r="D151" s="40">
        <v>2592.1999999999998</v>
      </c>
      <c r="E151" s="40">
        <v>2567.4499999999998</v>
      </c>
      <c r="F151" s="40">
        <v>2538.3000000000002</v>
      </c>
      <c r="G151" s="40">
        <v>2513.5500000000002</v>
      </c>
      <c r="H151" s="40">
        <v>2621.3499999999995</v>
      </c>
      <c r="I151" s="40">
        <v>2646.0999999999995</v>
      </c>
      <c r="J151" s="40">
        <v>2675.2499999999991</v>
      </c>
      <c r="K151" s="31">
        <v>2616.9499999999998</v>
      </c>
      <c r="L151" s="31">
        <v>2563.0500000000002</v>
      </c>
      <c r="M151" s="31">
        <v>5.1770500000000004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1560.45</v>
      </c>
      <c r="D152" s="40">
        <v>1558.9166666666667</v>
      </c>
      <c r="E152" s="40">
        <v>1537.6833333333334</v>
      </c>
      <c r="F152" s="40">
        <v>1514.9166666666667</v>
      </c>
      <c r="G152" s="40">
        <v>1493.6833333333334</v>
      </c>
      <c r="H152" s="40">
        <v>1581.6833333333334</v>
      </c>
      <c r="I152" s="40">
        <v>1602.9166666666665</v>
      </c>
      <c r="J152" s="40">
        <v>1625.6833333333334</v>
      </c>
      <c r="K152" s="31">
        <v>1580.15</v>
      </c>
      <c r="L152" s="31">
        <v>1536.15</v>
      </c>
      <c r="M152" s="31">
        <v>10.205360000000001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1038.9000000000001</v>
      </c>
      <c r="D153" s="40">
        <v>1043.5166666666667</v>
      </c>
      <c r="E153" s="40">
        <v>1017.6833333333334</v>
      </c>
      <c r="F153" s="40">
        <v>996.4666666666667</v>
      </c>
      <c r="G153" s="40">
        <v>970.63333333333344</v>
      </c>
      <c r="H153" s="40">
        <v>1064.7333333333333</v>
      </c>
      <c r="I153" s="40">
        <v>1090.5666666666668</v>
      </c>
      <c r="J153" s="40">
        <v>1111.7833333333333</v>
      </c>
      <c r="K153" s="31">
        <v>1069.3499999999999</v>
      </c>
      <c r="L153" s="31">
        <v>1022.3</v>
      </c>
      <c r="M153" s="31">
        <v>7.2672400000000001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174.55</v>
      </c>
      <c r="D154" s="40">
        <v>175.2833333333333</v>
      </c>
      <c r="E154" s="40">
        <v>172.96666666666661</v>
      </c>
      <c r="F154" s="40">
        <v>171.3833333333333</v>
      </c>
      <c r="G154" s="40">
        <v>169.06666666666661</v>
      </c>
      <c r="H154" s="40">
        <v>176.86666666666662</v>
      </c>
      <c r="I154" s="40">
        <v>179.18333333333334</v>
      </c>
      <c r="J154" s="40">
        <v>180.76666666666662</v>
      </c>
      <c r="K154" s="31">
        <v>177.6</v>
      </c>
      <c r="L154" s="31">
        <v>173.7</v>
      </c>
      <c r="M154" s="31">
        <v>149.64268000000001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118.85</v>
      </c>
      <c r="D155" s="40">
        <v>118.88333333333333</v>
      </c>
      <c r="E155" s="40">
        <v>118.16666666666666</v>
      </c>
      <c r="F155" s="40">
        <v>117.48333333333333</v>
      </c>
      <c r="G155" s="40">
        <v>116.76666666666667</v>
      </c>
      <c r="H155" s="40">
        <v>119.56666666666665</v>
      </c>
      <c r="I155" s="40">
        <v>120.28333333333332</v>
      </c>
      <c r="J155" s="40">
        <v>120.96666666666664</v>
      </c>
      <c r="K155" s="31">
        <v>119.6</v>
      </c>
      <c r="L155" s="31">
        <v>118.2</v>
      </c>
      <c r="M155" s="31">
        <v>52.803420000000003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3681.25</v>
      </c>
      <c r="D156" s="40">
        <v>3702.0833333333335</v>
      </c>
      <c r="E156" s="40">
        <v>3624.166666666667</v>
      </c>
      <c r="F156" s="40">
        <v>3567.0833333333335</v>
      </c>
      <c r="G156" s="40">
        <v>3489.166666666667</v>
      </c>
      <c r="H156" s="40">
        <v>3759.166666666667</v>
      </c>
      <c r="I156" s="40">
        <v>3837.0833333333339</v>
      </c>
      <c r="J156" s="40">
        <v>3894.166666666667</v>
      </c>
      <c r="K156" s="31">
        <v>3780</v>
      </c>
      <c r="L156" s="31">
        <v>3645</v>
      </c>
      <c r="M156" s="31">
        <v>4.9427199999999996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18226.099999999999</v>
      </c>
      <c r="D157" s="40">
        <v>18215.866666666665</v>
      </c>
      <c r="E157" s="40">
        <v>17982.73333333333</v>
      </c>
      <c r="F157" s="40">
        <v>17739.366666666665</v>
      </c>
      <c r="G157" s="40">
        <v>17506.23333333333</v>
      </c>
      <c r="H157" s="40">
        <v>18459.23333333333</v>
      </c>
      <c r="I157" s="40">
        <v>18692.366666666669</v>
      </c>
      <c r="J157" s="40">
        <v>18935.73333333333</v>
      </c>
      <c r="K157" s="31">
        <v>18449</v>
      </c>
      <c r="L157" s="31">
        <v>17972.5</v>
      </c>
      <c r="M157" s="31">
        <v>1.39157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389.65</v>
      </c>
      <c r="D158" s="40">
        <v>393.11666666666662</v>
      </c>
      <c r="E158" s="40">
        <v>383.23333333333323</v>
      </c>
      <c r="F158" s="40">
        <v>376.81666666666661</v>
      </c>
      <c r="G158" s="40">
        <v>366.93333333333322</v>
      </c>
      <c r="H158" s="40">
        <v>399.53333333333325</v>
      </c>
      <c r="I158" s="40">
        <v>409.41666666666657</v>
      </c>
      <c r="J158" s="40">
        <v>415.83333333333326</v>
      </c>
      <c r="K158" s="31">
        <v>403</v>
      </c>
      <c r="L158" s="31">
        <v>386.7</v>
      </c>
      <c r="M158" s="31">
        <v>11.19637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705.05</v>
      </c>
      <c r="D159" s="40">
        <v>706.88333333333333</v>
      </c>
      <c r="E159" s="40">
        <v>699.76666666666665</v>
      </c>
      <c r="F159" s="40">
        <v>694.48333333333335</v>
      </c>
      <c r="G159" s="40">
        <v>687.36666666666667</v>
      </c>
      <c r="H159" s="40">
        <v>712.16666666666663</v>
      </c>
      <c r="I159" s="40">
        <v>719.28333333333319</v>
      </c>
      <c r="J159" s="40">
        <v>724.56666666666661</v>
      </c>
      <c r="K159" s="31">
        <v>714</v>
      </c>
      <c r="L159" s="31">
        <v>701.6</v>
      </c>
      <c r="M159" s="31">
        <v>3.5964100000000001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114.65</v>
      </c>
      <c r="D160" s="40">
        <v>114.85000000000001</v>
      </c>
      <c r="E160" s="40">
        <v>113.80000000000001</v>
      </c>
      <c r="F160" s="40">
        <v>112.95</v>
      </c>
      <c r="G160" s="40">
        <v>111.9</v>
      </c>
      <c r="H160" s="40">
        <v>115.70000000000002</v>
      </c>
      <c r="I160" s="40">
        <v>116.75</v>
      </c>
      <c r="J160" s="40">
        <v>117.60000000000002</v>
      </c>
      <c r="K160" s="31">
        <v>115.9</v>
      </c>
      <c r="L160" s="31">
        <v>114</v>
      </c>
      <c r="M160" s="31">
        <v>97.047290000000004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161.05000000000001</v>
      </c>
      <c r="D161" s="40">
        <v>161.35</v>
      </c>
      <c r="E161" s="40">
        <v>159.75</v>
      </c>
      <c r="F161" s="40">
        <v>158.45000000000002</v>
      </c>
      <c r="G161" s="40">
        <v>156.85000000000002</v>
      </c>
      <c r="H161" s="40">
        <v>162.64999999999998</v>
      </c>
      <c r="I161" s="40">
        <v>164.24999999999994</v>
      </c>
      <c r="J161" s="40">
        <v>165.54999999999995</v>
      </c>
      <c r="K161" s="31">
        <v>162.94999999999999</v>
      </c>
      <c r="L161" s="31">
        <v>160.05000000000001</v>
      </c>
      <c r="M161" s="31">
        <v>3.3313799999999998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3001.85</v>
      </c>
      <c r="D162" s="40">
        <v>3034.1666666666665</v>
      </c>
      <c r="E162" s="40">
        <v>2950.7333333333331</v>
      </c>
      <c r="F162" s="40">
        <v>2899.6166666666668</v>
      </c>
      <c r="G162" s="40">
        <v>2816.1833333333334</v>
      </c>
      <c r="H162" s="40">
        <v>3085.2833333333328</v>
      </c>
      <c r="I162" s="40">
        <v>3168.7166666666662</v>
      </c>
      <c r="J162" s="40">
        <v>3219.8333333333326</v>
      </c>
      <c r="K162" s="31">
        <v>3117.6</v>
      </c>
      <c r="L162" s="31">
        <v>2983.05</v>
      </c>
      <c r="M162" s="31">
        <v>3.93973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32495.4</v>
      </c>
      <c r="D163" s="40">
        <v>32704.966666666664</v>
      </c>
      <c r="E163" s="40">
        <v>32092.933333333327</v>
      </c>
      <c r="F163" s="40">
        <v>31690.466666666664</v>
      </c>
      <c r="G163" s="40">
        <v>31078.433333333327</v>
      </c>
      <c r="H163" s="40">
        <v>33107.433333333327</v>
      </c>
      <c r="I163" s="40">
        <v>33719.46666666666</v>
      </c>
      <c r="J163" s="40">
        <v>34121.933333333327</v>
      </c>
      <c r="K163" s="31">
        <v>33317</v>
      </c>
      <c r="L163" s="31">
        <v>32302.5</v>
      </c>
      <c r="M163" s="31">
        <v>0.19724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216.9</v>
      </c>
      <c r="D164" s="40">
        <v>217.61666666666667</v>
      </c>
      <c r="E164" s="40">
        <v>215.53333333333336</v>
      </c>
      <c r="F164" s="40">
        <v>214.16666666666669</v>
      </c>
      <c r="G164" s="40">
        <v>212.08333333333337</v>
      </c>
      <c r="H164" s="40">
        <v>218.98333333333335</v>
      </c>
      <c r="I164" s="40">
        <v>221.06666666666666</v>
      </c>
      <c r="J164" s="40">
        <v>222.43333333333334</v>
      </c>
      <c r="K164" s="31">
        <v>219.7</v>
      </c>
      <c r="L164" s="31">
        <v>216.25</v>
      </c>
      <c r="M164" s="31">
        <v>31.904350000000001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6005.85</v>
      </c>
      <c r="D165" s="40">
        <v>5927.333333333333</v>
      </c>
      <c r="E165" s="40">
        <v>5750.6666666666661</v>
      </c>
      <c r="F165" s="40">
        <v>5495.4833333333327</v>
      </c>
      <c r="G165" s="40">
        <v>5318.8166666666657</v>
      </c>
      <c r="H165" s="40">
        <v>6182.5166666666664</v>
      </c>
      <c r="I165" s="40">
        <v>6359.1833333333325</v>
      </c>
      <c r="J165" s="40">
        <v>6614.3666666666668</v>
      </c>
      <c r="K165" s="31">
        <v>6104</v>
      </c>
      <c r="L165" s="31">
        <v>5672.15</v>
      </c>
      <c r="M165" s="31">
        <v>6.7488700000000001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2300.65</v>
      </c>
      <c r="D166" s="40">
        <v>2305.3833333333332</v>
      </c>
      <c r="E166" s="40">
        <v>2284.2666666666664</v>
      </c>
      <c r="F166" s="40">
        <v>2267.8833333333332</v>
      </c>
      <c r="G166" s="40">
        <v>2246.7666666666664</v>
      </c>
      <c r="H166" s="40">
        <v>2321.7666666666664</v>
      </c>
      <c r="I166" s="40">
        <v>2342.8833333333332</v>
      </c>
      <c r="J166" s="40">
        <v>2359.2666666666664</v>
      </c>
      <c r="K166" s="31">
        <v>2326.5</v>
      </c>
      <c r="L166" s="31">
        <v>2289</v>
      </c>
      <c r="M166" s="31">
        <v>1.8336399999999999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2305.6</v>
      </c>
      <c r="D167" s="40">
        <v>2325.3666666666668</v>
      </c>
      <c r="E167" s="40">
        <v>2240.7333333333336</v>
      </c>
      <c r="F167" s="40">
        <v>2175.8666666666668</v>
      </c>
      <c r="G167" s="40">
        <v>2091.2333333333336</v>
      </c>
      <c r="H167" s="40">
        <v>2390.2333333333336</v>
      </c>
      <c r="I167" s="40">
        <v>2474.8666666666668</v>
      </c>
      <c r="J167" s="40">
        <v>2539.7333333333336</v>
      </c>
      <c r="K167" s="31">
        <v>2410</v>
      </c>
      <c r="L167" s="31">
        <v>2260.5</v>
      </c>
      <c r="M167" s="31">
        <v>22.054590000000001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1802.5</v>
      </c>
      <c r="D168" s="40">
        <v>1823.0833333333333</v>
      </c>
      <c r="E168" s="40">
        <v>1776.1666666666665</v>
      </c>
      <c r="F168" s="40">
        <v>1749.8333333333333</v>
      </c>
      <c r="G168" s="40">
        <v>1702.9166666666665</v>
      </c>
      <c r="H168" s="40">
        <v>1849.4166666666665</v>
      </c>
      <c r="I168" s="40">
        <v>1896.333333333333</v>
      </c>
      <c r="J168" s="40">
        <v>1922.6666666666665</v>
      </c>
      <c r="K168" s="31">
        <v>1870</v>
      </c>
      <c r="L168" s="31">
        <v>1796.75</v>
      </c>
      <c r="M168" s="31">
        <v>4.6612299999999998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123.85</v>
      </c>
      <c r="D169" s="40">
        <v>125.2</v>
      </c>
      <c r="E169" s="40">
        <v>122.15</v>
      </c>
      <c r="F169" s="40">
        <v>120.45</v>
      </c>
      <c r="G169" s="40">
        <v>117.4</v>
      </c>
      <c r="H169" s="40">
        <v>126.9</v>
      </c>
      <c r="I169" s="40">
        <v>129.94999999999999</v>
      </c>
      <c r="J169" s="40">
        <v>131.65</v>
      </c>
      <c r="K169" s="31">
        <v>128.25</v>
      </c>
      <c r="L169" s="31">
        <v>123.5</v>
      </c>
      <c r="M169" s="31">
        <v>38.049959999999999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231.85</v>
      </c>
      <c r="D170" s="40">
        <v>232.45000000000002</v>
      </c>
      <c r="E170" s="40">
        <v>230.05000000000004</v>
      </c>
      <c r="F170" s="40">
        <v>228.25000000000003</v>
      </c>
      <c r="G170" s="40">
        <v>225.85000000000005</v>
      </c>
      <c r="H170" s="40">
        <v>234.25000000000003</v>
      </c>
      <c r="I170" s="40">
        <v>236.65</v>
      </c>
      <c r="J170" s="40">
        <v>238.45000000000002</v>
      </c>
      <c r="K170" s="31">
        <v>234.85</v>
      </c>
      <c r="L170" s="31">
        <v>230.65</v>
      </c>
      <c r="M170" s="31">
        <v>60.93515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336.4</v>
      </c>
      <c r="D171" s="40">
        <v>340.46666666666664</v>
      </c>
      <c r="E171" s="40">
        <v>328.93333333333328</v>
      </c>
      <c r="F171" s="40">
        <v>321.46666666666664</v>
      </c>
      <c r="G171" s="40">
        <v>309.93333333333328</v>
      </c>
      <c r="H171" s="40">
        <v>347.93333333333328</v>
      </c>
      <c r="I171" s="40">
        <v>359.4666666666667</v>
      </c>
      <c r="J171" s="40">
        <v>366.93333333333328</v>
      </c>
      <c r="K171" s="31">
        <v>352</v>
      </c>
      <c r="L171" s="31">
        <v>333</v>
      </c>
      <c r="M171" s="31">
        <v>14.28393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12831.8</v>
      </c>
      <c r="D172" s="40">
        <v>12814.883333333333</v>
      </c>
      <c r="E172" s="40">
        <v>12756.916666666666</v>
      </c>
      <c r="F172" s="40">
        <v>12682.033333333333</v>
      </c>
      <c r="G172" s="40">
        <v>12624.066666666666</v>
      </c>
      <c r="H172" s="40">
        <v>12889.766666666666</v>
      </c>
      <c r="I172" s="40">
        <v>12947.733333333334</v>
      </c>
      <c r="J172" s="40">
        <v>13022.616666666667</v>
      </c>
      <c r="K172" s="31">
        <v>12872.85</v>
      </c>
      <c r="L172" s="31">
        <v>12740</v>
      </c>
      <c r="M172" s="31">
        <v>2.5579999999999999E-2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39.15</v>
      </c>
      <c r="D173" s="40">
        <v>39.4</v>
      </c>
      <c r="E173" s="40">
        <v>38.799999999999997</v>
      </c>
      <c r="F173" s="40">
        <v>38.449999999999996</v>
      </c>
      <c r="G173" s="40">
        <v>37.849999999999994</v>
      </c>
      <c r="H173" s="40">
        <v>39.75</v>
      </c>
      <c r="I173" s="40">
        <v>40.350000000000009</v>
      </c>
      <c r="J173" s="40">
        <v>40.700000000000003</v>
      </c>
      <c r="K173" s="31">
        <v>40</v>
      </c>
      <c r="L173" s="31">
        <v>39.049999999999997</v>
      </c>
      <c r="M173" s="31">
        <v>419.15784000000002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196.15</v>
      </c>
      <c r="D174" s="40">
        <v>197.38333333333335</v>
      </c>
      <c r="E174" s="40">
        <v>193.9666666666667</v>
      </c>
      <c r="F174" s="40">
        <v>191.78333333333333</v>
      </c>
      <c r="G174" s="40">
        <v>188.36666666666667</v>
      </c>
      <c r="H174" s="40">
        <v>199.56666666666672</v>
      </c>
      <c r="I174" s="40">
        <v>202.98333333333341</v>
      </c>
      <c r="J174" s="40">
        <v>205.16666666666674</v>
      </c>
      <c r="K174" s="31">
        <v>200.8</v>
      </c>
      <c r="L174" s="31">
        <v>195.2</v>
      </c>
      <c r="M174" s="31">
        <v>74.34402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145.15</v>
      </c>
      <c r="D175" s="40">
        <v>147.1</v>
      </c>
      <c r="E175" s="40">
        <v>143.04999999999998</v>
      </c>
      <c r="F175" s="40">
        <v>140.94999999999999</v>
      </c>
      <c r="G175" s="40">
        <v>136.89999999999998</v>
      </c>
      <c r="H175" s="40">
        <v>149.19999999999999</v>
      </c>
      <c r="I175" s="40">
        <v>153.25</v>
      </c>
      <c r="J175" s="40">
        <v>155.35</v>
      </c>
      <c r="K175" s="31">
        <v>151.15</v>
      </c>
      <c r="L175" s="31">
        <v>145</v>
      </c>
      <c r="M175" s="31">
        <v>23.603950000000001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2055</v>
      </c>
      <c r="D176" s="40">
        <v>2060.2333333333331</v>
      </c>
      <c r="E176" s="40">
        <v>2036.7666666666664</v>
      </c>
      <c r="F176" s="40">
        <v>2018.5333333333333</v>
      </c>
      <c r="G176" s="40">
        <v>1995.0666666666666</v>
      </c>
      <c r="H176" s="40">
        <v>2078.4666666666662</v>
      </c>
      <c r="I176" s="40">
        <v>2101.9333333333325</v>
      </c>
      <c r="J176" s="40">
        <v>2120.1666666666661</v>
      </c>
      <c r="K176" s="31">
        <v>2083.6999999999998</v>
      </c>
      <c r="L176" s="31">
        <v>2042</v>
      </c>
      <c r="M176" s="31">
        <v>49.955159999999999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1016.4</v>
      </c>
      <c r="D177" s="40">
        <v>1016.6</v>
      </c>
      <c r="E177" s="40">
        <v>1004.8</v>
      </c>
      <c r="F177" s="40">
        <v>993.19999999999993</v>
      </c>
      <c r="G177" s="40">
        <v>981.39999999999986</v>
      </c>
      <c r="H177" s="40">
        <v>1028.2</v>
      </c>
      <c r="I177" s="40">
        <v>1040</v>
      </c>
      <c r="J177" s="40">
        <v>1051.6000000000001</v>
      </c>
      <c r="K177" s="31">
        <v>1028.4000000000001</v>
      </c>
      <c r="L177" s="31">
        <v>1005</v>
      </c>
      <c r="M177" s="31">
        <v>17.03257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1105.1500000000001</v>
      </c>
      <c r="D178" s="40">
        <v>1093.9666666666667</v>
      </c>
      <c r="E178" s="40">
        <v>1074.1833333333334</v>
      </c>
      <c r="F178" s="40">
        <v>1043.2166666666667</v>
      </c>
      <c r="G178" s="40">
        <v>1023.4333333333334</v>
      </c>
      <c r="H178" s="40">
        <v>1124.9333333333334</v>
      </c>
      <c r="I178" s="40">
        <v>1144.7166666666667</v>
      </c>
      <c r="J178" s="40">
        <v>1175.6833333333334</v>
      </c>
      <c r="K178" s="31">
        <v>1113.75</v>
      </c>
      <c r="L178" s="31">
        <v>1063</v>
      </c>
      <c r="M178" s="31">
        <v>60.967469999999999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7660.2</v>
      </c>
      <c r="D179" s="40">
        <v>7721.6333333333341</v>
      </c>
      <c r="E179" s="40">
        <v>7560.4666666666681</v>
      </c>
      <c r="F179" s="40">
        <v>7460.7333333333336</v>
      </c>
      <c r="G179" s="40">
        <v>7299.5666666666675</v>
      </c>
      <c r="H179" s="40">
        <v>7821.3666666666686</v>
      </c>
      <c r="I179" s="40">
        <v>7982.5333333333347</v>
      </c>
      <c r="J179" s="40">
        <v>8082.2666666666692</v>
      </c>
      <c r="K179" s="31">
        <v>7882.8</v>
      </c>
      <c r="L179" s="31">
        <v>7621.9</v>
      </c>
      <c r="M179" s="31">
        <v>1.10833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7972.1</v>
      </c>
      <c r="D180" s="40">
        <v>7945.3666666666659</v>
      </c>
      <c r="E180" s="40">
        <v>7829.7333333333318</v>
      </c>
      <c r="F180" s="40">
        <v>7687.3666666666659</v>
      </c>
      <c r="G180" s="40">
        <v>7571.7333333333318</v>
      </c>
      <c r="H180" s="40">
        <v>8087.7333333333318</v>
      </c>
      <c r="I180" s="40">
        <v>8203.366666666665</v>
      </c>
      <c r="J180" s="40">
        <v>8345.7333333333318</v>
      </c>
      <c r="K180" s="31">
        <v>8061</v>
      </c>
      <c r="L180" s="31">
        <v>7803</v>
      </c>
      <c r="M180" s="31">
        <v>1.3390299999999999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27865.15</v>
      </c>
      <c r="D181" s="40">
        <v>28029.816666666666</v>
      </c>
      <c r="E181" s="40">
        <v>27586.633333333331</v>
      </c>
      <c r="F181" s="40">
        <v>27308.116666666665</v>
      </c>
      <c r="G181" s="40">
        <v>26864.933333333331</v>
      </c>
      <c r="H181" s="40">
        <v>28308.333333333332</v>
      </c>
      <c r="I181" s="40">
        <v>28751.516666666666</v>
      </c>
      <c r="J181" s="40">
        <v>29030.033333333333</v>
      </c>
      <c r="K181" s="31">
        <v>28473</v>
      </c>
      <c r="L181" s="31">
        <v>27751.3</v>
      </c>
      <c r="M181" s="31">
        <v>0.46133000000000002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1365.7</v>
      </c>
      <c r="D182" s="40">
        <v>1376.7166666666665</v>
      </c>
      <c r="E182" s="40">
        <v>1341.4333333333329</v>
      </c>
      <c r="F182" s="40">
        <v>1317.1666666666665</v>
      </c>
      <c r="G182" s="40">
        <v>1281.883333333333</v>
      </c>
      <c r="H182" s="40">
        <v>1400.9833333333329</v>
      </c>
      <c r="I182" s="40">
        <v>1436.2666666666662</v>
      </c>
      <c r="J182" s="40">
        <v>1460.5333333333328</v>
      </c>
      <c r="K182" s="31">
        <v>1412</v>
      </c>
      <c r="L182" s="31">
        <v>1352.45</v>
      </c>
      <c r="M182" s="31">
        <v>16.3005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1942.7</v>
      </c>
      <c r="D183" s="40">
        <v>1955.7833333333335</v>
      </c>
      <c r="E183" s="40">
        <v>1922.916666666667</v>
      </c>
      <c r="F183" s="40">
        <v>1903.1333333333334</v>
      </c>
      <c r="G183" s="40">
        <v>1870.2666666666669</v>
      </c>
      <c r="H183" s="40">
        <v>1975.5666666666671</v>
      </c>
      <c r="I183" s="40">
        <v>2008.4333333333334</v>
      </c>
      <c r="J183" s="40">
        <v>2028.2166666666672</v>
      </c>
      <c r="K183" s="31">
        <v>1988.65</v>
      </c>
      <c r="L183" s="31">
        <v>1936</v>
      </c>
      <c r="M183" s="31">
        <v>2.8526199999999999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429.95</v>
      </c>
      <c r="D184" s="40">
        <v>429.06666666666666</v>
      </c>
      <c r="E184" s="40">
        <v>424.88333333333333</v>
      </c>
      <c r="F184" s="40">
        <v>419.81666666666666</v>
      </c>
      <c r="G184" s="40">
        <v>415.63333333333333</v>
      </c>
      <c r="H184" s="40">
        <v>434.13333333333333</v>
      </c>
      <c r="I184" s="40">
        <v>438.31666666666661</v>
      </c>
      <c r="J184" s="40">
        <v>443.38333333333333</v>
      </c>
      <c r="K184" s="31">
        <v>433.25</v>
      </c>
      <c r="L184" s="31">
        <v>424</v>
      </c>
      <c r="M184" s="31">
        <v>241.19619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129.75</v>
      </c>
      <c r="D185" s="40">
        <v>130.01666666666668</v>
      </c>
      <c r="E185" s="40">
        <v>127.98333333333335</v>
      </c>
      <c r="F185" s="40">
        <v>126.21666666666667</v>
      </c>
      <c r="G185" s="40">
        <v>124.18333333333334</v>
      </c>
      <c r="H185" s="40">
        <v>131.78333333333336</v>
      </c>
      <c r="I185" s="40">
        <v>133.81666666666672</v>
      </c>
      <c r="J185" s="40">
        <v>135.58333333333337</v>
      </c>
      <c r="K185" s="31">
        <v>132.05000000000001</v>
      </c>
      <c r="L185" s="31">
        <v>128.25</v>
      </c>
      <c r="M185" s="31">
        <v>453.61754999999999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688.3</v>
      </c>
      <c r="D186" s="40">
        <v>689.2833333333333</v>
      </c>
      <c r="E186" s="40">
        <v>672.86666666666656</v>
      </c>
      <c r="F186" s="40">
        <v>657.43333333333328</v>
      </c>
      <c r="G186" s="40">
        <v>641.01666666666654</v>
      </c>
      <c r="H186" s="40">
        <v>704.71666666666658</v>
      </c>
      <c r="I186" s="40">
        <v>721.13333333333333</v>
      </c>
      <c r="J186" s="40">
        <v>736.56666666666661</v>
      </c>
      <c r="K186" s="31">
        <v>705.7</v>
      </c>
      <c r="L186" s="31">
        <v>673.85</v>
      </c>
      <c r="M186" s="31">
        <v>53.27355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538.45000000000005</v>
      </c>
      <c r="D187" s="40">
        <v>543.2166666666667</v>
      </c>
      <c r="E187" s="40">
        <v>526.43333333333339</v>
      </c>
      <c r="F187" s="40">
        <v>514.41666666666674</v>
      </c>
      <c r="G187" s="40">
        <v>497.63333333333344</v>
      </c>
      <c r="H187" s="40">
        <v>555.23333333333335</v>
      </c>
      <c r="I187" s="40">
        <v>572.01666666666665</v>
      </c>
      <c r="J187" s="40">
        <v>584.0333333333333</v>
      </c>
      <c r="K187" s="31">
        <v>560</v>
      </c>
      <c r="L187" s="31">
        <v>531.20000000000005</v>
      </c>
      <c r="M187" s="31">
        <v>54.89658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613.5</v>
      </c>
      <c r="D188" s="40">
        <v>619.5</v>
      </c>
      <c r="E188" s="40">
        <v>604.04999999999995</v>
      </c>
      <c r="F188" s="40">
        <v>594.59999999999991</v>
      </c>
      <c r="G188" s="40">
        <v>579.14999999999986</v>
      </c>
      <c r="H188" s="40">
        <v>628.95000000000005</v>
      </c>
      <c r="I188" s="40">
        <v>644.40000000000009</v>
      </c>
      <c r="J188" s="40">
        <v>653.85000000000014</v>
      </c>
      <c r="K188" s="31">
        <v>634.95000000000005</v>
      </c>
      <c r="L188" s="31">
        <v>610.04999999999995</v>
      </c>
      <c r="M188" s="31">
        <v>3.2114099999999999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581.04999999999995</v>
      </c>
      <c r="D189" s="40">
        <v>585.5333333333333</v>
      </c>
      <c r="E189" s="40">
        <v>575.16666666666663</v>
      </c>
      <c r="F189" s="40">
        <v>569.2833333333333</v>
      </c>
      <c r="G189" s="40">
        <v>558.91666666666663</v>
      </c>
      <c r="H189" s="40">
        <v>591.41666666666663</v>
      </c>
      <c r="I189" s="40">
        <v>601.78333333333342</v>
      </c>
      <c r="J189" s="40">
        <v>607.66666666666663</v>
      </c>
      <c r="K189" s="31">
        <v>595.9</v>
      </c>
      <c r="L189" s="31">
        <v>579.65</v>
      </c>
      <c r="M189" s="31">
        <v>12.800319999999999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743.6</v>
      </c>
      <c r="D190" s="40">
        <v>748.81666666666661</v>
      </c>
      <c r="E190" s="40">
        <v>733.83333333333326</v>
      </c>
      <c r="F190" s="40">
        <v>724.06666666666661</v>
      </c>
      <c r="G190" s="40">
        <v>709.08333333333326</v>
      </c>
      <c r="H190" s="40">
        <v>758.58333333333326</v>
      </c>
      <c r="I190" s="40">
        <v>773.56666666666661</v>
      </c>
      <c r="J190" s="40">
        <v>783.33333333333326</v>
      </c>
      <c r="K190" s="31">
        <v>763.8</v>
      </c>
      <c r="L190" s="31">
        <v>739.05</v>
      </c>
      <c r="M190" s="31">
        <v>11.81138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3182.95</v>
      </c>
      <c r="D191" s="40">
        <v>3184.7000000000003</v>
      </c>
      <c r="E191" s="40">
        <v>3159.4000000000005</v>
      </c>
      <c r="F191" s="40">
        <v>3135.8500000000004</v>
      </c>
      <c r="G191" s="40">
        <v>3110.5500000000006</v>
      </c>
      <c r="H191" s="40">
        <v>3208.2500000000005</v>
      </c>
      <c r="I191" s="40">
        <v>3233.5500000000006</v>
      </c>
      <c r="J191" s="40">
        <v>3257.1000000000004</v>
      </c>
      <c r="K191" s="31">
        <v>3210</v>
      </c>
      <c r="L191" s="31">
        <v>3161.15</v>
      </c>
      <c r="M191" s="31">
        <v>11.21367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769.75</v>
      </c>
      <c r="D192" s="40">
        <v>773.9666666666667</v>
      </c>
      <c r="E192" s="40">
        <v>759.78333333333342</v>
      </c>
      <c r="F192" s="40">
        <v>749.81666666666672</v>
      </c>
      <c r="G192" s="40">
        <v>735.63333333333344</v>
      </c>
      <c r="H192" s="40">
        <v>783.93333333333339</v>
      </c>
      <c r="I192" s="40">
        <v>798.11666666666679</v>
      </c>
      <c r="J192" s="40">
        <v>808.08333333333337</v>
      </c>
      <c r="K192" s="31">
        <v>788.15</v>
      </c>
      <c r="L192" s="31">
        <v>764</v>
      </c>
      <c r="M192" s="31">
        <v>20.018239999999999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4175.75</v>
      </c>
      <c r="D193" s="40">
        <v>4188.583333333333</v>
      </c>
      <c r="E193" s="40">
        <v>4137.2166666666662</v>
      </c>
      <c r="F193" s="40">
        <v>4098.6833333333334</v>
      </c>
      <c r="G193" s="40">
        <v>4047.3166666666666</v>
      </c>
      <c r="H193" s="40">
        <v>4227.1166666666659</v>
      </c>
      <c r="I193" s="40">
        <v>4278.4833333333327</v>
      </c>
      <c r="J193" s="40">
        <v>4317.0166666666655</v>
      </c>
      <c r="K193" s="31">
        <v>4239.95</v>
      </c>
      <c r="L193" s="31">
        <v>4150.05</v>
      </c>
      <c r="M193" s="31">
        <v>0.69128000000000001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291.39999999999998</v>
      </c>
      <c r="D194" s="40">
        <v>292.55</v>
      </c>
      <c r="E194" s="40">
        <v>287.45000000000005</v>
      </c>
      <c r="F194" s="40">
        <v>283.50000000000006</v>
      </c>
      <c r="G194" s="40">
        <v>278.40000000000009</v>
      </c>
      <c r="H194" s="40">
        <v>296.5</v>
      </c>
      <c r="I194" s="40">
        <v>301.60000000000002</v>
      </c>
      <c r="J194" s="40">
        <v>305.54999999999995</v>
      </c>
      <c r="K194" s="31">
        <v>297.64999999999998</v>
      </c>
      <c r="L194" s="31">
        <v>288.60000000000002</v>
      </c>
      <c r="M194" s="31">
        <v>551.32876999999996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121.15</v>
      </c>
      <c r="D195" s="40">
        <v>121.7</v>
      </c>
      <c r="E195" s="40">
        <v>119.65</v>
      </c>
      <c r="F195" s="40">
        <v>118.15</v>
      </c>
      <c r="G195" s="40">
        <v>116.10000000000001</v>
      </c>
      <c r="H195" s="40">
        <v>123.2</v>
      </c>
      <c r="I195" s="40">
        <v>125.24999999999999</v>
      </c>
      <c r="J195" s="40">
        <v>126.75</v>
      </c>
      <c r="K195" s="31">
        <v>123.75</v>
      </c>
      <c r="L195" s="31">
        <v>120.2</v>
      </c>
      <c r="M195" s="31">
        <v>162.92819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1330.65</v>
      </c>
      <c r="D196" s="40">
        <v>1324.3999999999999</v>
      </c>
      <c r="E196" s="40">
        <v>1314.2999999999997</v>
      </c>
      <c r="F196" s="40">
        <v>1297.9499999999998</v>
      </c>
      <c r="G196" s="40">
        <v>1287.8499999999997</v>
      </c>
      <c r="H196" s="40">
        <v>1340.7499999999998</v>
      </c>
      <c r="I196" s="40">
        <v>1350.8499999999997</v>
      </c>
      <c r="J196" s="40">
        <v>1367.1999999999998</v>
      </c>
      <c r="K196" s="31">
        <v>1334.5</v>
      </c>
      <c r="L196" s="31">
        <v>1308.05</v>
      </c>
      <c r="M196" s="31">
        <v>103.41382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1120.8499999999999</v>
      </c>
      <c r="D197" s="40">
        <v>1117.5333333333335</v>
      </c>
      <c r="E197" s="40">
        <v>1107.366666666667</v>
      </c>
      <c r="F197" s="40">
        <v>1093.8833333333334</v>
      </c>
      <c r="G197" s="40">
        <v>1083.7166666666669</v>
      </c>
      <c r="H197" s="40">
        <v>1131.0166666666671</v>
      </c>
      <c r="I197" s="40">
        <v>1141.1833333333336</v>
      </c>
      <c r="J197" s="40">
        <v>1154.6666666666672</v>
      </c>
      <c r="K197" s="31">
        <v>1127.7</v>
      </c>
      <c r="L197" s="31">
        <v>1104.05</v>
      </c>
      <c r="M197" s="31">
        <v>13.97105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1060.3499999999999</v>
      </c>
      <c r="D198" s="40">
        <v>1073.3500000000001</v>
      </c>
      <c r="E198" s="40">
        <v>1014.0000000000002</v>
      </c>
      <c r="F198" s="40">
        <v>967.65000000000009</v>
      </c>
      <c r="G198" s="40">
        <v>908.30000000000018</v>
      </c>
      <c r="H198" s="40">
        <v>1119.7000000000003</v>
      </c>
      <c r="I198" s="40">
        <v>1179.0500000000002</v>
      </c>
      <c r="J198" s="40">
        <v>1225.4000000000003</v>
      </c>
      <c r="K198" s="31">
        <v>1132.7</v>
      </c>
      <c r="L198" s="31">
        <v>1027</v>
      </c>
      <c r="M198" s="31">
        <v>16.91159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1729.05</v>
      </c>
      <c r="D199" s="40">
        <v>1728.2666666666664</v>
      </c>
      <c r="E199" s="40">
        <v>1714.1333333333328</v>
      </c>
      <c r="F199" s="40">
        <v>1699.2166666666662</v>
      </c>
      <c r="G199" s="40">
        <v>1685.0833333333326</v>
      </c>
      <c r="H199" s="40">
        <v>1743.1833333333329</v>
      </c>
      <c r="I199" s="40">
        <v>1757.3166666666666</v>
      </c>
      <c r="J199" s="40">
        <v>1772.2333333333331</v>
      </c>
      <c r="K199" s="31">
        <v>1742.4</v>
      </c>
      <c r="L199" s="31">
        <v>1713.35</v>
      </c>
      <c r="M199" s="31">
        <v>10.75244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3002.85</v>
      </c>
      <c r="D200" s="40">
        <v>3035.6833333333329</v>
      </c>
      <c r="E200" s="40">
        <v>2927.3666666666659</v>
      </c>
      <c r="F200" s="40">
        <v>2851.8833333333328</v>
      </c>
      <c r="G200" s="40">
        <v>2743.5666666666657</v>
      </c>
      <c r="H200" s="40">
        <v>3111.1666666666661</v>
      </c>
      <c r="I200" s="40">
        <v>3219.4833333333327</v>
      </c>
      <c r="J200" s="40">
        <v>3294.9666666666662</v>
      </c>
      <c r="K200" s="31">
        <v>3144</v>
      </c>
      <c r="L200" s="31">
        <v>2960.2</v>
      </c>
      <c r="M200" s="31">
        <v>3.8956200000000001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458.3</v>
      </c>
      <c r="D201" s="40">
        <v>461.58333333333331</v>
      </c>
      <c r="E201" s="40">
        <v>452.91666666666663</v>
      </c>
      <c r="F201" s="40">
        <v>447.5333333333333</v>
      </c>
      <c r="G201" s="40">
        <v>438.86666666666662</v>
      </c>
      <c r="H201" s="40">
        <v>466.96666666666664</v>
      </c>
      <c r="I201" s="40">
        <v>475.63333333333327</v>
      </c>
      <c r="J201" s="40">
        <v>481.01666666666665</v>
      </c>
      <c r="K201" s="31">
        <v>470.25</v>
      </c>
      <c r="L201" s="31">
        <v>456.2</v>
      </c>
      <c r="M201" s="31">
        <v>5.7397099999999996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917</v>
      </c>
      <c r="D202" s="40">
        <v>909.33333333333337</v>
      </c>
      <c r="E202" s="40">
        <v>892.7166666666667</v>
      </c>
      <c r="F202" s="40">
        <v>868.43333333333328</v>
      </c>
      <c r="G202" s="40">
        <v>851.81666666666661</v>
      </c>
      <c r="H202" s="40">
        <v>933.61666666666679</v>
      </c>
      <c r="I202" s="40">
        <v>950.23333333333335</v>
      </c>
      <c r="J202" s="40">
        <v>974.51666666666688</v>
      </c>
      <c r="K202" s="31">
        <v>925.95</v>
      </c>
      <c r="L202" s="31">
        <v>885.05</v>
      </c>
      <c r="M202" s="31">
        <v>9.4700699999999998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812.75</v>
      </c>
      <c r="D203" s="40">
        <v>814.85</v>
      </c>
      <c r="E203" s="40">
        <v>804.05000000000007</v>
      </c>
      <c r="F203" s="40">
        <v>795.35</v>
      </c>
      <c r="G203" s="40">
        <v>784.55000000000007</v>
      </c>
      <c r="H203" s="40">
        <v>823.55000000000007</v>
      </c>
      <c r="I203" s="40">
        <v>834.35</v>
      </c>
      <c r="J203" s="40">
        <v>843.05000000000007</v>
      </c>
      <c r="K203" s="31">
        <v>825.65</v>
      </c>
      <c r="L203" s="31">
        <v>806.15</v>
      </c>
      <c r="M203" s="31">
        <v>17.212679999999999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7596.25</v>
      </c>
      <c r="D204" s="40">
        <v>7610.083333333333</v>
      </c>
      <c r="E204" s="40">
        <v>7545.1666666666661</v>
      </c>
      <c r="F204" s="40">
        <v>7494.083333333333</v>
      </c>
      <c r="G204" s="40">
        <v>7429.1666666666661</v>
      </c>
      <c r="H204" s="40">
        <v>7661.1666666666661</v>
      </c>
      <c r="I204" s="40">
        <v>7726.0833333333321</v>
      </c>
      <c r="J204" s="40">
        <v>7777.1666666666661</v>
      </c>
      <c r="K204" s="31">
        <v>7675</v>
      </c>
      <c r="L204" s="31">
        <v>7559</v>
      </c>
      <c r="M204" s="31">
        <v>2.9751099999999999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35.950000000000003</v>
      </c>
      <c r="D205" s="40">
        <v>36.116666666666667</v>
      </c>
      <c r="E205" s="40">
        <v>35.483333333333334</v>
      </c>
      <c r="F205" s="40">
        <v>35.016666666666666</v>
      </c>
      <c r="G205" s="40">
        <v>34.383333333333333</v>
      </c>
      <c r="H205" s="40">
        <v>36.583333333333336</v>
      </c>
      <c r="I205" s="40">
        <v>37.216666666666676</v>
      </c>
      <c r="J205" s="40">
        <v>37.683333333333337</v>
      </c>
      <c r="K205" s="31">
        <v>36.75</v>
      </c>
      <c r="L205" s="31">
        <v>35.65</v>
      </c>
      <c r="M205" s="31">
        <v>101.92529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1421.35</v>
      </c>
      <c r="D206" s="40">
        <v>1427.5166666666667</v>
      </c>
      <c r="E206" s="40">
        <v>1406.0333333333333</v>
      </c>
      <c r="F206" s="40">
        <v>1390.7166666666667</v>
      </c>
      <c r="G206" s="40">
        <v>1369.2333333333333</v>
      </c>
      <c r="H206" s="40">
        <v>1442.8333333333333</v>
      </c>
      <c r="I206" s="40">
        <v>1464.3166666666664</v>
      </c>
      <c r="J206" s="40">
        <v>1479.6333333333332</v>
      </c>
      <c r="K206" s="31">
        <v>1449</v>
      </c>
      <c r="L206" s="31">
        <v>1412.2</v>
      </c>
      <c r="M206" s="31">
        <v>2.8807999999999998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644.5</v>
      </c>
      <c r="D207" s="40">
        <v>649.68333333333328</v>
      </c>
      <c r="E207" s="40">
        <v>637.36666666666656</v>
      </c>
      <c r="F207" s="40">
        <v>630.23333333333323</v>
      </c>
      <c r="G207" s="40">
        <v>617.91666666666652</v>
      </c>
      <c r="H207" s="40">
        <v>656.81666666666661</v>
      </c>
      <c r="I207" s="40">
        <v>669.13333333333344</v>
      </c>
      <c r="J207" s="40">
        <v>676.26666666666665</v>
      </c>
      <c r="K207" s="31">
        <v>662</v>
      </c>
      <c r="L207" s="31">
        <v>642.54999999999995</v>
      </c>
      <c r="M207" s="31">
        <v>17.524979999999999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251.7</v>
      </c>
      <c r="D208" s="40">
        <v>253.15</v>
      </c>
      <c r="E208" s="40">
        <v>249.3</v>
      </c>
      <c r="F208" s="40">
        <v>246.9</v>
      </c>
      <c r="G208" s="40">
        <v>243.05</v>
      </c>
      <c r="H208" s="40">
        <v>255.55</v>
      </c>
      <c r="I208" s="40">
        <v>259.39999999999998</v>
      </c>
      <c r="J208" s="40">
        <v>261.8</v>
      </c>
      <c r="K208" s="31">
        <v>257</v>
      </c>
      <c r="L208" s="31">
        <v>250.75</v>
      </c>
      <c r="M208" s="31">
        <v>14.74394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742.45</v>
      </c>
      <c r="D209" s="40">
        <v>748.51666666666677</v>
      </c>
      <c r="E209" s="40">
        <v>732.03333333333353</v>
      </c>
      <c r="F209" s="40">
        <v>721.61666666666679</v>
      </c>
      <c r="G209" s="40">
        <v>705.13333333333355</v>
      </c>
      <c r="H209" s="40">
        <v>758.93333333333351</v>
      </c>
      <c r="I209" s="40">
        <v>775.41666666666686</v>
      </c>
      <c r="J209" s="40">
        <v>785.83333333333348</v>
      </c>
      <c r="K209" s="31">
        <v>765</v>
      </c>
      <c r="L209" s="31">
        <v>738.1</v>
      </c>
      <c r="M209" s="31">
        <v>3.6739000000000002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265.45</v>
      </c>
      <c r="D210" s="40">
        <v>268.06666666666666</v>
      </c>
      <c r="E210" s="40">
        <v>259.88333333333333</v>
      </c>
      <c r="F210" s="40">
        <v>254.31666666666666</v>
      </c>
      <c r="G210" s="40">
        <v>246.13333333333333</v>
      </c>
      <c r="H210" s="40">
        <v>273.63333333333333</v>
      </c>
      <c r="I210" s="40">
        <v>281.81666666666661</v>
      </c>
      <c r="J210" s="40">
        <v>287.38333333333333</v>
      </c>
      <c r="K210" s="31">
        <v>276.25</v>
      </c>
      <c r="L210" s="31">
        <v>262.5</v>
      </c>
      <c r="M210" s="31">
        <v>121.85383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8.4</v>
      </c>
      <c r="D211" s="40">
        <v>8.4</v>
      </c>
      <c r="E211" s="40">
        <v>8.3000000000000007</v>
      </c>
      <c r="F211" s="40">
        <v>8.2000000000000011</v>
      </c>
      <c r="G211" s="40">
        <v>8.1000000000000014</v>
      </c>
      <c r="H211" s="40">
        <v>8.5</v>
      </c>
      <c r="I211" s="40">
        <v>8.5999999999999979</v>
      </c>
      <c r="J211" s="40">
        <v>8.6999999999999993</v>
      </c>
      <c r="K211" s="31">
        <v>8.5</v>
      </c>
      <c r="L211" s="31">
        <v>8.3000000000000007</v>
      </c>
      <c r="M211" s="31">
        <v>1411.66507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1020.05</v>
      </c>
      <c r="D212" s="40">
        <v>1028.8833333333334</v>
      </c>
      <c r="E212" s="40">
        <v>1009.7666666666669</v>
      </c>
      <c r="F212" s="40">
        <v>999.48333333333346</v>
      </c>
      <c r="G212" s="40">
        <v>980.3666666666669</v>
      </c>
      <c r="H212" s="40">
        <v>1039.166666666667</v>
      </c>
      <c r="I212" s="40">
        <v>1058.2833333333333</v>
      </c>
      <c r="J212" s="40">
        <v>1068.5666666666668</v>
      </c>
      <c r="K212" s="31">
        <v>1048</v>
      </c>
      <c r="L212" s="31">
        <v>1018.6</v>
      </c>
      <c r="M212" s="31">
        <v>8.7666900000000005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2204.9499999999998</v>
      </c>
      <c r="D213" s="40">
        <v>2212.1333333333332</v>
      </c>
      <c r="E213" s="40">
        <v>2182.2666666666664</v>
      </c>
      <c r="F213" s="40">
        <v>2159.583333333333</v>
      </c>
      <c r="G213" s="40">
        <v>2129.7166666666662</v>
      </c>
      <c r="H213" s="40">
        <v>2234.8166666666666</v>
      </c>
      <c r="I213" s="40">
        <v>2264.6833333333334</v>
      </c>
      <c r="J213" s="40">
        <v>2287.3666666666668</v>
      </c>
      <c r="K213" s="31">
        <v>2242</v>
      </c>
      <c r="L213" s="31">
        <v>2189.4499999999998</v>
      </c>
      <c r="M213" s="31">
        <v>0.75999000000000005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591.45000000000005</v>
      </c>
      <c r="D214" s="40">
        <v>590.08333333333337</v>
      </c>
      <c r="E214" s="40">
        <v>585.51666666666677</v>
      </c>
      <c r="F214" s="40">
        <v>579.58333333333337</v>
      </c>
      <c r="G214" s="40">
        <v>575.01666666666677</v>
      </c>
      <c r="H214" s="40">
        <v>596.01666666666677</v>
      </c>
      <c r="I214" s="40">
        <v>600.58333333333337</v>
      </c>
      <c r="J214" s="40">
        <v>606.51666666666677</v>
      </c>
      <c r="K214" s="40">
        <v>594.65</v>
      </c>
      <c r="L214" s="40">
        <v>584.15</v>
      </c>
      <c r="M214" s="40">
        <v>39.83137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13.05</v>
      </c>
      <c r="D215" s="40">
        <v>13.15</v>
      </c>
      <c r="E215" s="40">
        <v>12.9</v>
      </c>
      <c r="F215" s="40">
        <v>12.75</v>
      </c>
      <c r="G215" s="40">
        <v>12.5</v>
      </c>
      <c r="H215" s="40">
        <v>13.3</v>
      </c>
      <c r="I215" s="40">
        <v>13.55</v>
      </c>
      <c r="J215" s="40">
        <v>13.700000000000001</v>
      </c>
      <c r="K215" s="40">
        <v>13.4</v>
      </c>
      <c r="L215" s="40">
        <v>13</v>
      </c>
      <c r="M215" s="40">
        <v>1351.22387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200.55</v>
      </c>
      <c r="D216" s="40">
        <v>202.31666666666669</v>
      </c>
      <c r="E216" s="40">
        <v>198.23333333333338</v>
      </c>
      <c r="F216" s="40">
        <v>195.91666666666669</v>
      </c>
      <c r="G216" s="40">
        <v>191.83333333333337</v>
      </c>
      <c r="H216" s="40">
        <v>204.63333333333338</v>
      </c>
      <c r="I216" s="40">
        <v>208.7166666666667</v>
      </c>
      <c r="J216" s="40">
        <v>211.03333333333339</v>
      </c>
      <c r="K216" s="40">
        <v>206.4</v>
      </c>
      <c r="L216" s="40">
        <v>200</v>
      </c>
      <c r="M216" s="40">
        <v>67.334040000000002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8"/>
      <c r="B1" s="439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44405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1" t="s">
        <v>16</v>
      </c>
      <c r="B9" s="433" t="s">
        <v>18</v>
      </c>
      <c r="C9" s="437" t="s">
        <v>20</v>
      </c>
      <c r="D9" s="437" t="s">
        <v>21</v>
      </c>
      <c r="E9" s="428" t="s">
        <v>22</v>
      </c>
      <c r="F9" s="429"/>
      <c r="G9" s="430"/>
      <c r="H9" s="428" t="s">
        <v>23</v>
      </c>
      <c r="I9" s="429"/>
      <c r="J9" s="430"/>
      <c r="K9" s="26"/>
      <c r="L9" s="27"/>
      <c r="M9" s="55"/>
      <c r="N9" s="1"/>
      <c r="O9" s="1"/>
    </row>
    <row r="10" spans="1:15" ht="42.75" customHeight="1">
      <c r="A10" s="435"/>
      <c r="B10" s="436"/>
      <c r="C10" s="436"/>
      <c r="D10" s="43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24973.9</v>
      </c>
      <c r="D11" s="40">
        <v>24778.316666666666</v>
      </c>
      <c r="E11" s="40">
        <v>24545.583333333332</v>
      </c>
      <c r="F11" s="40">
        <v>24117.266666666666</v>
      </c>
      <c r="G11" s="40">
        <v>23884.533333333333</v>
      </c>
      <c r="H11" s="40">
        <v>25206.633333333331</v>
      </c>
      <c r="I11" s="40">
        <v>25439.366666666669</v>
      </c>
      <c r="J11" s="40">
        <v>25867.683333333331</v>
      </c>
      <c r="K11" s="31">
        <v>25011.05</v>
      </c>
      <c r="L11" s="31">
        <v>24350</v>
      </c>
      <c r="M11" s="31">
        <v>2.613E-2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1669.15</v>
      </c>
      <c r="D12" s="40">
        <v>1691.1666666666667</v>
      </c>
      <c r="E12" s="40">
        <v>1602.0333333333335</v>
      </c>
      <c r="F12" s="40">
        <v>1534.9166666666667</v>
      </c>
      <c r="G12" s="40">
        <v>1445.7833333333335</v>
      </c>
      <c r="H12" s="40">
        <v>1758.2833333333335</v>
      </c>
      <c r="I12" s="40">
        <v>1847.4166666666667</v>
      </c>
      <c r="J12" s="40">
        <v>1914.5333333333335</v>
      </c>
      <c r="K12" s="31">
        <v>1780.3</v>
      </c>
      <c r="L12" s="31">
        <v>1624.05</v>
      </c>
      <c r="M12" s="31">
        <v>2.40727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1925.15</v>
      </c>
      <c r="D13" s="40">
        <v>1922.9333333333334</v>
      </c>
      <c r="E13" s="40">
        <v>1902.2166666666667</v>
      </c>
      <c r="F13" s="40">
        <v>1879.2833333333333</v>
      </c>
      <c r="G13" s="40">
        <v>1858.5666666666666</v>
      </c>
      <c r="H13" s="40">
        <v>1945.8666666666668</v>
      </c>
      <c r="I13" s="40">
        <v>1966.5833333333335</v>
      </c>
      <c r="J13" s="40">
        <v>1989.5166666666669</v>
      </c>
      <c r="K13" s="31">
        <v>1943.65</v>
      </c>
      <c r="L13" s="31">
        <v>1900</v>
      </c>
      <c r="M13" s="31">
        <v>0.41067999999999999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2371.6999999999998</v>
      </c>
      <c r="D14" s="40">
        <v>2374.5</v>
      </c>
      <c r="E14" s="40">
        <v>2354</v>
      </c>
      <c r="F14" s="40">
        <v>2336.3000000000002</v>
      </c>
      <c r="G14" s="40">
        <v>2315.8000000000002</v>
      </c>
      <c r="H14" s="40">
        <v>2392.1999999999998</v>
      </c>
      <c r="I14" s="40">
        <v>2412.6999999999998</v>
      </c>
      <c r="J14" s="40">
        <v>2430.3999999999996</v>
      </c>
      <c r="K14" s="31">
        <v>2395</v>
      </c>
      <c r="L14" s="31">
        <v>2356.8000000000002</v>
      </c>
      <c r="M14" s="31">
        <v>10.172639999999999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2006.95</v>
      </c>
      <c r="D15" s="40">
        <v>2014.6666666666667</v>
      </c>
      <c r="E15" s="40">
        <v>1983.2833333333335</v>
      </c>
      <c r="F15" s="40">
        <v>1959.6166666666668</v>
      </c>
      <c r="G15" s="40">
        <v>1928.2333333333336</v>
      </c>
      <c r="H15" s="40">
        <v>2038.3333333333335</v>
      </c>
      <c r="I15" s="40">
        <v>2069.7166666666667</v>
      </c>
      <c r="J15" s="40">
        <v>2093.3833333333332</v>
      </c>
      <c r="K15" s="31">
        <v>2046.05</v>
      </c>
      <c r="L15" s="31">
        <v>1991</v>
      </c>
      <c r="M15" s="31">
        <v>0.15043000000000001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1750.6</v>
      </c>
      <c r="D16" s="40">
        <v>1725.4666666666665</v>
      </c>
      <c r="E16" s="40">
        <v>1627.133333333333</v>
      </c>
      <c r="F16" s="40">
        <v>1503.6666666666665</v>
      </c>
      <c r="G16" s="40">
        <v>1405.333333333333</v>
      </c>
      <c r="H16" s="40">
        <v>1848.9333333333329</v>
      </c>
      <c r="I16" s="40">
        <v>1947.2666666666664</v>
      </c>
      <c r="J16" s="40">
        <v>2070.7333333333327</v>
      </c>
      <c r="K16" s="31">
        <v>1823.8</v>
      </c>
      <c r="L16" s="31">
        <v>1602</v>
      </c>
      <c r="M16" s="31">
        <v>8.1557099999999991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1194.8499999999999</v>
      </c>
      <c r="D17" s="40">
        <v>1190.95</v>
      </c>
      <c r="E17" s="40">
        <v>1179.95</v>
      </c>
      <c r="F17" s="40">
        <v>1165.05</v>
      </c>
      <c r="G17" s="40">
        <v>1154.05</v>
      </c>
      <c r="H17" s="40">
        <v>1205.8500000000001</v>
      </c>
      <c r="I17" s="40">
        <v>1216.8500000000001</v>
      </c>
      <c r="J17" s="40">
        <v>1231.7500000000002</v>
      </c>
      <c r="K17" s="31">
        <v>1201.95</v>
      </c>
      <c r="L17" s="31">
        <v>1176.05</v>
      </c>
      <c r="M17" s="31">
        <v>11.5505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720.55</v>
      </c>
      <c r="D18" s="40">
        <v>721.25</v>
      </c>
      <c r="E18" s="40">
        <v>707.6</v>
      </c>
      <c r="F18" s="40">
        <v>694.65</v>
      </c>
      <c r="G18" s="40">
        <v>681</v>
      </c>
      <c r="H18" s="40">
        <v>734.2</v>
      </c>
      <c r="I18" s="40">
        <v>747.85000000000014</v>
      </c>
      <c r="J18" s="40">
        <v>760.80000000000007</v>
      </c>
      <c r="K18" s="31">
        <v>734.9</v>
      </c>
      <c r="L18" s="31">
        <v>708.3</v>
      </c>
      <c r="M18" s="31">
        <v>3.8254899999999998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898.25</v>
      </c>
      <c r="D19" s="40">
        <v>895.68333333333339</v>
      </c>
      <c r="E19" s="40">
        <v>886.61666666666679</v>
      </c>
      <c r="F19" s="40">
        <v>874.98333333333335</v>
      </c>
      <c r="G19" s="40">
        <v>865.91666666666674</v>
      </c>
      <c r="H19" s="40">
        <v>907.31666666666683</v>
      </c>
      <c r="I19" s="40">
        <v>916.38333333333344</v>
      </c>
      <c r="J19" s="40">
        <v>928.01666666666688</v>
      </c>
      <c r="K19" s="31">
        <v>904.75</v>
      </c>
      <c r="L19" s="31">
        <v>884.05</v>
      </c>
      <c r="M19" s="31">
        <v>11.440379999999999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2586.6999999999998</v>
      </c>
      <c r="D20" s="40">
        <v>2618.6833333333334</v>
      </c>
      <c r="E20" s="40">
        <v>2538.0666666666666</v>
      </c>
      <c r="F20" s="40">
        <v>2489.4333333333334</v>
      </c>
      <c r="G20" s="40">
        <v>2408.8166666666666</v>
      </c>
      <c r="H20" s="40">
        <v>2667.3166666666666</v>
      </c>
      <c r="I20" s="40">
        <v>2747.9333333333334</v>
      </c>
      <c r="J20" s="40">
        <v>2796.5666666666666</v>
      </c>
      <c r="K20" s="31">
        <v>2699.3</v>
      </c>
      <c r="L20" s="31">
        <v>2570.0500000000002</v>
      </c>
      <c r="M20" s="31">
        <v>0.61221999999999999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17992.400000000001</v>
      </c>
      <c r="D21" s="40">
        <v>17939.466666666667</v>
      </c>
      <c r="E21" s="40">
        <v>17872.933333333334</v>
      </c>
      <c r="F21" s="40">
        <v>17753.466666666667</v>
      </c>
      <c r="G21" s="40">
        <v>17686.933333333334</v>
      </c>
      <c r="H21" s="40">
        <v>18058.933333333334</v>
      </c>
      <c r="I21" s="40">
        <v>18125.466666666667</v>
      </c>
      <c r="J21" s="40">
        <v>18244.933333333334</v>
      </c>
      <c r="K21" s="31">
        <v>18006</v>
      </c>
      <c r="L21" s="31">
        <v>17820</v>
      </c>
      <c r="M21" s="31">
        <v>0.24249000000000001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1396.75</v>
      </c>
      <c r="D22" s="40">
        <v>1399.8333333333333</v>
      </c>
      <c r="E22" s="40">
        <v>1375.0666666666666</v>
      </c>
      <c r="F22" s="40">
        <v>1353.3833333333334</v>
      </c>
      <c r="G22" s="40">
        <v>1328.6166666666668</v>
      </c>
      <c r="H22" s="40">
        <v>1421.5166666666664</v>
      </c>
      <c r="I22" s="40">
        <v>1446.2833333333333</v>
      </c>
      <c r="J22" s="40">
        <v>1467.9666666666662</v>
      </c>
      <c r="K22" s="31">
        <v>1424.6</v>
      </c>
      <c r="L22" s="31">
        <v>1378.15</v>
      </c>
      <c r="M22" s="31">
        <v>29.780419999999999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914.45</v>
      </c>
      <c r="D23" s="40">
        <v>923.15</v>
      </c>
      <c r="E23" s="40">
        <v>896.3</v>
      </c>
      <c r="F23" s="40">
        <v>878.15</v>
      </c>
      <c r="G23" s="40">
        <v>851.3</v>
      </c>
      <c r="H23" s="40">
        <v>941.3</v>
      </c>
      <c r="I23" s="40">
        <v>968.15000000000009</v>
      </c>
      <c r="J23" s="40">
        <v>986.3</v>
      </c>
      <c r="K23" s="31">
        <v>950</v>
      </c>
      <c r="L23" s="31">
        <v>905</v>
      </c>
      <c r="M23" s="31">
        <v>1.10537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663.2</v>
      </c>
      <c r="D24" s="40">
        <v>669.94999999999993</v>
      </c>
      <c r="E24" s="40">
        <v>653.59999999999991</v>
      </c>
      <c r="F24" s="40">
        <v>644</v>
      </c>
      <c r="G24" s="40">
        <v>627.65</v>
      </c>
      <c r="H24" s="40">
        <v>679.54999999999984</v>
      </c>
      <c r="I24" s="40">
        <v>695.9</v>
      </c>
      <c r="J24" s="40">
        <v>705.49999999999977</v>
      </c>
      <c r="K24" s="31">
        <v>686.3</v>
      </c>
      <c r="L24" s="31">
        <v>660.35</v>
      </c>
      <c r="M24" s="31">
        <v>71.331130000000002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931.05</v>
      </c>
      <c r="D25" s="40">
        <v>917.18333333333339</v>
      </c>
      <c r="E25" s="40">
        <v>893.86666666666679</v>
      </c>
      <c r="F25" s="40">
        <v>856.68333333333339</v>
      </c>
      <c r="G25" s="40">
        <v>833.36666666666679</v>
      </c>
      <c r="H25" s="40">
        <v>954.36666666666679</v>
      </c>
      <c r="I25" s="40">
        <v>977.68333333333339</v>
      </c>
      <c r="J25" s="40">
        <v>1014.8666666666668</v>
      </c>
      <c r="K25" s="31">
        <v>940.5</v>
      </c>
      <c r="L25" s="31">
        <v>880</v>
      </c>
      <c r="M25" s="31">
        <v>2.9281899999999998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901.1</v>
      </c>
      <c r="D26" s="40">
        <v>915.33333333333337</v>
      </c>
      <c r="E26" s="40">
        <v>885.66666666666674</v>
      </c>
      <c r="F26" s="40">
        <v>870.23333333333335</v>
      </c>
      <c r="G26" s="40">
        <v>840.56666666666672</v>
      </c>
      <c r="H26" s="40">
        <v>930.76666666666677</v>
      </c>
      <c r="I26" s="40">
        <v>960.43333333333351</v>
      </c>
      <c r="J26" s="40">
        <v>975.86666666666679</v>
      </c>
      <c r="K26" s="31">
        <v>945</v>
      </c>
      <c r="L26" s="31">
        <v>899.9</v>
      </c>
      <c r="M26" s="31">
        <v>0.74722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117.4</v>
      </c>
      <c r="D27" s="40">
        <v>118.40000000000002</v>
      </c>
      <c r="E27" s="40">
        <v>116.15000000000003</v>
      </c>
      <c r="F27" s="40">
        <v>114.90000000000002</v>
      </c>
      <c r="G27" s="40">
        <v>112.65000000000003</v>
      </c>
      <c r="H27" s="40">
        <v>119.65000000000003</v>
      </c>
      <c r="I27" s="40">
        <v>121.9</v>
      </c>
      <c r="J27" s="40">
        <v>123.15000000000003</v>
      </c>
      <c r="K27" s="31">
        <v>120.65</v>
      </c>
      <c r="L27" s="31">
        <v>117.15</v>
      </c>
      <c r="M27" s="31">
        <v>32.578510000000001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223.05</v>
      </c>
      <c r="D28" s="40">
        <v>221.66666666666666</v>
      </c>
      <c r="E28" s="40">
        <v>218.43333333333331</v>
      </c>
      <c r="F28" s="40">
        <v>213.81666666666666</v>
      </c>
      <c r="G28" s="40">
        <v>210.58333333333331</v>
      </c>
      <c r="H28" s="40">
        <v>226.2833333333333</v>
      </c>
      <c r="I28" s="40">
        <v>229.51666666666665</v>
      </c>
      <c r="J28" s="40">
        <v>234.1333333333333</v>
      </c>
      <c r="K28" s="31">
        <v>224.9</v>
      </c>
      <c r="L28" s="31">
        <v>217.05</v>
      </c>
      <c r="M28" s="31">
        <v>56.05433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403.25</v>
      </c>
      <c r="D29" s="40">
        <v>405.7166666666667</v>
      </c>
      <c r="E29" s="40">
        <v>399.33333333333337</v>
      </c>
      <c r="F29" s="40">
        <v>395.41666666666669</v>
      </c>
      <c r="G29" s="40">
        <v>389.03333333333336</v>
      </c>
      <c r="H29" s="40">
        <v>409.63333333333338</v>
      </c>
      <c r="I29" s="40">
        <v>416.01666666666671</v>
      </c>
      <c r="J29" s="40">
        <v>419.93333333333339</v>
      </c>
      <c r="K29" s="31">
        <v>412.1</v>
      </c>
      <c r="L29" s="31">
        <v>401.8</v>
      </c>
      <c r="M29" s="31">
        <v>1.5002899999999999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310.39999999999998</v>
      </c>
      <c r="D30" s="40">
        <v>313.76666666666665</v>
      </c>
      <c r="E30" s="40">
        <v>306.63333333333333</v>
      </c>
      <c r="F30" s="40">
        <v>302.86666666666667</v>
      </c>
      <c r="G30" s="40">
        <v>295.73333333333335</v>
      </c>
      <c r="H30" s="40">
        <v>317.5333333333333</v>
      </c>
      <c r="I30" s="40">
        <v>324.66666666666663</v>
      </c>
      <c r="J30" s="40">
        <v>328.43333333333328</v>
      </c>
      <c r="K30" s="31">
        <v>320.89999999999998</v>
      </c>
      <c r="L30" s="31">
        <v>310</v>
      </c>
      <c r="M30" s="31">
        <v>5.9606399999999997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4265.3</v>
      </c>
      <c r="D31" s="40">
        <v>4300.0999999999995</v>
      </c>
      <c r="E31" s="40">
        <v>4220.1999999999989</v>
      </c>
      <c r="F31" s="40">
        <v>4175.0999999999995</v>
      </c>
      <c r="G31" s="40">
        <v>4095.1999999999989</v>
      </c>
      <c r="H31" s="40">
        <v>4345.1999999999989</v>
      </c>
      <c r="I31" s="40">
        <v>4425.0999999999985</v>
      </c>
      <c r="J31" s="40">
        <v>4470.1999999999989</v>
      </c>
      <c r="K31" s="31">
        <v>4380</v>
      </c>
      <c r="L31" s="31">
        <v>4255</v>
      </c>
      <c r="M31" s="31">
        <v>0.65852999999999995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2248.6999999999998</v>
      </c>
      <c r="D32" s="40">
        <v>2242.1833333333329</v>
      </c>
      <c r="E32" s="40">
        <v>2222.3666666666659</v>
      </c>
      <c r="F32" s="40">
        <v>2196.0333333333328</v>
      </c>
      <c r="G32" s="40">
        <v>2176.2166666666658</v>
      </c>
      <c r="H32" s="40">
        <v>2268.516666666666</v>
      </c>
      <c r="I32" s="40">
        <v>2288.3333333333326</v>
      </c>
      <c r="J32" s="40">
        <v>2314.6666666666661</v>
      </c>
      <c r="K32" s="31">
        <v>2262</v>
      </c>
      <c r="L32" s="31">
        <v>2215.85</v>
      </c>
      <c r="M32" s="31">
        <v>0.91915999999999998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2265</v>
      </c>
      <c r="D33" s="40">
        <v>2271.6666666666665</v>
      </c>
      <c r="E33" s="40">
        <v>2255.3833333333332</v>
      </c>
      <c r="F33" s="40">
        <v>2245.7666666666669</v>
      </c>
      <c r="G33" s="40">
        <v>2229.4833333333336</v>
      </c>
      <c r="H33" s="40">
        <v>2281.2833333333328</v>
      </c>
      <c r="I33" s="40">
        <v>2297.5666666666666</v>
      </c>
      <c r="J33" s="40">
        <v>2307.1833333333325</v>
      </c>
      <c r="K33" s="31">
        <v>2287.9499999999998</v>
      </c>
      <c r="L33" s="31">
        <v>2262.0500000000002</v>
      </c>
      <c r="M33" s="31">
        <v>5.2440000000000001E-2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124.3</v>
      </c>
      <c r="D34" s="40">
        <v>125.15000000000002</v>
      </c>
      <c r="E34" s="40">
        <v>119.55000000000004</v>
      </c>
      <c r="F34" s="40">
        <v>114.80000000000003</v>
      </c>
      <c r="G34" s="40">
        <v>109.20000000000005</v>
      </c>
      <c r="H34" s="40">
        <v>129.90000000000003</v>
      </c>
      <c r="I34" s="40">
        <v>135.50000000000003</v>
      </c>
      <c r="J34" s="40">
        <v>140.25000000000003</v>
      </c>
      <c r="K34" s="31">
        <v>130.75</v>
      </c>
      <c r="L34" s="31">
        <v>120.4</v>
      </c>
      <c r="M34" s="31">
        <v>23.02572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807.95</v>
      </c>
      <c r="D35" s="40">
        <v>826.98333333333323</v>
      </c>
      <c r="E35" s="40">
        <v>784.96666666666647</v>
      </c>
      <c r="F35" s="40">
        <v>761.98333333333323</v>
      </c>
      <c r="G35" s="40">
        <v>719.96666666666647</v>
      </c>
      <c r="H35" s="40">
        <v>849.96666666666647</v>
      </c>
      <c r="I35" s="40">
        <v>891.98333333333312</v>
      </c>
      <c r="J35" s="40">
        <v>914.96666666666647</v>
      </c>
      <c r="K35" s="31">
        <v>869</v>
      </c>
      <c r="L35" s="31">
        <v>804</v>
      </c>
      <c r="M35" s="31">
        <v>50.746569999999998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3384.05</v>
      </c>
      <c r="D36" s="40">
        <v>3417.2666666666664</v>
      </c>
      <c r="E36" s="40">
        <v>3336.833333333333</v>
      </c>
      <c r="F36" s="40">
        <v>3289.6166666666668</v>
      </c>
      <c r="G36" s="40">
        <v>3209.1833333333334</v>
      </c>
      <c r="H36" s="40">
        <v>3464.4833333333327</v>
      </c>
      <c r="I36" s="40">
        <v>3544.9166666666661</v>
      </c>
      <c r="J36" s="40">
        <v>3592.1333333333323</v>
      </c>
      <c r="K36" s="31">
        <v>3497.7</v>
      </c>
      <c r="L36" s="31">
        <v>3370.05</v>
      </c>
      <c r="M36" s="31">
        <v>2.7443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4622.6499999999996</v>
      </c>
      <c r="D37" s="40">
        <v>4607.55</v>
      </c>
      <c r="E37" s="40">
        <v>4466.1000000000004</v>
      </c>
      <c r="F37" s="40">
        <v>4309.55</v>
      </c>
      <c r="G37" s="40">
        <v>4168.1000000000004</v>
      </c>
      <c r="H37" s="40">
        <v>4764.1000000000004</v>
      </c>
      <c r="I37" s="40">
        <v>4905.5499999999993</v>
      </c>
      <c r="J37" s="40">
        <v>5062.1000000000004</v>
      </c>
      <c r="K37" s="31">
        <v>4749</v>
      </c>
      <c r="L37" s="31">
        <v>4451</v>
      </c>
      <c r="M37" s="31">
        <v>4.6404699999999997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24.95</v>
      </c>
      <c r="D38" s="40">
        <v>25.099999999999998</v>
      </c>
      <c r="E38" s="40">
        <v>24.599999999999994</v>
      </c>
      <c r="F38" s="40">
        <v>24.249999999999996</v>
      </c>
      <c r="G38" s="40">
        <v>23.749999999999993</v>
      </c>
      <c r="H38" s="40">
        <v>25.449999999999996</v>
      </c>
      <c r="I38" s="40">
        <v>25.950000000000003</v>
      </c>
      <c r="J38" s="40">
        <v>26.299999999999997</v>
      </c>
      <c r="K38" s="31">
        <v>25.6</v>
      </c>
      <c r="L38" s="31">
        <v>24.75</v>
      </c>
      <c r="M38" s="31">
        <v>94.066059999999993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718.3</v>
      </c>
      <c r="D39" s="40">
        <v>721.66666666666663</v>
      </c>
      <c r="E39" s="40">
        <v>713.68333333333328</v>
      </c>
      <c r="F39" s="40">
        <v>709.06666666666661</v>
      </c>
      <c r="G39" s="40">
        <v>701.08333333333326</v>
      </c>
      <c r="H39" s="40">
        <v>726.2833333333333</v>
      </c>
      <c r="I39" s="40">
        <v>734.26666666666665</v>
      </c>
      <c r="J39" s="40">
        <v>738.88333333333333</v>
      </c>
      <c r="K39" s="31">
        <v>729.65</v>
      </c>
      <c r="L39" s="31">
        <v>717.05</v>
      </c>
      <c r="M39" s="31">
        <v>6.2831900000000003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3019.8</v>
      </c>
      <c r="D40" s="40">
        <v>3025.7999999999997</v>
      </c>
      <c r="E40" s="40">
        <v>2988.9999999999995</v>
      </c>
      <c r="F40" s="40">
        <v>2958.2</v>
      </c>
      <c r="G40" s="40">
        <v>2921.3999999999996</v>
      </c>
      <c r="H40" s="40">
        <v>3056.5999999999995</v>
      </c>
      <c r="I40" s="40">
        <v>3093.3999999999996</v>
      </c>
      <c r="J40" s="40">
        <v>3124.1999999999994</v>
      </c>
      <c r="K40" s="31">
        <v>3062.6</v>
      </c>
      <c r="L40" s="31">
        <v>2995</v>
      </c>
      <c r="M40" s="31">
        <v>0.41691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408.8</v>
      </c>
      <c r="D41" s="40">
        <v>408.11666666666662</v>
      </c>
      <c r="E41" s="40">
        <v>402.23333333333323</v>
      </c>
      <c r="F41" s="40">
        <v>395.66666666666663</v>
      </c>
      <c r="G41" s="40">
        <v>389.78333333333325</v>
      </c>
      <c r="H41" s="40">
        <v>414.68333333333322</v>
      </c>
      <c r="I41" s="40">
        <v>420.56666666666655</v>
      </c>
      <c r="J41" s="40">
        <v>427.13333333333321</v>
      </c>
      <c r="K41" s="31">
        <v>414</v>
      </c>
      <c r="L41" s="31">
        <v>401.55</v>
      </c>
      <c r="M41" s="31">
        <v>74.699600000000004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1204</v>
      </c>
      <c r="D42" s="40">
        <v>1226.3</v>
      </c>
      <c r="E42" s="40">
        <v>1177.6999999999998</v>
      </c>
      <c r="F42" s="40">
        <v>1151.3999999999999</v>
      </c>
      <c r="G42" s="40">
        <v>1102.7999999999997</v>
      </c>
      <c r="H42" s="40">
        <v>1252.5999999999999</v>
      </c>
      <c r="I42" s="40">
        <v>1301.1999999999998</v>
      </c>
      <c r="J42" s="40">
        <v>1327.5</v>
      </c>
      <c r="K42" s="31">
        <v>1274.9000000000001</v>
      </c>
      <c r="L42" s="31">
        <v>1200</v>
      </c>
      <c r="M42" s="31">
        <v>4.2483300000000002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4078.25</v>
      </c>
      <c r="D43" s="40">
        <v>4106.1166666666659</v>
      </c>
      <c r="E43" s="40">
        <v>4022.5833333333321</v>
      </c>
      <c r="F43" s="40">
        <v>3966.9166666666661</v>
      </c>
      <c r="G43" s="40">
        <v>3883.3833333333323</v>
      </c>
      <c r="H43" s="40">
        <v>4161.7833333333319</v>
      </c>
      <c r="I43" s="40">
        <v>4245.3166666666666</v>
      </c>
      <c r="J43" s="40">
        <v>4300.9833333333318</v>
      </c>
      <c r="K43" s="31">
        <v>4189.6499999999996</v>
      </c>
      <c r="L43" s="31">
        <v>4050.45</v>
      </c>
      <c r="M43" s="31">
        <v>8.5968699999999991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221.75</v>
      </c>
      <c r="D44" s="40">
        <v>222.75</v>
      </c>
      <c r="E44" s="40">
        <v>220.15</v>
      </c>
      <c r="F44" s="40">
        <v>218.55</v>
      </c>
      <c r="G44" s="40">
        <v>215.95000000000002</v>
      </c>
      <c r="H44" s="40">
        <v>224.35</v>
      </c>
      <c r="I44" s="40">
        <v>226.95000000000002</v>
      </c>
      <c r="J44" s="40">
        <v>228.54999999999998</v>
      </c>
      <c r="K44" s="31">
        <v>225.35</v>
      </c>
      <c r="L44" s="31">
        <v>221.15</v>
      </c>
      <c r="M44" s="31">
        <v>24.178709999999999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362.1</v>
      </c>
      <c r="D45" s="40">
        <v>362.36666666666662</v>
      </c>
      <c r="E45" s="40">
        <v>358.73333333333323</v>
      </c>
      <c r="F45" s="40">
        <v>355.36666666666662</v>
      </c>
      <c r="G45" s="40">
        <v>351.73333333333323</v>
      </c>
      <c r="H45" s="40">
        <v>365.73333333333323</v>
      </c>
      <c r="I45" s="40">
        <v>369.36666666666656</v>
      </c>
      <c r="J45" s="40">
        <v>372.73333333333323</v>
      </c>
      <c r="K45" s="31">
        <v>366</v>
      </c>
      <c r="L45" s="31">
        <v>359</v>
      </c>
      <c r="M45" s="31">
        <v>0.80696000000000001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122.4</v>
      </c>
      <c r="D46" s="40">
        <v>122.14999999999999</v>
      </c>
      <c r="E46" s="40">
        <v>121.04999999999998</v>
      </c>
      <c r="F46" s="40">
        <v>119.69999999999999</v>
      </c>
      <c r="G46" s="40">
        <v>118.59999999999998</v>
      </c>
      <c r="H46" s="40">
        <v>123.49999999999999</v>
      </c>
      <c r="I46" s="40">
        <v>124.59999999999998</v>
      </c>
      <c r="J46" s="40">
        <v>125.94999999999999</v>
      </c>
      <c r="K46" s="31">
        <v>123.25</v>
      </c>
      <c r="L46" s="31">
        <v>120.8</v>
      </c>
      <c r="M46" s="31">
        <v>121.60329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101.45</v>
      </c>
      <c r="D47" s="40">
        <v>102.45</v>
      </c>
      <c r="E47" s="40">
        <v>100</v>
      </c>
      <c r="F47" s="40">
        <v>98.55</v>
      </c>
      <c r="G47" s="40">
        <v>96.1</v>
      </c>
      <c r="H47" s="40">
        <v>103.9</v>
      </c>
      <c r="I47" s="40">
        <v>106.35000000000002</v>
      </c>
      <c r="J47" s="40">
        <v>107.80000000000001</v>
      </c>
      <c r="K47" s="31">
        <v>104.9</v>
      </c>
      <c r="L47" s="31">
        <v>101</v>
      </c>
      <c r="M47" s="31">
        <v>12.06325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3028.65</v>
      </c>
      <c r="D48" s="40">
        <v>3043.8166666666671</v>
      </c>
      <c r="E48" s="40">
        <v>3006.1333333333341</v>
      </c>
      <c r="F48" s="40">
        <v>2983.6166666666672</v>
      </c>
      <c r="G48" s="40">
        <v>2945.9333333333343</v>
      </c>
      <c r="H48" s="40">
        <v>3066.3333333333339</v>
      </c>
      <c r="I48" s="40">
        <v>3104.0166666666673</v>
      </c>
      <c r="J48" s="40">
        <v>3126.5333333333338</v>
      </c>
      <c r="K48" s="31">
        <v>3081.5</v>
      </c>
      <c r="L48" s="31">
        <v>3021.3</v>
      </c>
      <c r="M48" s="31">
        <v>9.0428899999999999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158.94999999999999</v>
      </c>
      <c r="D49" s="40">
        <v>159.25</v>
      </c>
      <c r="E49" s="40">
        <v>156.30000000000001</v>
      </c>
      <c r="F49" s="40">
        <v>153.65</v>
      </c>
      <c r="G49" s="40">
        <v>150.70000000000002</v>
      </c>
      <c r="H49" s="40">
        <v>161.9</v>
      </c>
      <c r="I49" s="40">
        <v>164.85</v>
      </c>
      <c r="J49" s="40">
        <v>167.5</v>
      </c>
      <c r="K49" s="31">
        <v>162.19999999999999</v>
      </c>
      <c r="L49" s="31">
        <v>156.6</v>
      </c>
      <c r="M49" s="31">
        <v>4.1578799999999996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3453.25</v>
      </c>
      <c r="D50" s="40">
        <v>3465.8666666666668</v>
      </c>
      <c r="E50" s="40">
        <v>3435.3833333333337</v>
      </c>
      <c r="F50" s="40">
        <v>3417.5166666666669</v>
      </c>
      <c r="G50" s="40">
        <v>3387.0333333333338</v>
      </c>
      <c r="H50" s="40">
        <v>3483.7333333333336</v>
      </c>
      <c r="I50" s="40">
        <v>3514.2166666666672</v>
      </c>
      <c r="J50" s="40">
        <v>3532.0833333333335</v>
      </c>
      <c r="K50" s="31">
        <v>3496.35</v>
      </c>
      <c r="L50" s="31">
        <v>3448</v>
      </c>
      <c r="M50" s="31">
        <v>0.18509999999999999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2029.8</v>
      </c>
      <c r="D51" s="40">
        <v>2039.9333333333334</v>
      </c>
      <c r="E51" s="40">
        <v>2004.8666666666668</v>
      </c>
      <c r="F51" s="40">
        <v>1979.9333333333334</v>
      </c>
      <c r="G51" s="40">
        <v>1944.8666666666668</v>
      </c>
      <c r="H51" s="40">
        <v>2064.8666666666668</v>
      </c>
      <c r="I51" s="40">
        <v>2099.9333333333334</v>
      </c>
      <c r="J51" s="40">
        <v>2124.8666666666668</v>
      </c>
      <c r="K51" s="31">
        <v>2075</v>
      </c>
      <c r="L51" s="31">
        <v>2015</v>
      </c>
      <c r="M51" s="31">
        <v>2.1222699999999999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9062.9500000000007</v>
      </c>
      <c r="D52" s="40">
        <v>9105.6666666666661</v>
      </c>
      <c r="E52" s="40">
        <v>8997.2833333333328</v>
      </c>
      <c r="F52" s="40">
        <v>8931.6166666666668</v>
      </c>
      <c r="G52" s="40">
        <v>8823.2333333333336</v>
      </c>
      <c r="H52" s="40">
        <v>9171.3333333333321</v>
      </c>
      <c r="I52" s="40">
        <v>9279.7166666666672</v>
      </c>
      <c r="J52" s="40">
        <v>9345.3833333333314</v>
      </c>
      <c r="K52" s="31">
        <v>9214.0499999999993</v>
      </c>
      <c r="L52" s="31">
        <v>9040</v>
      </c>
      <c r="M52" s="31">
        <v>0.12307999999999999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905.4</v>
      </c>
      <c r="D53" s="40">
        <v>921.15</v>
      </c>
      <c r="E53" s="40">
        <v>885.44999999999993</v>
      </c>
      <c r="F53" s="40">
        <v>865.5</v>
      </c>
      <c r="G53" s="40">
        <v>829.8</v>
      </c>
      <c r="H53" s="40">
        <v>941.09999999999991</v>
      </c>
      <c r="I53" s="40">
        <v>976.8</v>
      </c>
      <c r="J53" s="40">
        <v>996.74999999999989</v>
      </c>
      <c r="K53" s="31">
        <v>956.85</v>
      </c>
      <c r="L53" s="31">
        <v>901.2</v>
      </c>
      <c r="M53" s="31">
        <v>30.859960000000001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635.54999999999995</v>
      </c>
      <c r="D54" s="40">
        <v>637.21666666666658</v>
      </c>
      <c r="E54" s="40">
        <v>631.63333333333321</v>
      </c>
      <c r="F54" s="40">
        <v>627.71666666666658</v>
      </c>
      <c r="G54" s="40">
        <v>622.13333333333321</v>
      </c>
      <c r="H54" s="40">
        <v>641.13333333333321</v>
      </c>
      <c r="I54" s="40">
        <v>646.71666666666647</v>
      </c>
      <c r="J54" s="40">
        <v>650.63333333333321</v>
      </c>
      <c r="K54" s="31">
        <v>642.79999999999995</v>
      </c>
      <c r="L54" s="31">
        <v>633.29999999999995</v>
      </c>
      <c r="M54" s="31">
        <v>2.6071399999999998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3499.4</v>
      </c>
      <c r="D55" s="40">
        <v>3499.35</v>
      </c>
      <c r="E55" s="40">
        <v>3465.2999999999997</v>
      </c>
      <c r="F55" s="40">
        <v>3431.2</v>
      </c>
      <c r="G55" s="40">
        <v>3397.1499999999996</v>
      </c>
      <c r="H55" s="40">
        <v>3533.45</v>
      </c>
      <c r="I55" s="40">
        <v>3567.5</v>
      </c>
      <c r="J55" s="40">
        <v>3601.6</v>
      </c>
      <c r="K55" s="31">
        <v>3533.4</v>
      </c>
      <c r="L55" s="31">
        <v>3465.25</v>
      </c>
      <c r="M55" s="31">
        <v>2.8634499999999998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731.7</v>
      </c>
      <c r="D56" s="40">
        <v>738.93333333333339</v>
      </c>
      <c r="E56" s="40">
        <v>721.86666666666679</v>
      </c>
      <c r="F56" s="40">
        <v>712.03333333333342</v>
      </c>
      <c r="G56" s="40">
        <v>694.96666666666681</v>
      </c>
      <c r="H56" s="40">
        <v>748.76666666666677</v>
      </c>
      <c r="I56" s="40">
        <v>765.83333333333337</v>
      </c>
      <c r="J56" s="40">
        <v>775.66666666666674</v>
      </c>
      <c r="K56" s="31">
        <v>756</v>
      </c>
      <c r="L56" s="31">
        <v>729.1</v>
      </c>
      <c r="M56" s="31">
        <v>154.41542999999999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2815.4</v>
      </c>
      <c r="D57" s="40">
        <v>2845.5333333333328</v>
      </c>
      <c r="E57" s="40">
        <v>2772.0666666666657</v>
      </c>
      <c r="F57" s="40">
        <v>2728.7333333333327</v>
      </c>
      <c r="G57" s="40">
        <v>2655.2666666666655</v>
      </c>
      <c r="H57" s="40">
        <v>2888.8666666666659</v>
      </c>
      <c r="I57" s="40">
        <v>2962.333333333333</v>
      </c>
      <c r="J57" s="40">
        <v>3005.6666666666661</v>
      </c>
      <c r="K57" s="31">
        <v>2919</v>
      </c>
      <c r="L57" s="31">
        <v>2802.2</v>
      </c>
      <c r="M57" s="31">
        <v>1.05766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1307.0999999999999</v>
      </c>
      <c r="D58" s="40">
        <v>1309.0333333333333</v>
      </c>
      <c r="E58" s="40">
        <v>1298.0666666666666</v>
      </c>
      <c r="F58" s="40">
        <v>1289.0333333333333</v>
      </c>
      <c r="G58" s="40">
        <v>1278.0666666666666</v>
      </c>
      <c r="H58" s="40">
        <v>1318.0666666666666</v>
      </c>
      <c r="I58" s="40">
        <v>1329.0333333333333</v>
      </c>
      <c r="J58" s="40">
        <v>1338.0666666666666</v>
      </c>
      <c r="K58" s="31">
        <v>1320</v>
      </c>
      <c r="L58" s="31">
        <v>1300</v>
      </c>
      <c r="M58" s="31">
        <v>1.62083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1243.0999999999999</v>
      </c>
      <c r="D59" s="40">
        <v>1246.9833333333333</v>
      </c>
      <c r="E59" s="40">
        <v>1206.1166666666668</v>
      </c>
      <c r="F59" s="40">
        <v>1169.1333333333334</v>
      </c>
      <c r="G59" s="40">
        <v>1128.2666666666669</v>
      </c>
      <c r="H59" s="40">
        <v>1283.9666666666667</v>
      </c>
      <c r="I59" s="40">
        <v>1324.833333333333</v>
      </c>
      <c r="J59" s="40">
        <v>1361.8166666666666</v>
      </c>
      <c r="K59" s="31">
        <v>1287.8499999999999</v>
      </c>
      <c r="L59" s="31">
        <v>1210</v>
      </c>
      <c r="M59" s="31">
        <v>13.07522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3821.4</v>
      </c>
      <c r="D60" s="40">
        <v>3830.7999999999997</v>
      </c>
      <c r="E60" s="40">
        <v>3802.5999999999995</v>
      </c>
      <c r="F60" s="40">
        <v>3783.7999999999997</v>
      </c>
      <c r="G60" s="40">
        <v>3755.5999999999995</v>
      </c>
      <c r="H60" s="40">
        <v>3849.5999999999995</v>
      </c>
      <c r="I60" s="40">
        <v>3877.7999999999993</v>
      </c>
      <c r="J60" s="40">
        <v>3896.5999999999995</v>
      </c>
      <c r="K60" s="31">
        <v>3859</v>
      </c>
      <c r="L60" s="31">
        <v>3812</v>
      </c>
      <c r="M60" s="31">
        <v>3.9137300000000002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283.25</v>
      </c>
      <c r="D61" s="40">
        <v>285.11666666666667</v>
      </c>
      <c r="E61" s="40">
        <v>279.63333333333333</v>
      </c>
      <c r="F61" s="40">
        <v>276.01666666666665</v>
      </c>
      <c r="G61" s="40">
        <v>270.5333333333333</v>
      </c>
      <c r="H61" s="40">
        <v>288.73333333333335</v>
      </c>
      <c r="I61" s="40">
        <v>294.2166666666667</v>
      </c>
      <c r="J61" s="40">
        <v>297.83333333333337</v>
      </c>
      <c r="K61" s="31">
        <v>290.60000000000002</v>
      </c>
      <c r="L61" s="31">
        <v>281.5</v>
      </c>
      <c r="M61" s="31">
        <v>3.7945500000000001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1125.55</v>
      </c>
      <c r="D62" s="40">
        <v>1131.0333333333333</v>
      </c>
      <c r="E62" s="40">
        <v>1106.6666666666665</v>
      </c>
      <c r="F62" s="40">
        <v>1087.7833333333333</v>
      </c>
      <c r="G62" s="40">
        <v>1063.4166666666665</v>
      </c>
      <c r="H62" s="40">
        <v>1149.9166666666665</v>
      </c>
      <c r="I62" s="40">
        <v>1174.2833333333333</v>
      </c>
      <c r="J62" s="40">
        <v>1193.1666666666665</v>
      </c>
      <c r="K62" s="31">
        <v>1155.4000000000001</v>
      </c>
      <c r="L62" s="31">
        <v>1112.1500000000001</v>
      </c>
      <c r="M62" s="31">
        <v>1.36557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6231.45</v>
      </c>
      <c r="D63" s="40">
        <v>6244.4833333333336</v>
      </c>
      <c r="E63" s="40">
        <v>6161.9666666666672</v>
      </c>
      <c r="F63" s="40">
        <v>6092.4833333333336</v>
      </c>
      <c r="G63" s="40">
        <v>6009.9666666666672</v>
      </c>
      <c r="H63" s="40">
        <v>6313.9666666666672</v>
      </c>
      <c r="I63" s="40">
        <v>6396.4833333333336</v>
      </c>
      <c r="J63" s="40">
        <v>6465.9666666666672</v>
      </c>
      <c r="K63" s="31">
        <v>6327</v>
      </c>
      <c r="L63" s="31">
        <v>6175</v>
      </c>
      <c r="M63" s="31">
        <v>20.685279999999999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13807.85</v>
      </c>
      <c r="D64" s="40">
        <v>13718.650000000001</v>
      </c>
      <c r="E64" s="40">
        <v>13592.350000000002</v>
      </c>
      <c r="F64" s="40">
        <v>13376.85</v>
      </c>
      <c r="G64" s="40">
        <v>13250.550000000001</v>
      </c>
      <c r="H64" s="40">
        <v>13934.150000000003</v>
      </c>
      <c r="I64" s="40">
        <v>14060.450000000003</v>
      </c>
      <c r="J64" s="40">
        <v>14275.950000000004</v>
      </c>
      <c r="K64" s="31">
        <v>13844.95</v>
      </c>
      <c r="L64" s="31">
        <v>13503.15</v>
      </c>
      <c r="M64" s="31">
        <v>4.13415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3903.3</v>
      </c>
      <c r="D65" s="40">
        <v>3895.5499999999997</v>
      </c>
      <c r="E65" s="40">
        <v>3873.1499999999996</v>
      </c>
      <c r="F65" s="40">
        <v>3843</v>
      </c>
      <c r="G65" s="40">
        <v>3820.6</v>
      </c>
      <c r="H65" s="40">
        <v>3925.6999999999994</v>
      </c>
      <c r="I65" s="40">
        <v>3948.1</v>
      </c>
      <c r="J65" s="40">
        <v>3978.2499999999991</v>
      </c>
      <c r="K65" s="31">
        <v>3917.95</v>
      </c>
      <c r="L65" s="31">
        <v>3865.4</v>
      </c>
      <c r="M65" s="31">
        <v>0.23627999999999999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3390.75</v>
      </c>
      <c r="D66" s="40">
        <v>3371.2999999999997</v>
      </c>
      <c r="E66" s="40">
        <v>3301.5999999999995</v>
      </c>
      <c r="F66" s="40">
        <v>3212.45</v>
      </c>
      <c r="G66" s="40">
        <v>3142.7499999999995</v>
      </c>
      <c r="H66" s="40">
        <v>3460.4499999999994</v>
      </c>
      <c r="I66" s="40">
        <v>3530.1499999999992</v>
      </c>
      <c r="J66" s="40">
        <v>3619.2999999999993</v>
      </c>
      <c r="K66" s="31">
        <v>3441</v>
      </c>
      <c r="L66" s="31">
        <v>3282.15</v>
      </c>
      <c r="M66" s="31">
        <v>2.4085899999999998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2315.85</v>
      </c>
      <c r="D67" s="40">
        <v>2326.35</v>
      </c>
      <c r="E67" s="40">
        <v>2296.5</v>
      </c>
      <c r="F67" s="40">
        <v>2277.15</v>
      </c>
      <c r="G67" s="40">
        <v>2247.3000000000002</v>
      </c>
      <c r="H67" s="40">
        <v>2345.6999999999998</v>
      </c>
      <c r="I67" s="40">
        <v>2375.5499999999993</v>
      </c>
      <c r="J67" s="40">
        <v>2394.8999999999996</v>
      </c>
      <c r="K67" s="31">
        <v>2356.1999999999998</v>
      </c>
      <c r="L67" s="31">
        <v>2307</v>
      </c>
      <c r="M67" s="31">
        <v>1.4294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135.9</v>
      </c>
      <c r="D68" s="40">
        <v>136.23333333333335</v>
      </c>
      <c r="E68" s="40">
        <v>134.76666666666671</v>
      </c>
      <c r="F68" s="40">
        <v>133.63333333333335</v>
      </c>
      <c r="G68" s="40">
        <v>132.16666666666671</v>
      </c>
      <c r="H68" s="40">
        <v>137.3666666666667</v>
      </c>
      <c r="I68" s="40">
        <v>138.83333333333334</v>
      </c>
      <c r="J68" s="40">
        <v>139.9666666666667</v>
      </c>
      <c r="K68" s="31">
        <v>137.69999999999999</v>
      </c>
      <c r="L68" s="31">
        <v>135.1</v>
      </c>
      <c r="M68" s="31">
        <v>1.8818299999999999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349.9</v>
      </c>
      <c r="D69" s="40">
        <v>350.29999999999995</v>
      </c>
      <c r="E69" s="40">
        <v>342.64999999999992</v>
      </c>
      <c r="F69" s="40">
        <v>335.4</v>
      </c>
      <c r="G69" s="40">
        <v>327.74999999999994</v>
      </c>
      <c r="H69" s="40">
        <v>357.5499999999999</v>
      </c>
      <c r="I69" s="40">
        <v>365.2</v>
      </c>
      <c r="J69" s="40">
        <v>372.44999999999987</v>
      </c>
      <c r="K69" s="31">
        <v>357.95</v>
      </c>
      <c r="L69" s="31">
        <v>343.05</v>
      </c>
      <c r="M69" s="31">
        <v>21.015450000000001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295.7</v>
      </c>
      <c r="D70" s="40">
        <v>296.73333333333335</v>
      </c>
      <c r="E70" s="40">
        <v>291.66666666666669</v>
      </c>
      <c r="F70" s="40">
        <v>287.63333333333333</v>
      </c>
      <c r="G70" s="40">
        <v>282.56666666666666</v>
      </c>
      <c r="H70" s="40">
        <v>300.76666666666671</v>
      </c>
      <c r="I70" s="40">
        <v>305.83333333333331</v>
      </c>
      <c r="J70" s="40">
        <v>309.86666666666673</v>
      </c>
      <c r="K70" s="31">
        <v>301.8</v>
      </c>
      <c r="L70" s="31">
        <v>292.7</v>
      </c>
      <c r="M70" s="31">
        <v>45.588810000000002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</v>
      </c>
      <c r="D71" s="40">
        <v>80.11666666666666</v>
      </c>
      <c r="E71" s="40">
        <v>79.133333333333326</v>
      </c>
      <c r="F71" s="40">
        <v>78.266666666666666</v>
      </c>
      <c r="G71" s="40">
        <v>77.283333333333331</v>
      </c>
      <c r="H71" s="40">
        <v>80.98333333333332</v>
      </c>
      <c r="I71" s="40">
        <v>81.96666666666664</v>
      </c>
      <c r="J71" s="40">
        <v>82.833333333333314</v>
      </c>
      <c r="K71" s="31">
        <v>81.099999999999994</v>
      </c>
      <c r="L71" s="31">
        <v>79.25</v>
      </c>
      <c r="M71" s="31">
        <v>254.18706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70.849999999999994</v>
      </c>
      <c r="D72" s="40">
        <v>71.350000000000009</v>
      </c>
      <c r="E72" s="40">
        <v>69.750000000000014</v>
      </c>
      <c r="F72" s="40">
        <v>68.650000000000006</v>
      </c>
      <c r="G72" s="40">
        <v>67.050000000000011</v>
      </c>
      <c r="H72" s="40">
        <v>72.450000000000017</v>
      </c>
      <c r="I72" s="40">
        <v>74.050000000000011</v>
      </c>
      <c r="J72" s="40">
        <v>75.15000000000002</v>
      </c>
      <c r="K72" s="31">
        <v>72.95</v>
      </c>
      <c r="L72" s="31">
        <v>70.25</v>
      </c>
      <c r="M72" s="31">
        <v>20.441400000000002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22.3</v>
      </c>
      <c r="D73" s="40">
        <v>22.5</v>
      </c>
      <c r="E73" s="40">
        <v>21.95</v>
      </c>
      <c r="F73" s="40">
        <v>21.599999999999998</v>
      </c>
      <c r="G73" s="40">
        <v>21.049999999999997</v>
      </c>
      <c r="H73" s="40">
        <v>22.85</v>
      </c>
      <c r="I73" s="40">
        <v>23.4</v>
      </c>
      <c r="J73" s="40">
        <v>23.750000000000004</v>
      </c>
      <c r="K73" s="31">
        <v>23.05</v>
      </c>
      <c r="L73" s="31">
        <v>22.15</v>
      </c>
      <c r="M73" s="31">
        <v>40.945439999999998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1582.7</v>
      </c>
      <c r="D74" s="40">
        <v>1579.7</v>
      </c>
      <c r="E74" s="40">
        <v>1568.1000000000001</v>
      </c>
      <c r="F74" s="40">
        <v>1553.5</v>
      </c>
      <c r="G74" s="40">
        <v>1541.9</v>
      </c>
      <c r="H74" s="40">
        <v>1594.3000000000002</v>
      </c>
      <c r="I74" s="40">
        <v>1605.9</v>
      </c>
      <c r="J74" s="40">
        <v>1620.5000000000002</v>
      </c>
      <c r="K74" s="31">
        <v>1591.3</v>
      </c>
      <c r="L74" s="31">
        <v>1565.1</v>
      </c>
      <c r="M74" s="31">
        <v>3.5798299999999998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5773.95</v>
      </c>
      <c r="D75" s="40">
        <v>5816.3166666666666</v>
      </c>
      <c r="E75" s="40">
        <v>5707.6333333333332</v>
      </c>
      <c r="F75" s="40">
        <v>5641.3166666666666</v>
      </c>
      <c r="G75" s="40">
        <v>5532.6333333333332</v>
      </c>
      <c r="H75" s="40">
        <v>5882.6333333333332</v>
      </c>
      <c r="I75" s="40">
        <v>5991.3166666666657</v>
      </c>
      <c r="J75" s="40">
        <v>6057.6333333333332</v>
      </c>
      <c r="K75" s="31">
        <v>5925</v>
      </c>
      <c r="L75" s="31">
        <v>5750</v>
      </c>
      <c r="M75" s="31">
        <v>0.10004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843.6</v>
      </c>
      <c r="D76" s="40">
        <v>845.11666666666667</v>
      </c>
      <c r="E76" s="40">
        <v>834.23333333333335</v>
      </c>
      <c r="F76" s="40">
        <v>824.86666666666667</v>
      </c>
      <c r="G76" s="40">
        <v>813.98333333333335</v>
      </c>
      <c r="H76" s="40">
        <v>854.48333333333335</v>
      </c>
      <c r="I76" s="40">
        <v>865.36666666666679</v>
      </c>
      <c r="J76" s="40">
        <v>874.73333333333335</v>
      </c>
      <c r="K76" s="31">
        <v>856</v>
      </c>
      <c r="L76" s="31">
        <v>835.75</v>
      </c>
      <c r="M76" s="31">
        <v>5.00746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403.55</v>
      </c>
      <c r="D77" s="40">
        <v>402.61666666666662</v>
      </c>
      <c r="E77" s="40">
        <v>397.98333333333323</v>
      </c>
      <c r="F77" s="40">
        <v>392.41666666666663</v>
      </c>
      <c r="G77" s="40">
        <v>387.78333333333325</v>
      </c>
      <c r="H77" s="40">
        <v>408.18333333333322</v>
      </c>
      <c r="I77" s="40">
        <v>412.81666666666655</v>
      </c>
      <c r="J77" s="40">
        <v>418.38333333333321</v>
      </c>
      <c r="K77" s="31">
        <v>407.25</v>
      </c>
      <c r="L77" s="31">
        <v>397.05</v>
      </c>
      <c r="M77" s="31">
        <v>3.9242599999999999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183.05</v>
      </c>
      <c r="D78" s="40">
        <v>183.36666666666667</v>
      </c>
      <c r="E78" s="40">
        <v>181.48333333333335</v>
      </c>
      <c r="F78" s="40">
        <v>179.91666666666669</v>
      </c>
      <c r="G78" s="40">
        <v>178.03333333333336</v>
      </c>
      <c r="H78" s="40">
        <v>184.93333333333334</v>
      </c>
      <c r="I78" s="40">
        <v>186.81666666666666</v>
      </c>
      <c r="J78" s="40">
        <v>188.38333333333333</v>
      </c>
      <c r="K78" s="31">
        <v>185.25</v>
      </c>
      <c r="L78" s="31">
        <v>181.8</v>
      </c>
      <c r="M78" s="31">
        <v>48.122489999999999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780.35</v>
      </c>
      <c r="D79" s="40">
        <v>781.11666666666667</v>
      </c>
      <c r="E79" s="40">
        <v>775.33333333333337</v>
      </c>
      <c r="F79" s="40">
        <v>770.31666666666672</v>
      </c>
      <c r="G79" s="40">
        <v>764.53333333333342</v>
      </c>
      <c r="H79" s="40">
        <v>786.13333333333333</v>
      </c>
      <c r="I79" s="40">
        <v>791.91666666666663</v>
      </c>
      <c r="J79" s="40">
        <v>796.93333333333328</v>
      </c>
      <c r="K79" s="31">
        <v>786.9</v>
      </c>
      <c r="L79" s="31">
        <v>776.1</v>
      </c>
      <c r="M79" s="31">
        <v>6.3452799999999998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61.5</v>
      </c>
      <c r="D80" s="40">
        <v>62.233333333333327</v>
      </c>
      <c r="E80" s="40">
        <v>60.516666666666652</v>
      </c>
      <c r="F80" s="40">
        <v>59.533333333333324</v>
      </c>
      <c r="G80" s="40">
        <v>57.816666666666649</v>
      </c>
      <c r="H80" s="40">
        <v>63.216666666666654</v>
      </c>
      <c r="I80" s="40">
        <v>64.933333333333337</v>
      </c>
      <c r="J80" s="40">
        <v>65.916666666666657</v>
      </c>
      <c r="K80" s="31">
        <v>63.95</v>
      </c>
      <c r="L80" s="31">
        <v>61.25</v>
      </c>
      <c r="M80" s="31">
        <v>315.95299999999997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453.3</v>
      </c>
      <c r="D81" s="40">
        <v>455.31666666666666</v>
      </c>
      <c r="E81" s="40">
        <v>450.23333333333335</v>
      </c>
      <c r="F81" s="40">
        <v>447.16666666666669</v>
      </c>
      <c r="G81" s="40">
        <v>442.08333333333337</v>
      </c>
      <c r="H81" s="40">
        <v>458.38333333333333</v>
      </c>
      <c r="I81" s="40">
        <v>463.4666666666667</v>
      </c>
      <c r="J81" s="40">
        <v>466.5333333333333</v>
      </c>
      <c r="K81" s="31">
        <v>460.4</v>
      </c>
      <c r="L81" s="31">
        <v>452.25</v>
      </c>
      <c r="M81" s="31">
        <v>23.176279999999998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13378.8</v>
      </c>
      <c r="D82" s="40">
        <v>13454.6</v>
      </c>
      <c r="E82" s="40">
        <v>13224.2</v>
      </c>
      <c r="F82" s="40">
        <v>13069.6</v>
      </c>
      <c r="G82" s="40">
        <v>12839.2</v>
      </c>
      <c r="H82" s="40">
        <v>13609.2</v>
      </c>
      <c r="I82" s="40">
        <v>13839.599999999999</v>
      </c>
      <c r="J82" s="40">
        <v>13994.2</v>
      </c>
      <c r="K82" s="31">
        <v>13685</v>
      </c>
      <c r="L82" s="31">
        <v>13300</v>
      </c>
      <c r="M82" s="31">
        <v>1.6279999999999999E-2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540.54999999999995</v>
      </c>
      <c r="D83" s="40">
        <v>540.83333333333337</v>
      </c>
      <c r="E83" s="40">
        <v>535.86666666666679</v>
      </c>
      <c r="F83" s="40">
        <v>531.18333333333339</v>
      </c>
      <c r="G83" s="40">
        <v>526.21666666666681</v>
      </c>
      <c r="H83" s="40">
        <v>545.51666666666677</v>
      </c>
      <c r="I83" s="40">
        <v>550.48333333333323</v>
      </c>
      <c r="J83" s="40">
        <v>555.16666666666674</v>
      </c>
      <c r="K83" s="31">
        <v>545.79999999999995</v>
      </c>
      <c r="L83" s="31">
        <v>536.15</v>
      </c>
      <c r="M83" s="31">
        <v>57.274850000000001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379.55</v>
      </c>
      <c r="D84" s="40">
        <v>384.16666666666669</v>
      </c>
      <c r="E84" s="40">
        <v>373.38333333333338</v>
      </c>
      <c r="F84" s="40">
        <v>367.2166666666667</v>
      </c>
      <c r="G84" s="40">
        <v>356.43333333333339</v>
      </c>
      <c r="H84" s="40">
        <v>390.33333333333337</v>
      </c>
      <c r="I84" s="40">
        <v>401.11666666666667</v>
      </c>
      <c r="J84" s="40">
        <v>407.28333333333336</v>
      </c>
      <c r="K84" s="31">
        <v>394.95</v>
      </c>
      <c r="L84" s="31">
        <v>378</v>
      </c>
      <c r="M84" s="31">
        <v>44.962879999999998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1472.55</v>
      </c>
      <c r="D85" s="40">
        <v>1474.2166666666665</v>
      </c>
      <c r="E85" s="40">
        <v>1423.4333333333329</v>
      </c>
      <c r="F85" s="40">
        <v>1374.3166666666664</v>
      </c>
      <c r="G85" s="40">
        <v>1323.5333333333328</v>
      </c>
      <c r="H85" s="40">
        <v>1523.333333333333</v>
      </c>
      <c r="I85" s="40">
        <v>1574.1166666666663</v>
      </c>
      <c r="J85" s="40">
        <v>1623.2333333333331</v>
      </c>
      <c r="K85" s="31">
        <v>1525</v>
      </c>
      <c r="L85" s="31">
        <v>1425.1</v>
      </c>
      <c r="M85" s="31">
        <v>5.2114500000000001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404.75</v>
      </c>
      <c r="D86" s="40">
        <v>403.25</v>
      </c>
      <c r="E86" s="40">
        <v>399.5</v>
      </c>
      <c r="F86" s="40">
        <v>394.25</v>
      </c>
      <c r="G86" s="40">
        <v>390.5</v>
      </c>
      <c r="H86" s="40">
        <v>408.5</v>
      </c>
      <c r="I86" s="40">
        <v>412.25</v>
      </c>
      <c r="J86" s="40">
        <v>417.5</v>
      </c>
      <c r="K86" s="31">
        <v>407</v>
      </c>
      <c r="L86" s="31">
        <v>398</v>
      </c>
      <c r="M86" s="31">
        <v>16.442779999999999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109.3</v>
      </c>
      <c r="D87" s="40">
        <v>109.73333333333333</v>
      </c>
      <c r="E87" s="40">
        <v>107.76666666666667</v>
      </c>
      <c r="F87" s="40">
        <v>106.23333333333333</v>
      </c>
      <c r="G87" s="40">
        <v>104.26666666666667</v>
      </c>
      <c r="H87" s="40">
        <v>111.26666666666667</v>
      </c>
      <c r="I87" s="40">
        <v>113.23333333333333</v>
      </c>
      <c r="J87" s="40">
        <v>114.76666666666667</v>
      </c>
      <c r="K87" s="31">
        <v>111.7</v>
      </c>
      <c r="L87" s="31">
        <v>108.2</v>
      </c>
      <c r="M87" s="31">
        <v>1.81111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5609.1</v>
      </c>
      <c r="D88" s="40">
        <v>5644.5999999999995</v>
      </c>
      <c r="E88" s="40">
        <v>5564.4999999999991</v>
      </c>
      <c r="F88" s="40">
        <v>5519.9</v>
      </c>
      <c r="G88" s="40">
        <v>5439.7999999999993</v>
      </c>
      <c r="H88" s="40">
        <v>5689.1999999999989</v>
      </c>
      <c r="I88" s="40">
        <v>5769.2999999999993</v>
      </c>
      <c r="J88" s="40">
        <v>5813.8999999999987</v>
      </c>
      <c r="K88" s="31">
        <v>5724.7</v>
      </c>
      <c r="L88" s="31">
        <v>5600</v>
      </c>
      <c r="M88" s="31">
        <v>8.5980000000000001E-2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840.1</v>
      </c>
      <c r="D89" s="40">
        <v>844.66666666666663</v>
      </c>
      <c r="E89" s="40">
        <v>830.98333333333323</v>
      </c>
      <c r="F89" s="40">
        <v>821.86666666666656</v>
      </c>
      <c r="G89" s="40">
        <v>808.18333333333317</v>
      </c>
      <c r="H89" s="40">
        <v>853.7833333333333</v>
      </c>
      <c r="I89" s="40">
        <v>867.4666666666667</v>
      </c>
      <c r="J89" s="40">
        <v>876.58333333333337</v>
      </c>
      <c r="K89" s="31">
        <v>858.35</v>
      </c>
      <c r="L89" s="31">
        <v>835.55</v>
      </c>
      <c r="M89" s="31">
        <v>0.52390999999999999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1283.45</v>
      </c>
      <c r="D90" s="40">
        <v>1281.5666666666666</v>
      </c>
      <c r="E90" s="40">
        <v>1259.1333333333332</v>
      </c>
      <c r="F90" s="40">
        <v>1234.8166666666666</v>
      </c>
      <c r="G90" s="40">
        <v>1212.3833333333332</v>
      </c>
      <c r="H90" s="40">
        <v>1305.8833333333332</v>
      </c>
      <c r="I90" s="40">
        <v>1328.3166666666666</v>
      </c>
      <c r="J90" s="40">
        <v>1352.6333333333332</v>
      </c>
      <c r="K90" s="31">
        <v>1304</v>
      </c>
      <c r="L90" s="31">
        <v>1257.25</v>
      </c>
      <c r="M90" s="31">
        <v>2.5901999999999998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15038.8</v>
      </c>
      <c r="D91" s="40">
        <v>15057.449999999999</v>
      </c>
      <c r="E91" s="40">
        <v>14934.899999999998</v>
      </c>
      <c r="F91" s="40">
        <v>14830.999999999998</v>
      </c>
      <c r="G91" s="40">
        <v>14708.449999999997</v>
      </c>
      <c r="H91" s="40">
        <v>15161.349999999999</v>
      </c>
      <c r="I91" s="40">
        <v>15283.899999999998</v>
      </c>
      <c r="J91" s="40">
        <v>15387.8</v>
      </c>
      <c r="K91" s="31">
        <v>15180</v>
      </c>
      <c r="L91" s="31">
        <v>14953.55</v>
      </c>
      <c r="M91" s="31">
        <v>0.19345999999999999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318.05</v>
      </c>
      <c r="D92" s="40">
        <v>318.65000000000003</v>
      </c>
      <c r="E92" s="40">
        <v>309.45000000000005</v>
      </c>
      <c r="F92" s="40">
        <v>300.85000000000002</v>
      </c>
      <c r="G92" s="40">
        <v>291.65000000000003</v>
      </c>
      <c r="H92" s="40">
        <v>327.25000000000006</v>
      </c>
      <c r="I92" s="40">
        <v>336.45</v>
      </c>
      <c r="J92" s="40">
        <v>345.05000000000007</v>
      </c>
      <c r="K92" s="31">
        <v>327.85</v>
      </c>
      <c r="L92" s="31">
        <v>310.05</v>
      </c>
      <c r="M92" s="31">
        <v>2.9388399999999999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3450.75</v>
      </c>
      <c r="D93" s="40">
        <v>3463.5833333333335</v>
      </c>
      <c r="E93" s="40">
        <v>3422.3166666666671</v>
      </c>
      <c r="F93" s="40">
        <v>3393.8833333333337</v>
      </c>
      <c r="G93" s="40">
        <v>3352.6166666666672</v>
      </c>
      <c r="H93" s="40">
        <v>3492.0166666666669</v>
      </c>
      <c r="I93" s="40">
        <v>3533.2833333333333</v>
      </c>
      <c r="J93" s="40">
        <v>3561.7166666666667</v>
      </c>
      <c r="K93" s="31">
        <v>3504.85</v>
      </c>
      <c r="L93" s="31">
        <v>3435.15</v>
      </c>
      <c r="M93" s="31">
        <v>2.1060699999999999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175.45</v>
      </c>
      <c r="D94" s="40">
        <v>175.79999999999998</v>
      </c>
      <c r="E94" s="40">
        <v>172.14999999999998</v>
      </c>
      <c r="F94" s="40">
        <v>168.85</v>
      </c>
      <c r="G94" s="40">
        <v>165.2</v>
      </c>
      <c r="H94" s="40">
        <v>179.09999999999997</v>
      </c>
      <c r="I94" s="40">
        <v>182.75</v>
      </c>
      <c r="J94" s="40">
        <v>186.04999999999995</v>
      </c>
      <c r="K94" s="31">
        <v>179.45</v>
      </c>
      <c r="L94" s="31">
        <v>172.5</v>
      </c>
      <c r="M94" s="31">
        <v>32.383740000000003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482.6</v>
      </c>
      <c r="D95" s="40">
        <v>465.8</v>
      </c>
      <c r="E95" s="40">
        <v>436.8</v>
      </c>
      <c r="F95" s="40">
        <v>391</v>
      </c>
      <c r="G95" s="40">
        <v>362</v>
      </c>
      <c r="H95" s="40">
        <v>511.6</v>
      </c>
      <c r="I95" s="40">
        <v>540.6</v>
      </c>
      <c r="J95" s="40">
        <v>586.40000000000009</v>
      </c>
      <c r="K95" s="31">
        <v>494.8</v>
      </c>
      <c r="L95" s="31">
        <v>420</v>
      </c>
      <c r="M95" s="31">
        <v>96.609790000000004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833.2</v>
      </c>
      <c r="D96" s="40">
        <v>836.18333333333339</v>
      </c>
      <c r="E96" s="40">
        <v>822.01666666666677</v>
      </c>
      <c r="F96" s="40">
        <v>810.83333333333337</v>
      </c>
      <c r="G96" s="40">
        <v>796.66666666666674</v>
      </c>
      <c r="H96" s="40">
        <v>847.36666666666679</v>
      </c>
      <c r="I96" s="40">
        <v>861.5333333333333</v>
      </c>
      <c r="J96" s="40">
        <v>872.71666666666681</v>
      </c>
      <c r="K96" s="31">
        <v>850.35</v>
      </c>
      <c r="L96" s="31">
        <v>825</v>
      </c>
      <c r="M96" s="31">
        <v>3.5465800000000001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2948.65</v>
      </c>
      <c r="D97" s="40">
        <v>2978.7166666666672</v>
      </c>
      <c r="E97" s="40">
        <v>2889.9833333333345</v>
      </c>
      <c r="F97" s="40">
        <v>2831.3166666666675</v>
      </c>
      <c r="G97" s="40">
        <v>2742.5833333333348</v>
      </c>
      <c r="H97" s="40">
        <v>3037.3833333333341</v>
      </c>
      <c r="I97" s="40">
        <v>3126.1166666666668</v>
      </c>
      <c r="J97" s="40">
        <v>3184.7833333333338</v>
      </c>
      <c r="K97" s="31">
        <v>3067.45</v>
      </c>
      <c r="L97" s="31">
        <v>2920.05</v>
      </c>
      <c r="M97" s="31">
        <v>0.57188000000000005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349.65</v>
      </c>
      <c r="D98" s="40">
        <v>350.5</v>
      </c>
      <c r="E98" s="40">
        <v>346.1</v>
      </c>
      <c r="F98" s="40">
        <v>342.55</v>
      </c>
      <c r="G98" s="40">
        <v>338.15000000000003</v>
      </c>
      <c r="H98" s="40">
        <v>354.05</v>
      </c>
      <c r="I98" s="40">
        <v>358.45</v>
      </c>
      <c r="J98" s="40">
        <v>362</v>
      </c>
      <c r="K98" s="31">
        <v>354.9</v>
      </c>
      <c r="L98" s="31">
        <v>346.95</v>
      </c>
      <c r="M98" s="31">
        <v>2.5020699999999998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598.75</v>
      </c>
      <c r="D99" s="40">
        <v>603.91666666666663</v>
      </c>
      <c r="E99" s="40">
        <v>585.83333333333326</v>
      </c>
      <c r="F99" s="40">
        <v>572.91666666666663</v>
      </c>
      <c r="G99" s="40">
        <v>554.83333333333326</v>
      </c>
      <c r="H99" s="40">
        <v>616.83333333333326</v>
      </c>
      <c r="I99" s="40">
        <v>634.91666666666652</v>
      </c>
      <c r="J99" s="40">
        <v>647.83333333333326</v>
      </c>
      <c r="K99" s="31">
        <v>622</v>
      </c>
      <c r="L99" s="31">
        <v>591</v>
      </c>
      <c r="M99" s="31">
        <v>62.126660000000001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550.45000000000005</v>
      </c>
      <c r="D100" s="40">
        <v>553.80000000000007</v>
      </c>
      <c r="E100" s="40">
        <v>538.85000000000014</v>
      </c>
      <c r="F100" s="40">
        <v>527.25000000000011</v>
      </c>
      <c r="G100" s="40">
        <v>512.30000000000018</v>
      </c>
      <c r="H100" s="40">
        <v>565.40000000000009</v>
      </c>
      <c r="I100" s="40">
        <v>580.35000000000014</v>
      </c>
      <c r="J100" s="40">
        <v>591.95000000000005</v>
      </c>
      <c r="K100" s="31">
        <v>568.75</v>
      </c>
      <c r="L100" s="31">
        <v>542.20000000000005</v>
      </c>
      <c r="M100" s="31">
        <v>8.2238199999999999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148.80000000000001</v>
      </c>
      <c r="D101" s="40">
        <v>148.63333333333333</v>
      </c>
      <c r="E101" s="40">
        <v>146.66666666666666</v>
      </c>
      <c r="F101" s="40">
        <v>144.53333333333333</v>
      </c>
      <c r="G101" s="40">
        <v>142.56666666666666</v>
      </c>
      <c r="H101" s="40">
        <v>150.76666666666665</v>
      </c>
      <c r="I101" s="40">
        <v>152.73333333333335</v>
      </c>
      <c r="J101" s="40">
        <v>154.86666666666665</v>
      </c>
      <c r="K101" s="31">
        <v>150.6</v>
      </c>
      <c r="L101" s="31">
        <v>146.5</v>
      </c>
      <c r="M101" s="31">
        <v>176.31036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904.9</v>
      </c>
      <c r="D102" s="40">
        <v>942.01666666666654</v>
      </c>
      <c r="E102" s="40">
        <v>849.23333333333312</v>
      </c>
      <c r="F102" s="40">
        <v>793.56666666666661</v>
      </c>
      <c r="G102" s="40">
        <v>700.78333333333319</v>
      </c>
      <c r="H102" s="40">
        <v>997.68333333333305</v>
      </c>
      <c r="I102" s="40">
        <v>1090.4666666666667</v>
      </c>
      <c r="J102" s="40">
        <v>1146.133333333333</v>
      </c>
      <c r="K102" s="31">
        <v>1034.8</v>
      </c>
      <c r="L102" s="31">
        <v>886.35</v>
      </c>
      <c r="M102" s="31">
        <v>42.552689999999998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523.6</v>
      </c>
      <c r="D103" s="40">
        <v>522.19999999999993</v>
      </c>
      <c r="E103" s="40">
        <v>518.39999999999986</v>
      </c>
      <c r="F103" s="40">
        <v>513.19999999999993</v>
      </c>
      <c r="G103" s="40">
        <v>509.39999999999986</v>
      </c>
      <c r="H103" s="40">
        <v>527.39999999999986</v>
      </c>
      <c r="I103" s="40">
        <v>531.19999999999982</v>
      </c>
      <c r="J103" s="40">
        <v>536.39999999999986</v>
      </c>
      <c r="K103" s="31">
        <v>526</v>
      </c>
      <c r="L103" s="31">
        <v>517</v>
      </c>
      <c r="M103" s="31">
        <v>0.48082999999999998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668.55</v>
      </c>
      <c r="D104" s="40">
        <v>670.85</v>
      </c>
      <c r="E104" s="40">
        <v>662.7</v>
      </c>
      <c r="F104" s="40">
        <v>656.85</v>
      </c>
      <c r="G104" s="40">
        <v>648.70000000000005</v>
      </c>
      <c r="H104" s="40">
        <v>676.7</v>
      </c>
      <c r="I104" s="40">
        <v>684.84999999999991</v>
      </c>
      <c r="J104" s="40">
        <v>690.7</v>
      </c>
      <c r="K104" s="31">
        <v>679</v>
      </c>
      <c r="L104" s="31">
        <v>665</v>
      </c>
      <c r="M104" s="31">
        <v>1.61297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141.5</v>
      </c>
      <c r="D105" s="40">
        <v>142.26666666666665</v>
      </c>
      <c r="E105" s="40">
        <v>140.08333333333331</v>
      </c>
      <c r="F105" s="40">
        <v>138.66666666666666</v>
      </c>
      <c r="G105" s="40">
        <v>136.48333333333332</v>
      </c>
      <c r="H105" s="40">
        <v>143.68333333333331</v>
      </c>
      <c r="I105" s="40">
        <v>145.86666666666665</v>
      </c>
      <c r="J105" s="40">
        <v>147.2833333333333</v>
      </c>
      <c r="K105" s="31">
        <v>144.44999999999999</v>
      </c>
      <c r="L105" s="31">
        <v>140.85</v>
      </c>
      <c r="M105" s="31">
        <v>5.7907500000000001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1334.25</v>
      </c>
      <c r="D106" s="40">
        <v>1346.0833333333333</v>
      </c>
      <c r="E106" s="40">
        <v>1317.1666666666665</v>
      </c>
      <c r="F106" s="40">
        <v>1300.0833333333333</v>
      </c>
      <c r="G106" s="40">
        <v>1271.1666666666665</v>
      </c>
      <c r="H106" s="40">
        <v>1363.1666666666665</v>
      </c>
      <c r="I106" s="40">
        <v>1392.083333333333</v>
      </c>
      <c r="J106" s="40">
        <v>1409.1666666666665</v>
      </c>
      <c r="K106" s="31">
        <v>1375</v>
      </c>
      <c r="L106" s="31">
        <v>1329</v>
      </c>
      <c r="M106" s="31">
        <v>1.60226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24.75</v>
      </c>
      <c r="D107" s="40">
        <v>24.95</v>
      </c>
      <c r="E107" s="40">
        <v>24.4</v>
      </c>
      <c r="F107" s="40">
        <v>24.05</v>
      </c>
      <c r="G107" s="40">
        <v>23.5</v>
      </c>
      <c r="H107" s="40">
        <v>25.299999999999997</v>
      </c>
      <c r="I107" s="40">
        <v>25.85</v>
      </c>
      <c r="J107" s="40">
        <v>26.199999999999996</v>
      </c>
      <c r="K107" s="31">
        <v>25.5</v>
      </c>
      <c r="L107" s="31">
        <v>24.6</v>
      </c>
      <c r="M107" s="31">
        <v>80.962130000000002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1354.55</v>
      </c>
      <c r="D108" s="40">
        <v>1369.3166666666666</v>
      </c>
      <c r="E108" s="40">
        <v>1315.5333333333333</v>
      </c>
      <c r="F108" s="40">
        <v>1276.5166666666667</v>
      </c>
      <c r="G108" s="40">
        <v>1222.7333333333333</v>
      </c>
      <c r="H108" s="40">
        <v>1408.3333333333333</v>
      </c>
      <c r="I108" s="40">
        <v>1462.1166666666666</v>
      </c>
      <c r="J108" s="40">
        <v>1501.1333333333332</v>
      </c>
      <c r="K108" s="31">
        <v>1423.1</v>
      </c>
      <c r="L108" s="31">
        <v>1330.3</v>
      </c>
      <c r="M108" s="31">
        <v>5.5860000000000003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436.15</v>
      </c>
      <c r="D109" s="40">
        <v>435.45</v>
      </c>
      <c r="E109" s="40">
        <v>427.9</v>
      </c>
      <c r="F109" s="40">
        <v>419.65</v>
      </c>
      <c r="G109" s="40">
        <v>412.09999999999997</v>
      </c>
      <c r="H109" s="40">
        <v>443.7</v>
      </c>
      <c r="I109" s="40">
        <v>451.25000000000006</v>
      </c>
      <c r="J109" s="40">
        <v>459.5</v>
      </c>
      <c r="K109" s="31">
        <v>443</v>
      </c>
      <c r="L109" s="31">
        <v>427.2</v>
      </c>
      <c r="M109" s="31">
        <v>3.2475000000000001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682.3</v>
      </c>
      <c r="D110" s="40">
        <v>690.76666666666677</v>
      </c>
      <c r="E110" s="40">
        <v>671.53333333333353</v>
      </c>
      <c r="F110" s="40">
        <v>660.76666666666677</v>
      </c>
      <c r="G110" s="40">
        <v>641.53333333333353</v>
      </c>
      <c r="H110" s="40">
        <v>701.53333333333353</v>
      </c>
      <c r="I110" s="40">
        <v>720.76666666666688</v>
      </c>
      <c r="J110" s="40">
        <v>731.53333333333353</v>
      </c>
      <c r="K110" s="31">
        <v>710</v>
      </c>
      <c r="L110" s="31">
        <v>680</v>
      </c>
      <c r="M110" s="31">
        <v>3.2075399999999998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4362.45</v>
      </c>
      <c r="D111" s="40">
        <v>4376</v>
      </c>
      <c r="E111" s="40">
        <v>4336.45</v>
      </c>
      <c r="F111" s="40">
        <v>4310.45</v>
      </c>
      <c r="G111" s="40">
        <v>4270.8999999999996</v>
      </c>
      <c r="H111" s="40">
        <v>4402</v>
      </c>
      <c r="I111" s="40">
        <v>4441.5499999999993</v>
      </c>
      <c r="J111" s="40">
        <v>4467.55</v>
      </c>
      <c r="K111" s="31">
        <v>4415.55</v>
      </c>
      <c r="L111" s="31">
        <v>4350</v>
      </c>
      <c r="M111" s="31">
        <v>3.363E-2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177.05</v>
      </c>
      <c r="D112" s="40">
        <v>178.65</v>
      </c>
      <c r="E112" s="40">
        <v>173.60000000000002</v>
      </c>
      <c r="F112" s="40">
        <v>170.15</v>
      </c>
      <c r="G112" s="40">
        <v>165.10000000000002</v>
      </c>
      <c r="H112" s="40">
        <v>182.10000000000002</v>
      </c>
      <c r="I112" s="40">
        <v>187.15000000000003</v>
      </c>
      <c r="J112" s="40">
        <v>190.60000000000002</v>
      </c>
      <c r="K112" s="31">
        <v>183.7</v>
      </c>
      <c r="L112" s="31">
        <v>175.2</v>
      </c>
      <c r="M112" s="31">
        <v>2.38225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304.55</v>
      </c>
      <c r="D113" s="40">
        <v>309.53333333333336</v>
      </c>
      <c r="E113" s="40">
        <v>297.11666666666673</v>
      </c>
      <c r="F113" s="40">
        <v>289.68333333333339</v>
      </c>
      <c r="G113" s="40">
        <v>277.26666666666677</v>
      </c>
      <c r="H113" s="40">
        <v>316.9666666666667</v>
      </c>
      <c r="I113" s="40">
        <v>329.38333333333333</v>
      </c>
      <c r="J113" s="40">
        <v>336.81666666666666</v>
      </c>
      <c r="K113" s="31">
        <v>321.95</v>
      </c>
      <c r="L113" s="31">
        <v>302.10000000000002</v>
      </c>
      <c r="M113" s="31">
        <v>21.053000000000001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646.1</v>
      </c>
      <c r="D114" s="40">
        <v>647.36666666666667</v>
      </c>
      <c r="E114" s="40">
        <v>639.73333333333335</v>
      </c>
      <c r="F114" s="40">
        <v>633.36666666666667</v>
      </c>
      <c r="G114" s="40">
        <v>625.73333333333335</v>
      </c>
      <c r="H114" s="40">
        <v>653.73333333333335</v>
      </c>
      <c r="I114" s="40">
        <v>661.36666666666679</v>
      </c>
      <c r="J114" s="40">
        <v>667.73333333333335</v>
      </c>
      <c r="K114" s="31">
        <v>655</v>
      </c>
      <c r="L114" s="31">
        <v>641</v>
      </c>
      <c r="M114" s="31">
        <v>0.34782999999999997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483.55</v>
      </c>
      <c r="D115" s="40">
        <v>487.15000000000003</v>
      </c>
      <c r="E115" s="40">
        <v>477.70000000000005</v>
      </c>
      <c r="F115" s="40">
        <v>471.85</v>
      </c>
      <c r="G115" s="40">
        <v>462.40000000000003</v>
      </c>
      <c r="H115" s="40">
        <v>493.00000000000006</v>
      </c>
      <c r="I115" s="40">
        <v>502.45</v>
      </c>
      <c r="J115" s="40">
        <v>508.30000000000007</v>
      </c>
      <c r="K115" s="31">
        <v>496.6</v>
      </c>
      <c r="L115" s="31">
        <v>481.3</v>
      </c>
      <c r="M115" s="31">
        <v>19.478950000000001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913.1</v>
      </c>
      <c r="D116" s="40">
        <v>926.86666666666667</v>
      </c>
      <c r="E116" s="40">
        <v>895.23333333333335</v>
      </c>
      <c r="F116" s="40">
        <v>877.36666666666667</v>
      </c>
      <c r="G116" s="40">
        <v>845.73333333333335</v>
      </c>
      <c r="H116" s="40">
        <v>944.73333333333335</v>
      </c>
      <c r="I116" s="40">
        <v>976.36666666666679</v>
      </c>
      <c r="J116" s="40">
        <v>994.23333333333335</v>
      </c>
      <c r="K116" s="31">
        <v>958.5</v>
      </c>
      <c r="L116" s="31">
        <v>909</v>
      </c>
      <c r="M116" s="31">
        <v>33.66104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151.6</v>
      </c>
      <c r="D117" s="40">
        <v>152.33333333333334</v>
      </c>
      <c r="E117" s="40">
        <v>149.86666666666667</v>
      </c>
      <c r="F117" s="40">
        <v>148.13333333333333</v>
      </c>
      <c r="G117" s="40">
        <v>145.66666666666666</v>
      </c>
      <c r="H117" s="40">
        <v>154.06666666666669</v>
      </c>
      <c r="I117" s="40">
        <v>156.53333333333333</v>
      </c>
      <c r="J117" s="40">
        <v>158.26666666666671</v>
      </c>
      <c r="K117" s="31">
        <v>154.80000000000001</v>
      </c>
      <c r="L117" s="31">
        <v>150.6</v>
      </c>
      <c r="M117" s="31">
        <v>14.7822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142.44999999999999</v>
      </c>
      <c r="D118" s="40">
        <v>143.26666666666665</v>
      </c>
      <c r="E118" s="40">
        <v>141.2833333333333</v>
      </c>
      <c r="F118" s="40">
        <v>140.11666666666665</v>
      </c>
      <c r="G118" s="40">
        <v>138.1333333333333</v>
      </c>
      <c r="H118" s="40">
        <v>144.43333333333331</v>
      </c>
      <c r="I118" s="40">
        <v>146.41666666666666</v>
      </c>
      <c r="J118" s="40">
        <v>147.58333333333331</v>
      </c>
      <c r="K118" s="31">
        <v>145.25</v>
      </c>
      <c r="L118" s="31">
        <v>142.1</v>
      </c>
      <c r="M118" s="31">
        <v>42.454859999999996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372.4</v>
      </c>
      <c r="D119" s="40">
        <v>372.93333333333334</v>
      </c>
      <c r="E119" s="40">
        <v>369.4666666666667</v>
      </c>
      <c r="F119" s="40">
        <v>366.53333333333336</v>
      </c>
      <c r="G119" s="40">
        <v>363.06666666666672</v>
      </c>
      <c r="H119" s="40">
        <v>375.86666666666667</v>
      </c>
      <c r="I119" s="40">
        <v>379.33333333333326</v>
      </c>
      <c r="J119" s="40">
        <v>382.26666666666665</v>
      </c>
      <c r="K119" s="31">
        <v>376.4</v>
      </c>
      <c r="L119" s="31">
        <v>370</v>
      </c>
      <c r="M119" s="31">
        <v>1.95591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4723.3999999999996</v>
      </c>
      <c r="D120" s="40">
        <v>4722.4666666666662</v>
      </c>
      <c r="E120" s="40">
        <v>4685.9333333333325</v>
      </c>
      <c r="F120" s="40">
        <v>4648.4666666666662</v>
      </c>
      <c r="G120" s="40">
        <v>4611.9333333333325</v>
      </c>
      <c r="H120" s="40">
        <v>4759.9333333333325</v>
      </c>
      <c r="I120" s="40">
        <v>4796.4666666666672</v>
      </c>
      <c r="J120" s="40">
        <v>4833.9333333333325</v>
      </c>
      <c r="K120" s="31">
        <v>4759</v>
      </c>
      <c r="L120" s="31">
        <v>4685</v>
      </c>
      <c r="M120" s="31">
        <v>1.8361400000000001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1797.05</v>
      </c>
      <c r="D121" s="40">
        <v>1798.3833333333332</v>
      </c>
      <c r="E121" s="40">
        <v>1786.7666666666664</v>
      </c>
      <c r="F121" s="40">
        <v>1776.4833333333331</v>
      </c>
      <c r="G121" s="40">
        <v>1764.8666666666663</v>
      </c>
      <c r="H121" s="40">
        <v>1808.6666666666665</v>
      </c>
      <c r="I121" s="40">
        <v>1820.2833333333333</v>
      </c>
      <c r="J121" s="40">
        <v>1830.5666666666666</v>
      </c>
      <c r="K121" s="31">
        <v>1810</v>
      </c>
      <c r="L121" s="31">
        <v>1788.1</v>
      </c>
      <c r="M121" s="31">
        <v>2.0250300000000001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3226.65</v>
      </c>
      <c r="D122" s="40">
        <v>3251.0833333333335</v>
      </c>
      <c r="E122" s="40">
        <v>3177.166666666667</v>
      </c>
      <c r="F122" s="40">
        <v>3127.6833333333334</v>
      </c>
      <c r="G122" s="40">
        <v>3053.7666666666669</v>
      </c>
      <c r="H122" s="40">
        <v>3300.5666666666671</v>
      </c>
      <c r="I122" s="40">
        <v>3374.483333333334</v>
      </c>
      <c r="J122" s="40">
        <v>3423.9666666666672</v>
      </c>
      <c r="K122" s="31">
        <v>3325</v>
      </c>
      <c r="L122" s="31">
        <v>3201.6</v>
      </c>
      <c r="M122" s="31">
        <v>2.6204100000000001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639.15</v>
      </c>
      <c r="D123" s="40">
        <v>643.5333333333333</v>
      </c>
      <c r="E123" s="40">
        <v>624.26666666666665</v>
      </c>
      <c r="F123" s="40">
        <v>609.38333333333333</v>
      </c>
      <c r="G123" s="40">
        <v>590.11666666666667</v>
      </c>
      <c r="H123" s="40">
        <v>658.41666666666663</v>
      </c>
      <c r="I123" s="40">
        <v>677.68333333333328</v>
      </c>
      <c r="J123" s="40">
        <v>692.56666666666661</v>
      </c>
      <c r="K123" s="31">
        <v>662.8</v>
      </c>
      <c r="L123" s="31">
        <v>628.65</v>
      </c>
      <c r="M123" s="31">
        <v>11.099159999999999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887.1</v>
      </c>
      <c r="D124" s="40">
        <v>897.63333333333333</v>
      </c>
      <c r="E124" s="40">
        <v>871.9666666666667</v>
      </c>
      <c r="F124" s="40">
        <v>856.83333333333337</v>
      </c>
      <c r="G124" s="40">
        <v>831.16666666666674</v>
      </c>
      <c r="H124" s="40">
        <v>912.76666666666665</v>
      </c>
      <c r="I124" s="40">
        <v>938.43333333333339</v>
      </c>
      <c r="J124" s="40">
        <v>953.56666666666661</v>
      </c>
      <c r="K124" s="31">
        <v>923.3</v>
      </c>
      <c r="L124" s="31">
        <v>882.5</v>
      </c>
      <c r="M124" s="31">
        <v>12.35342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644.29999999999995</v>
      </c>
      <c r="D125" s="40">
        <v>648.26666666666665</v>
      </c>
      <c r="E125" s="40">
        <v>635.5333333333333</v>
      </c>
      <c r="F125" s="40">
        <v>626.76666666666665</v>
      </c>
      <c r="G125" s="40">
        <v>614.0333333333333</v>
      </c>
      <c r="H125" s="40">
        <v>657.0333333333333</v>
      </c>
      <c r="I125" s="40">
        <v>669.76666666666665</v>
      </c>
      <c r="J125" s="40">
        <v>678.5333333333333</v>
      </c>
      <c r="K125" s="31">
        <v>661</v>
      </c>
      <c r="L125" s="31">
        <v>639.5</v>
      </c>
      <c r="M125" s="31">
        <v>0.8579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471.15</v>
      </c>
      <c r="D126" s="40">
        <v>471.65000000000003</v>
      </c>
      <c r="E126" s="40">
        <v>468.05000000000007</v>
      </c>
      <c r="F126" s="40">
        <v>464.95000000000005</v>
      </c>
      <c r="G126" s="40">
        <v>461.35000000000008</v>
      </c>
      <c r="H126" s="40">
        <v>474.75000000000006</v>
      </c>
      <c r="I126" s="40">
        <v>478.35000000000008</v>
      </c>
      <c r="J126" s="40">
        <v>481.45000000000005</v>
      </c>
      <c r="K126" s="31">
        <v>475.25</v>
      </c>
      <c r="L126" s="31">
        <v>468.55</v>
      </c>
      <c r="M126" s="31">
        <v>10.95392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845.65</v>
      </c>
      <c r="D127" s="40">
        <v>850.98333333333323</v>
      </c>
      <c r="E127" s="40">
        <v>838.46666666666647</v>
      </c>
      <c r="F127" s="40">
        <v>831.28333333333319</v>
      </c>
      <c r="G127" s="40">
        <v>818.76666666666642</v>
      </c>
      <c r="H127" s="40">
        <v>858.16666666666652</v>
      </c>
      <c r="I127" s="40">
        <v>870.68333333333317</v>
      </c>
      <c r="J127" s="40">
        <v>877.86666666666656</v>
      </c>
      <c r="K127" s="31">
        <v>863.5</v>
      </c>
      <c r="L127" s="31">
        <v>843.8</v>
      </c>
      <c r="M127" s="31">
        <v>4.2306800000000004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980.9</v>
      </c>
      <c r="D128" s="40">
        <v>984.4666666666667</v>
      </c>
      <c r="E128" s="40">
        <v>966.43333333333339</v>
      </c>
      <c r="F128" s="40">
        <v>951.9666666666667</v>
      </c>
      <c r="G128" s="40">
        <v>933.93333333333339</v>
      </c>
      <c r="H128" s="40">
        <v>998.93333333333339</v>
      </c>
      <c r="I128" s="40">
        <v>1016.9666666666667</v>
      </c>
      <c r="J128" s="40">
        <v>1031.4333333333334</v>
      </c>
      <c r="K128" s="31">
        <v>1002.5</v>
      </c>
      <c r="L128" s="31">
        <v>970</v>
      </c>
      <c r="M128" s="31">
        <v>1.7527699999999999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103.3</v>
      </c>
      <c r="D129" s="40">
        <v>103</v>
      </c>
      <c r="E129" s="40">
        <v>101.85</v>
      </c>
      <c r="F129" s="40">
        <v>100.39999999999999</v>
      </c>
      <c r="G129" s="40">
        <v>99.249999999999986</v>
      </c>
      <c r="H129" s="40">
        <v>104.45</v>
      </c>
      <c r="I129" s="40">
        <v>105.60000000000001</v>
      </c>
      <c r="J129" s="40">
        <v>107.05000000000001</v>
      </c>
      <c r="K129" s="31">
        <v>104.15</v>
      </c>
      <c r="L129" s="31">
        <v>101.55</v>
      </c>
      <c r="M129" s="31">
        <v>8.8349299999999999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938</v>
      </c>
      <c r="D130" s="40">
        <v>946.65</v>
      </c>
      <c r="E130" s="40">
        <v>916.34999999999991</v>
      </c>
      <c r="F130" s="40">
        <v>894.69999999999993</v>
      </c>
      <c r="G130" s="40">
        <v>864.39999999999986</v>
      </c>
      <c r="H130" s="40">
        <v>968.3</v>
      </c>
      <c r="I130" s="40">
        <v>998.59999999999991</v>
      </c>
      <c r="J130" s="40">
        <v>1020.25</v>
      </c>
      <c r="K130" s="31">
        <v>976.95</v>
      </c>
      <c r="L130" s="31">
        <v>925</v>
      </c>
      <c r="M130" s="31">
        <v>1.51885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337</v>
      </c>
      <c r="D131" s="40">
        <v>336.73333333333329</v>
      </c>
      <c r="E131" s="40">
        <v>328.91666666666657</v>
      </c>
      <c r="F131" s="40">
        <v>320.83333333333326</v>
      </c>
      <c r="G131" s="40">
        <v>313.01666666666654</v>
      </c>
      <c r="H131" s="40">
        <v>344.81666666666661</v>
      </c>
      <c r="I131" s="40">
        <v>352.63333333333333</v>
      </c>
      <c r="J131" s="40">
        <v>360.71666666666664</v>
      </c>
      <c r="K131" s="31">
        <v>344.55</v>
      </c>
      <c r="L131" s="31">
        <v>328.65</v>
      </c>
      <c r="M131" s="31">
        <v>272.26564999999999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588.70000000000005</v>
      </c>
      <c r="D132" s="40">
        <v>591.75</v>
      </c>
      <c r="E132" s="40">
        <v>584.70000000000005</v>
      </c>
      <c r="F132" s="40">
        <v>580.70000000000005</v>
      </c>
      <c r="G132" s="40">
        <v>573.65000000000009</v>
      </c>
      <c r="H132" s="40">
        <v>595.75</v>
      </c>
      <c r="I132" s="40">
        <v>602.79999999999995</v>
      </c>
      <c r="J132" s="40">
        <v>606.79999999999995</v>
      </c>
      <c r="K132" s="31">
        <v>598.79999999999995</v>
      </c>
      <c r="L132" s="31">
        <v>587.75</v>
      </c>
      <c r="M132" s="31">
        <v>15.853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2250.25</v>
      </c>
      <c r="D133" s="40">
        <v>2260.0833333333335</v>
      </c>
      <c r="E133" s="40">
        <v>2220.166666666667</v>
      </c>
      <c r="F133" s="40">
        <v>2190.0833333333335</v>
      </c>
      <c r="G133" s="40">
        <v>2150.166666666667</v>
      </c>
      <c r="H133" s="40">
        <v>2290.166666666667</v>
      </c>
      <c r="I133" s="40">
        <v>2330.0833333333339</v>
      </c>
      <c r="J133" s="40">
        <v>2360.166666666667</v>
      </c>
      <c r="K133" s="31">
        <v>2300</v>
      </c>
      <c r="L133" s="31">
        <v>2230</v>
      </c>
      <c r="M133" s="31">
        <v>1.6847000000000001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1909.25</v>
      </c>
      <c r="D134" s="40">
        <v>1916.1500000000003</v>
      </c>
      <c r="E134" s="40">
        <v>1884.5000000000007</v>
      </c>
      <c r="F134" s="40">
        <v>1859.7500000000005</v>
      </c>
      <c r="G134" s="40">
        <v>1828.1000000000008</v>
      </c>
      <c r="H134" s="40">
        <v>1940.9000000000005</v>
      </c>
      <c r="I134" s="40">
        <v>1972.5500000000002</v>
      </c>
      <c r="J134" s="40">
        <v>1997.3000000000004</v>
      </c>
      <c r="K134" s="31">
        <v>1947.8</v>
      </c>
      <c r="L134" s="31">
        <v>1891.4</v>
      </c>
      <c r="M134" s="31">
        <v>6.5180400000000001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175.8</v>
      </c>
      <c r="D135" s="40">
        <v>177.06666666666669</v>
      </c>
      <c r="E135" s="40">
        <v>173.13333333333338</v>
      </c>
      <c r="F135" s="40">
        <v>170.4666666666667</v>
      </c>
      <c r="G135" s="40">
        <v>166.53333333333339</v>
      </c>
      <c r="H135" s="40">
        <v>179.73333333333338</v>
      </c>
      <c r="I135" s="40">
        <v>183.66666666666671</v>
      </c>
      <c r="J135" s="40">
        <v>186.33333333333337</v>
      </c>
      <c r="K135" s="31">
        <v>181</v>
      </c>
      <c r="L135" s="31">
        <v>174.4</v>
      </c>
      <c r="M135" s="31">
        <v>10.038309999999999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226.9</v>
      </c>
      <c r="D136" s="40">
        <v>222.08333333333334</v>
      </c>
      <c r="E136" s="40">
        <v>215.4666666666667</v>
      </c>
      <c r="F136" s="40">
        <v>204.03333333333336</v>
      </c>
      <c r="G136" s="40">
        <v>197.41666666666671</v>
      </c>
      <c r="H136" s="40">
        <v>233.51666666666668</v>
      </c>
      <c r="I136" s="40">
        <v>240.1333333333333</v>
      </c>
      <c r="J136" s="40">
        <v>251.56666666666666</v>
      </c>
      <c r="K136" s="31">
        <v>228.7</v>
      </c>
      <c r="L136" s="31">
        <v>210.65</v>
      </c>
      <c r="M136" s="31">
        <v>21.094380000000001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1000.25</v>
      </c>
      <c r="D137" s="40">
        <v>1002.4166666666666</v>
      </c>
      <c r="E137" s="40">
        <v>992.83333333333326</v>
      </c>
      <c r="F137" s="40">
        <v>985.41666666666663</v>
      </c>
      <c r="G137" s="40">
        <v>975.83333333333326</v>
      </c>
      <c r="H137" s="40">
        <v>1009.8333333333333</v>
      </c>
      <c r="I137" s="40">
        <v>1019.4166666666665</v>
      </c>
      <c r="J137" s="40">
        <v>1026.8333333333333</v>
      </c>
      <c r="K137" s="31">
        <v>1012</v>
      </c>
      <c r="L137" s="31">
        <v>995</v>
      </c>
      <c r="M137" s="31">
        <v>0.39263999999999999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561.85</v>
      </c>
      <c r="D138" s="40">
        <v>565.20000000000005</v>
      </c>
      <c r="E138" s="40">
        <v>556.85000000000014</v>
      </c>
      <c r="F138" s="40">
        <v>551.85000000000014</v>
      </c>
      <c r="G138" s="40">
        <v>543.50000000000023</v>
      </c>
      <c r="H138" s="40">
        <v>570.20000000000005</v>
      </c>
      <c r="I138" s="40">
        <v>578.54999999999995</v>
      </c>
      <c r="J138" s="40">
        <v>583.54999999999995</v>
      </c>
      <c r="K138" s="31">
        <v>573.54999999999995</v>
      </c>
      <c r="L138" s="31">
        <v>560.20000000000005</v>
      </c>
      <c r="M138" s="31">
        <v>1.8667100000000001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14.2</v>
      </c>
      <c r="D139" s="40">
        <v>14.316666666666668</v>
      </c>
      <c r="E139" s="40">
        <v>13.983333333333336</v>
      </c>
      <c r="F139" s="40">
        <v>13.766666666666667</v>
      </c>
      <c r="G139" s="40">
        <v>13.433333333333335</v>
      </c>
      <c r="H139" s="40">
        <v>14.533333333333337</v>
      </c>
      <c r="I139" s="40">
        <v>14.866666666666669</v>
      </c>
      <c r="J139" s="40">
        <v>15.083333333333337</v>
      </c>
      <c r="K139" s="31">
        <v>14.65</v>
      </c>
      <c r="L139" s="31">
        <v>14.1</v>
      </c>
      <c r="M139" s="31">
        <v>74.778890000000004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208.1</v>
      </c>
      <c r="D140" s="40">
        <v>210.11666666666667</v>
      </c>
      <c r="E140" s="40">
        <v>202.98333333333335</v>
      </c>
      <c r="F140" s="40">
        <v>197.86666666666667</v>
      </c>
      <c r="G140" s="40">
        <v>190.73333333333335</v>
      </c>
      <c r="H140" s="40">
        <v>215.23333333333335</v>
      </c>
      <c r="I140" s="40">
        <v>222.36666666666667</v>
      </c>
      <c r="J140" s="40">
        <v>227.48333333333335</v>
      </c>
      <c r="K140" s="31">
        <v>217.25</v>
      </c>
      <c r="L140" s="31">
        <v>205</v>
      </c>
      <c r="M140" s="31">
        <v>9.2659900000000004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4791.3999999999996</v>
      </c>
      <c r="D141" s="40">
        <v>4801.8499999999995</v>
      </c>
      <c r="E141" s="40">
        <v>4658.9499999999989</v>
      </c>
      <c r="F141" s="40">
        <v>4526.4999999999991</v>
      </c>
      <c r="G141" s="40">
        <v>4383.5999999999985</v>
      </c>
      <c r="H141" s="40">
        <v>4934.2999999999993</v>
      </c>
      <c r="I141" s="40">
        <v>5077.1999999999989</v>
      </c>
      <c r="J141" s="40">
        <v>5209.6499999999996</v>
      </c>
      <c r="K141" s="31">
        <v>4944.75</v>
      </c>
      <c r="L141" s="31">
        <v>4669.3999999999996</v>
      </c>
      <c r="M141" s="31">
        <v>9.3585399999999996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4518.1000000000004</v>
      </c>
      <c r="D142" s="40">
        <v>4514.3666666666668</v>
      </c>
      <c r="E142" s="40">
        <v>4413.7333333333336</v>
      </c>
      <c r="F142" s="40">
        <v>4309.3666666666668</v>
      </c>
      <c r="G142" s="40">
        <v>4208.7333333333336</v>
      </c>
      <c r="H142" s="40">
        <v>4618.7333333333336</v>
      </c>
      <c r="I142" s="40">
        <v>4719.3666666666668</v>
      </c>
      <c r="J142" s="40">
        <v>4823.7333333333336</v>
      </c>
      <c r="K142" s="31">
        <v>4615</v>
      </c>
      <c r="L142" s="31">
        <v>4410</v>
      </c>
      <c r="M142" s="31">
        <v>3.3348100000000001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3615</v>
      </c>
      <c r="D143" s="40">
        <v>3608.9833333333336</v>
      </c>
      <c r="E143" s="40">
        <v>3548.0666666666671</v>
      </c>
      <c r="F143" s="40">
        <v>3481.1333333333337</v>
      </c>
      <c r="G143" s="40">
        <v>3420.2166666666672</v>
      </c>
      <c r="H143" s="40">
        <v>3675.916666666667</v>
      </c>
      <c r="I143" s="40">
        <v>3736.833333333333</v>
      </c>
      <c r="J143" s="40">
        <v>3803.7666666666669</v>
      </c>
      <c r="K143" s="31">
        <v>3669.9</v>
      </c>
      <c r="L143" s="31">
        <v>3542.05</v>
      </c>
      <c r="M143" s="31">
        <v>5.5269500000000003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4843.3500000000004</v>
      </c>
      <c r="D144" s="40">
        <v>5022.7666666666664</v>
      </c>
      <c r="E144" s="40">
        <v>4600.583333333333</v>
      </c>
      <c r="F144" s="40">
        <v>4357.8166666666666</v>
      </c>
      <c r="G144" s="40">
        <v>3935.6333333333332</v>
      </c>
      <c r="H144" s="40">
        <v>5265.5333333333328</v>
      </c>
      <c r="I144" s="40">
        <v>5687.7166666666672</v>
      </c>
      <c r="J144" s="40">
        <v>5930.4833333333327</v>
      </c>
      <c r="K144" s="31">
        <v>5444.95</v>
      </c>
      <c r="L144" s="31">
        <v>4780</v>
      </c>
      <c r="M144" s="31">
        <v>58.738210000000002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435.3</v>
      </c>
      <c r="D145" s="40">
        <v>434.65000000000003</v>
      </c>
      <c r="E145" s="40">
        <v>429.65000000000009</v>
      </c>
      <c r="F145" s="40">
        <v>424.00000000000006</v>
      </c>
      <c r="G145" s="40">
        <v>419.00000000000011</v>
      </c>
      <c r="H145" s="40">
        <v>440.30000000000007</v>
      </c>
      <c r="I145" s="40">
        <v>445.29999999999995</v>
      </c>
      <c r="J145" s="40">
        <v>450.95000000000005</v>
      </c>
      <c r="K145" s="31">
        <v>439.65</v>
      </c>
      <c r="L145" s="31">
        <v>429</v>
      </c>
      <c r="M145" s="31">
        <v>10.63261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112.45</v>
      </c>
      <c r="D146" s="40">
        <v>113.06666666666666</v>
      </c>
      <c r="E146" s="40">
        <v>111.38333333333333</v>
      </c>
      <c r="F146" s="40">
        <v>110.31666666666666</v>
      </c>
      <c r="G146" s="40">
        <v>108.63333333333333</v>
      </c>
      <c r="H146" s="40">
        <v>114.13333333333333</v>
      </c>
      <c r="I146" s="40">
        <v>115.81666666666666</v>
      </c>
      <c r="J146" s="40">
        <v>116.88333333333333</v>
      </c>
      <c r="K146" s="31">
        <v>114.75</v>
      </c>
      <c r="L146" s="31">
        <v>112</v>
      </c>
      <c r="M146" s="31">
        <v>4.2802899999999999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236.05</v>
      </c>
      <c r="D147" s="40">
        <v>237.36666666666667</v>
      </c>
      <c r="E147" s="40">
        <v>231.23333333333335</v>
      </c>
      <c r="F147" s="40">
        <v>226.41666666666669</v>
      </c>
      <c r="G147" s="40">
        <v>220.28333333333336</v>
      </c>
      <c r="H147" s="40">
        <v>242.18333333333334</v>
      </c>
      <c r="I147" s="40">
        <v>248.31666666666666</v>
      </c>
      <c r="J147" s="40">
        <v>253.13333333333333</v>
      </c>
      <c r="K147" s="31">
        <v>243.5</v>
      </c>
      <c r="L147" s="31">
        <v>232.55</v>
      </c>
      <c r="M147" s="31">
        <v>2.1336400000000002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89.25</v>
      </c>
      <c r="D148" s="40">
        <v>89.866666666666674</v>
      </c>
      <c r="E148" s="40">
        <v>87.983333333333348</v>
      </c>
      <c r="F148" s="40">
        <v>86.716666666666669</v>
      </c>
      <c r="G148" s="40">
        <v>84.833333333333343</v>
      </c>
      <c r="H148" s="40">
        <v>91.133333333333354</v>
      </c>
      <c r="I148" s="40">
        <v>93.01666666666668</v>
      </c>
      <c r="J148" s="40">
        <v>94.28333333333336</v>
      </c>
      <c r="K148" s="31">
        <v>91.75</v>
      </c>
      <c r="L148" s="31">
        <v>88.6</v>
      </c>
      <c r="M148" s="31">
        <v>18.835090000000001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2571.35</v>
      </c>
      <c r="D149" s="40">
        <v>2570.6666666666665</v>
      </c>
      <c r="E149" s="40">
        <v>2543.333333333333</v>
      </c>
      <c r="F149" s="40">
        <v>2515.3166666666666</v>
      </c>
      <c r="G149" s="40">
        <v>2487.9833333333331</v>
      </c>
      <c r="H149" s="40">
        <v>2598.6833333333329</v>
      </c>
      <c r="I149" s="40">
        <v>2626.016666666666</v>
      </c>
      <c r="J149" s="40">
        <v>2654.0333333333328</v>
      </c>
      <c r="K149" s="31">
        <v>2598</v>
      </c>
      <c r="L149" s="31">
        <v>2542.65</v>
      </c>
      <c r="M149" s="31">
        <v>4.9284600000000003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210.55</v>
      </c>
      <c r="D150" s="40">
        <v>211.5</v>
      </c>
      <c r="E150" s="40">
        <v>209</v>
      </c>
      <c r="F150" s="40">
        <v>207.45</v>
      </c>
      <c r="G150" s="40">
        <v>204.95</v>
      </c>
      <c r="H150" s="40">
        <v>213.05</v>
      </c>
      <c r="I150" s="40">
        <v>215.55</v>
      </c>
      <c r="J150" s="40">
        <v>217.10000000000002</v>
      </c>
      <c r="K150" s="31">
        <v>214</v>
      </c>
      <c r="L150" s="31">
        <v>209.95</v>
      </c>
      <c r="M150" s="31">
        <v>0.71397999999999995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555.79999999999995</v>
      </c>
      <c r="D151" s="40">
        <v>557.98333333333323</v>
      </c>
      <c r="E151" s="40">
        <v>550.96666666666647</v>
      </c>
      <c r="F151" s="40">
        <v>546.13333333333321</v>
      </c>
      <c r="G151" s="40">
        <v>539.11666666666645</v>
      </c>
      <c r="H151" s="40">
        <v>562.81666666666649</v>
      </c>
      <c r="I151" s="40">
        <v>569.83333333333314</v>
      </c>
      <c r="J151" s="40">
        <v>574.66666666666652</v>
      </c>
      <c r="K151" s="31">
        <v>565</v>
      </c>
      <c r="L151" s="31">
        <v>553.15</v>
      </c>
      <c r="M151" s="31">
        <v>4.4893200000000002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1642.85</v>
      </c>
      <c r="D152" s="40">
        <v>1654.2833333333335</v>
      </c>
      <c r="E152" s="40">
        <v>1613.5666666666671</v>
      </c>
      <c r="F152" s="40">
        <v>1584.2833333333335</v>
      </c>
      <c r="G152" s="40">
        <v>1543.5666666666671</v>
      </c>
      <c r="H152" s="40">
        <v>1683.5666666666671</v>
      </c>
      <c r="I152" s="40">
        <v>1724.2833333333338</v>
      </c>
      <c r="J152" s="40">
        <v>1753.5666666666671</v>
      </c>
      <c r="K152" s="31">
        <v>1695</v>
      </c>
      <c r="L152" s="31">
        <v>1625</v>
      </c>
      <c r="M152" s="31">
        <v>0.59721999999999997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75.150000000000006</v>
      </c>
      <c r="D153" s="40">
        <v>75.500000000000014</v>
      </c>
      <c r="E153" s="40">
        <v>74.550000000000026</v>
      </c>
      <c r="F153" s="40">
        <v>73.950000000000017</v>
      </c>
      <c r="G153" s="40">
        <v>73.000000000000028</v>
      </c>
      <c r="H153" s="40">
        <v>76.100000000000023</v>
      </c>
      <c r="I153" s="40">
        <v>77.050000000000011</v>
      </c>
      <c r="J153" s="40">
        <v>77.65000000000002</v>
      </c>
      <c r="K153" s="31">
        <v>76.45</v>
      </c>
      <c r="L153" s="31">
        <v>74.900000000000006</v>
      </c>
      <c r="M153" s="31">
        <v>15.419090000000001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132.25</v>
      </c>
      <c r="D154" s="40">
        <v>132.45000000000002</v>
      </c>
      <c r="E154" s="40">
        <v>128.10000000000002</v>
      </c>
      <c r="F154" s="40">
        <v>123.95000000000002</v>
      </c>
      <c r="G154" s="40">
        <v>119.60000000000002</v>
      </c>
      <c r="H154" s="40">
        <v>136.60000000000002</v>
      </c>
      <c r="I154" s="40">
        <v>140.94999999999999</v>
      </c>
      <c r="J154" s="40">
        <v>145.10000000000002</v>
      </c>
      <c r="K154" s="31">
        <v>136.80000000000001</v>
      </c>
      <c r="L154" s="31">
        <v>128.30000000000001</v>
      </c>
      <c r="M154" s="31">
        <v>109.74688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753.05</v>
      </c>
      <c r="D155" s="40">
        <v>759.35</v>
      </c>
      <c r="E155" s="40">
        <v>743.7</v>
      </c>
      <c r="F155" s="40">
        <v>734.35</v>
      </c>
      <c r="G155" s="40">
        <v>718.7</v>
      </c>
      <c r="H155" s="40">
        <v>768.7</v>
      </c>
      <c r="I155" s="40">
        <v>784.34999999999991</v>
      </c>
      <c r="J155" s="40">
        <v>793.7</v>
      </c>
      <c r="K155" s="31">
        <v>775</v>
      </c>
      <c r="L155" s="31">
        <v>750</v>
      </c>
      <c r="M155" s="31">
        <v>1.0235099999999999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1142.75</v>
      </c>
      <c r="D156" s="40">
        <v>1146.1333333333334</v>
      </c>
      <c r="E156" s="40">
        <v>1131.7166666666669</v>
      </c>
      <c r="F156" s="40">
        <v>1120.6833333333334</v>
      </c>
      <c r="G156" s="40">
        <v>1106.2666666666669</v>
      </c>
      <c r="H156" s="40">
        <v>1157.166666666667</v>
      </c>
      <c r="I156" s="40">
        <v>1171.5833333333335</v>
      </c>
      <c r="J156" s="40">
        <v>1182.616666666667</v>
      </c>
      <c r="K156" s="31">
        <v>1160.55</v>
      </c>
      <c r="L156" s="31">
        <v>1135.0999999999999</v>
      </c>
      <c r="M156" s="31">
        <v>5.9474400000000003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177.4</v>
      </c>
      <c r="D157" s="40">
        <v>177.61666666666667</v>
      </c>
      <c r="E157" s="40">
        <v>175.83333333333334</v>
      </c>
      <c r="F157" s="40">
        <v>174.26666666666668</v>
      </c>
      <c r="G157" s="40">
        <v>172.48333333333335</v>
      </c>
      <c r="H157" s="40">
        <v>179.18333333333334</v>
      </c>
      <c r="I157" s="40">
        <v>180.96666666666664</v>
      </c>
      <c r="J157" s="40">
        <v>182.53333333333333</v>
      </c>
      <c r="K157" s="31">
        <v>179.4</v>
      </c>
      <c r="L157" s="31">
        <v>176.05</v>
      </c>
      <c r="M157" s="31">
        <v>16.365310000000001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368.6</v>
      </c>
      <c r="D158" s="40">
        <v>372.43333333333334</v>
      </c>
      <c r="E158" s="40">
        <v>362.91666666666669</v>
      </c>
      <c r="F158" s="40">
        <v>357.23333333333335</v>
      </c>
      <c r="G158" s="40">
        <v>347.7166666666667</v>
      </c>
      <c r="H158" s="40">
        <v>378.11666666666667</v>
      </c>
      <c r="I158" s="40">
        <v>387.63333333333333</v>
      </c>
      <c r="J158" s="40">
        <v>393.31666666666666</v>
      </c>
      <c r="K158" s="31">
        <v>381.95</v>
      </c>
      <c r="L158" s="31">
        <v>366.75</v>
      </c>
      <c r="M158" s="31">
        <v>1.62171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86.3</v>
      </c>
      <c r="D159" s="40">
        <v>86.933333333333337</v>
      </c>
      <c r="E159" s="40">
        <v>85.416666666666671</v>
      </c>
      <c r="F159" s="40">
        <v>84.533333333333331</v>
      </c>
      <c r="G159" s="40">
        <v>83.016666666666666</v>
      </c>
      <c r="H159" s="40">
        <v>87.816666666666677</v>
      </c>
      <c r="I159" s="40">
        <v>89.333333333333329</v>
      </c>
      <c r="J159" s="40">
        <v>90.216666666666683</v>
      </c>
      <c r="K159" s="31">
        <v>88.45</v>
      </c>
      <c r="L159" s="31">
        <v>86.05</v>
      </c>
      <c r="M159" s="31">
        <v>260.01456999999999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2950.35</v>
      </c>
      <c r="D160" s="40">
        <v>2965.9166666666665</v>
      </c>
      <c r="E160" s="40">
        <v>2911.8833333333332</v>
      </c>
      <c r="F160" s="40">
        <v>2873.4166666666665</v>
      </c>
      <c r="G160" s="40">
        <v>2819.3833333333332</v>
      </c>
      <c r="H160" s="40">
        <v>3004.3833333333332</v>
      </c>
      <c r="I160" s="40">
        <v>3058.416666666667</v>
      </c>
      <c r="J160" s="40">
        <v>3096.8833333333332</v>
      </c>
      <c r="K160" s="31">
        <v>3019.95</v>
      </c>
      <c r="L160" s="31">
        <v>2927.45</v>
      </c>
      <c r="M160" s="31">
        <v>0.19769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521.25</v>
      </c>
      <c r="D161" s="40">
        <v>522.11666666666667</v>
      </c>
      <c r="E161" s="40">
        <v>516.2833333333333</v>
      </c>
      <c r="F161" s="40">
        <v>511.31666666666661</v>
      </c>
      <c r="G161" s="40">
        <v>505.48333333333323</v>
      </c>
      <c r="H161" s="40">
        <v>527.08333333333337</v>
      </c>
      <c r="I161" s="40">
        <v>532.91666666666663</v>
      </c>
      <c r="J161" s="40">
        <v>537.88333333333344</v>
      </c>
      <c r="K161" s="31">
        <v>527.95000000000005</v>
      </c>
      <c r="L161" s="31">
        <v>517.15</v>
      </c>
      <c r="M161" s="31">
        <v>1.85602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174.7</v>
      </c>
      <c r="D162" s="40">
        <v>175.65</v>
      </c>
      <c r="E162" s="40">
        <v>172.9</v>
      </c>
      <c r="F162" s="40">
        <v>171.1</v>
      </c>
      <c r="G162" s="40">
        <v>168.35</v>
      </c>
      <c r="H162" s="40">
        <v>177.45000000000002</v>
      </c>
      <c r="I162" s="40">
        <v>180.20000000000002</v>
      </c>
      <c r="J162" s="40">
        <v>182.00000000000003</v>
      </c>
      <c r="K162" s="31">
        <v>178.4</v>
      </c>
      <c r="L162" s="31">
        <v>173.85</v>
      </c>
      <c r="M162" s="31">
        <v>45.422890000000002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214.95</v>
      </c>
      <c r="D163" s="40">
        <v>217.23333333333335</v>
      </c>
      <c r="E163" s="40">
        <v>210.81666666666669</v>
      </c>
      <c r="F163" s="40">
        <v>206.68333333333334</v>
      </c>
      <c r="G163" s="40">
        <v>200.26666666666668</v>
      </c>
      <c r="H163" s="40">
        <v>221.3666666666667</v>
      </c>
      <c r="I163" s="40">
        <v>227.78333333333333</v>
      </c>
      <c r="J163" s="40">
        <v>231.91666666666671</v>
      </c>
      <c r="K163" s="31">
        <v>223.65</v>
      </c>
      <c r="L163" s="31">
        <v>213.1</v>
      </c>
      <c r="M163" s="31">
        <v>51.048180000000002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254.95</v>
      </c>
      <c r="D164" s="40">
        <v>252.86666666666667</v>
      </c>
      <c r="E164" s="40">
        <v>248.68333333333334</v>
      </c>
      <c r="F164" s="40">
        <v>242.41666666666666</v>
      </c>
      <c r="G164" s="40">
        <v>238.23333333333332</v>
      </c>
      <c r="H164" s="40">
        <v>259.13333333333333</v>
      </c>
      <c r="I164" s="40">
        <v>263.31666666666672</v>
      </c>
      <c r="J164" s="40">
        <v>269.58333333333337</v>
      </c>
      <c r="K164" s="31">
        <v>257.05</v>
      </c>
      <c r="L164" s="31">
        <v>246.6</v>
      </c>
      <c r="M164" s="31">
        <v>66.385350000000003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8.25</v>
      </c>
      <c r="D165" s="40">
        <v>8.4166666666666661</v>
      </c>
      <c r="E165" s="40">
        <v>8.0333333333333314</v>
      </c>
      <c r="F165" s="40">
        <v>7.8166666666666647</v>
      </c>
      <c r="G165" s="40">
        <v>7.43333333333333</v>
      </c>
      <c r="H165" s="40">
        <v>8.6333333333333329</v>
      </c>
      <c r="I165" s="40">
        <v>9.0166666666666693</v>
      </c>
      <c r="J165" s="40">
        <v>9.2333333333333343</v>
      </c>
      <c r="K165" s="31">
        <v>8.8000000000000007</v>
      </c>
      <c r="L165" s="31">
        <v>8.1999999999999993</v>
      </c>
      <c r="M165" s="31">
        <v>57.532829999999997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60.8</v>
      </c>
      <c r="D166" s="40">
        <v>61.35</v>
      </c>
      <c r="E166" s="40">
        <v>60</v>
      </c>
      <c r="F166" s="40">
        <v>59.199999999999996</v>
      </c>
      <c r="G166" s="40">
        <v>57.849999999999994</v>
      </c>
      <c r="H166" s="40">
        <v>62.150000000000006</v>
      </c>
      <c r="I166" s="40">
        <v>63.500000000000014</v>
      </c>
      <c r="J166" s="40">
        <v>64.300000000000011</v>
      </c>
      <c r="K166" s="31">
        <v>62.7</v>
      </c>
      <c r="L166" s="31">
        <v>60.55</v>
      </c>
      <c r="M166" s="31">
        <v>10.39894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139.05000000000001</v>
      </c>
      <c r="D167" s="40">
        <v>139.86666666666667</v>
      </c>
      <c r="E167" s="40">
        <v>137.73333333333335</v>
      </c>
      <c r="F167" s="40">
        <v>136.41666666666669</v>
      </c>
      <c r="G167" s="40">
        <v>134.28333333333336</v>
      </c>
      <c r="H167" s="40">
        <v>141.18333333333334</v>
      </c>
      <c r="I167" s="40">
        <v>143.31666666666666</v>
      </c>
      <c r="J167" s="40">
        <v>144.63333333333333</v>
      </c>
      <c r="K167" s="31">
        <v>142</v>
      </c>
      <c r="L167" s="31">
        <v>138.55000000000001</v>
      </c>
      <c r="M167" s="31">
        <v>87.47945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338.75</v>
      </c>
      <c r="D168" s="40">
        <v>341.09999999999997</v>
      </c>
      <c r="E168" s="40">
        <v>334.19999999999993</v>
      </c>
      <c r="F168" s="40">
        <v>329.65</v>
      </c>
      <c r="G168" s="40">
        <v>322.74999999999994</v>
      </c>
      <c r="H168" s="40">
        <v>345.64999999999992</v>
      </c>
      <c r="I168" s="40">
        <v>352.5499999999999</v>
      </c>
      <c r="J168" s="40">
        <v>357.09999999999991</v>
      </c>
      <c r="K168" s="31">
        <v>348</v>
      </c>
      <c r="L168" s="31">
        <v>336.55</v>
      </c>
      <c r="M168" s="31">
        <v>4.5665899999999997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4578.3</v>
      </c>
      <c r="D169" s="40">
        <v>4596.083333333333</v>
      </c>
      <c r="E169" s="40">
        <v>4548.2166666666662</v>
      </c>
      <c r="F169" s="40">
        <v>4518.1333333333332</v>
      </c>
      <c r="G169" s="40">
        <v>4470.2666666666664</v>
      </c>
      <c r="H169" s="40">
        <v>4626.1666666666661</v>
      </c>
      <c r="I169" s="40">
        <v>4674.0333333333328</v>
      </c>
      <c r="J169" s="40">
        <v>4704.1166666666659</v>
      </c>
      <c r="K169" s="31">
        <v>4643.95</v>
      </c>
      <c r="L169" s="31">
        <v>4566</v>
      </c>
      <c r="M169" s="31">
        <v>0.27964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27.95</v>
      </c>
      <c r="D170" s="40">
        <v>28.116666666666664</v>
      </c>
      <c r="E170" s="40">
        <v>27.633333333333326</v>
      </c>
      <c r="F170" s="40">
        <v>27.316666666666663</v>
      </c>
      <c r="G170" s="40">
        <v>26.833333333333325</v>
      </c>
      <c r="H170" s="40">
        <v>28.433333333333326</v>
      </c>
      <c r="I170" s="40">
        <v>28.916666666666668</v>
      </c>
      <c r="J170" s="40">
        <v>29.233333333333327</v>
      </c>
      <c r="K170" s="31">
        <v>28.6</v>
      </c>
      <c r="L170" s="31">
        <v>27.8</v>
      </c>
      <c r="M170" s="31">
        <v>183.54875000000001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3077.75</v>
      </c>
      <c r="D171" s="40">
        <v>3080.4166666666665</v>
      </c>
      <c r="E171" s="40">
        <v>3048.1833333333329</v>
      </c>
      <c r="F171" s="40">
        <v>3018.6166666666663</v>
      </c>
      <c r="G171" s="40">
        <v>2986.3833333333328</v>
      </c>
      <c r="H171" s="40">
        <v>3109.9833333333331</v>
      </c>
      <c r="I171" s="40">
        <v>3142.2166666666667</v>
      </c>
      <c r="J171" s="40">
        <v>3171.7833333333333</v>
      </c>
      <c r="K171" s="31">
        <v>3112.65</v>
      </c>
      <c r="L171" s="31">
        <v>3050.85</v>
      </c>
      <c r="M171" s="31">
        <v>0.21418999999999999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207.65</v>
      </c>
      <c r="D172" s="40">
        <v>208.36666666666667</v>
      </c>
      <c r="E172" s="40">
        <v>204.28333333333336</v>
      </c>
      <c r="F172" s="40">
        <v>200.91666666666669</v>
      </c>
      <c r="G172" s="40">
        <v>196.83333333333337</v>
      </c>
      <c r="H172" s="40">
        <v>211.73333333333335</v>
      </c>
      <c r="I172" s="40">
        <v>215.81666666666666</v>
      </c>
      <c r="J172" s="40">
        <v>219.18333333333334</v>
      </c>
      <c r="K172" s="31">
        <v>212.45</v>
      </c>
      <c r="L172" s="31">
        <v>205</v>
      </c>
      <c r="M172" s="31">
        <v>6.5072599999999996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3448.9</v>
      </c>
      <c r="D173" s="40">
        <v>3456.6666666666665</v>
      </c>
      <c r="E173" s="40">
        <v>3401.8833333333332</v>
      </c>
      <c r="F173" s="40">
        <v>3354.8666666666668</v>
      </c>
      <c r="G173" s="40">
        <v>3300.0833333333335</v>
      </c>
      <c r="H173" s="40">
        <v>3503.6833333333329</v>
      </c>
      <c r="I173" s="40">
        <v>3558.4666666666667</v>
      </c>
      <c r="J173" s="40">
        <v>3605.4833333333327</v>
      </c>
      <c r="K173" s="31">
        <v>3511.45</v>
      </c>
      <c r="L173" s="31">
        <v>3409.65</v>
      </c>
      <c r="M173" s="31">
        <v>0.15248999999999999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175</v>
      </c>
      <c r="D174" s="40">
        <v>176.03333333333333</v>
      </c>
      <c r="E174" s="40">
        <v>173.46666666666667</v>
      </c>
      <c r="F174" s="40">
        <v>171.93333333333334</v>
      </c>
      <c r="G174" s="40">
        <v>169.36666666666667</v>
      </c>
      <c r="H174" s="40">
        <v>177.56666666666666</v>
      </c>
      <c r="I174" s="40">
        <v>180.13333333333333</v>
      </c>
      <c r="J174" s="40">
        <v>181.66666666666666</v>
      </c>
      <c r="K174" s="31">
        <v>178.6</v>
      </c>
      <c r="L174" s="31">
        <v>174.5</v>
      </c>
      <c r="M174" s="31">
        <v>6.4265800000000004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5959.45</v>
      </c>
      <c r="D175" s="40">
        <v>6015.8666666666659</v>
      </c>
      <c r="E175" s="40">
        <v>5881.7333333333318</v>
      </c>
      <c r="F175" s="40">
        <v>5804.0166666666655</v>
      </c>
      <c r="G175" s="40">
        <v>5669.8833333333314</v>
      </c>
      <c r="H175" s="40">
        <v>6093.5833333333321</v>
      </c>
      <c r="I175" s="40">
        <v>6227.7166666666653</v>
      </c>
      <c r="J175" s="40">
        <v>6305.4333333333325</v>
      </c>
      <c r="K175" s="31">
        <v>6150</v>
      </c>
      <c r="L175" s="31">
        <v>5938.15</v>
      </c>
      <c r="M175" s="31">
        <v>7.3749999999999996E-2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3864.9</v>
      </c>
      <c r="D176" s="40">
        <v>3925.65</v>
      </c>
      <c r="E176" s="40">
        <v>3773.3</v>
      </c>
      <c r="F176" s="40">
        <v>3681.7000000000003</v>
      </c>
      <c r="G176" s="40">
        <v>3529.3500000000004</v>
      </c>
      <c r="H176" s="40">
        <v>4017.25</v>
      </c>
      <c r="I176" s="40">
        <v>4169.5999999999995</v>
      </c>
      <c r="J176" s="40">
        <v>4261.2</v>
      </c>
      <c r="K176" s="31">
        <v>4078</v>
      </c>
      <c r="L176" s="31">
        <v>3834.05</v>
      </c>
      <c r="M176" s="31">
        <v>4.2337199999999999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1675.65</v>
      </c>
      <c r="D177" s="40">
        <v>1699.6833333333334</v>
      </c>
      <c r="E177" s="40">
        <v>1631.9666666666667</v>
      </c>
      <c r="F177" s="40">
        <v>1588.2833333333333</v>
      </c>
      <c r="G177" s="40">
        <v>1520.5666666666666</v>
      </c>
      <c r="H177" s="40">
        <v>1743.3666666666668</v>
      </c>
      <c r="I177" s="40">
        <v>1811.0833333333335</v>
      </c>
      <c r="J177" s="40">
        <v>1854.7666666666669</v>
      </c>
      <c r="K177" s="31">
        <v>1767.4</v>
      </c>
      <c r="L177" s="31">
        <v>1656</v>
      </c>
      <c r="M177" s="31">
        <v>1.6820999999999999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588.75</v>
      </c>
      <c r="D178" s="40">
        <v>603.1</v>
      </c>
      <c r="E178" s="40">
        <v>570.70000000000005</v>
      </c>
      <c r="F178" s="40">
        <v>552.65</v>
      </c>
      <c r="G178" s="40">
        <v>520.25</v>
      </c>
      <c r="H178" s="40">
        <v>621.15000000000009</v>
      </c>
      <c r="I178" s="40">
        <v>653.54999999999995</v>
      </c>
      <c r="J178" s="40">
        <v>671.60000000000014</v>
      </c>
      <c r="K178" s="31">
        <v>635.5</v>
      </c>
      <c r="L178" s="31">
        <v>585.04999999999995</v>
      </c>
      <c r="M178" s="31">
        <v>57.782510000000002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1070.9000000000001</v>
      </c>
      <c r="D179" s="40">
        <v>1072.4833333333333</v>
      </c>
      <c r="E179" s="40">
        <v>1060.3666666666668</v>
      </c>
      <c r="F179" s="40">
        <v>1049.8333333333335</v>
      </c>
      <c r="G179" s="40">
        <v>1037.7166666666669</v>
      </c>
      <c r="H179" s="40">
        <v>1083.0166666666667</v>
      </c>
      <c r="I179" s="40">
        <v>1095.133333333333</v>
      </c>
      <c r="J179" s="40">
        <v>1105.6666666666665</v>
      </c>
      <c r="K179" s="31">
        <v>1084.5999999999999</v>
      </c>
      <c r="L179" s="31">
        <v>1061.95</v>
      </c>
      <c r="M179" s="31">
        <v>0.95977000000000001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659.55</v>
      </c>
      <c r="D180" s="40">
        <v>655.48333333333323</v>
      </c>
      <c r="E180" s="40">
        <v>648.56666666666649</v>
      </c>
      <c r="F180" s="40">
        <v>637.58333333333326</v>
      </c>
      <c r="G180" s="40">
        <v>630.66666666666652</v>
      </c>
      <c r="H180" s="40">
        <v>666.46666666666647</v>
      </c>
      <c r="I180" s="40">
        <v>673.38333333333321</v>
      </c>
      <c r="J180" s="40">
        <v>684.36666666666645</v>
      </c>
      <c r="K180" s="31">
        <v>662.4</v>
      </c>
      <c r="L180" s="31">
        <v>644.5</v>
      </c>
      <c r="M180" s="31">
        <v>2.5622099999999999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998.75</v>
      </c>
      <c r="D181" s="40">
        <v>990.85</v>
      </c>
      <c r="E181" s="40">
        <v>977</v>
      </c>
      <c r="F181" s="40">
        <v>955.25</v>
      </c>
      <c r="G181" s="40">
        <v>941.4</v>
      </c>
      <c r="H181" s="40">
        <v>1012.6</v>
      </c>
      <c r="I181" s="40">
        <v>1026.4500000000003</v>
      </c>
      <c r="J181" s="40">
        <v>1048.2</v>
      </c>
      <c r="K181" s="31">
        <v>1004.7</v>
      </c>
      <c r="L181" s="31">
        <v>969.1</v>
      </c>
      <c r="M181" s="31">
        <v>14.192819999999999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545.65</v>
      </c>
      <c r="D182" s="40">
        <v>547.35</v>
      </c>
      <c r="E182" s="40">
        <v>539.80000000000007</v>
      </c>
      <c r="F182" s="40">
        <v>533.95000000000005</v>
      </c>
      <c r="G182" s="40">
        <v>526.40000000000009</v>
      </c>
      <c r="H182" s="40">
        <v>553.20000000000005</v>
      </c>
      <c r="I182" s="40">
        <v>560.75</v>
      </c>
      <c r="J182" s="40">
        <v>566.6</v>
      </c>
      <c r="K182" s="31">
        <v>554.9</v>
      </c>
      <c r="L182" s="31">
        <v>541.5</v>
      </c>
      <c r="M182" s="31">
        <v>1.8653200000000001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1532.75</v>
      </c>
      <c r="D183" s="40">
        <v>1542.1166666666668</v>
      </c>
      <c r="E183" s="40">
        <v>1510.6333333333337</v>
      </c>
      <c r="F183" s="40">
        <v>1488.5166666666669</v>
      </c>
      <c r="G183" s="40">
        <v>1457.0333333333338</v>
      </c>
      <c r="H183" s="40">
        <v>1564.2333333333336</v>
      </c>
      <c r="I183" s="40">
        <v>1595.7166666666667</v>
      </c>
      <c r="J183" s="40">
        <v>1617.8333333333335</v>
      </c>
      <c r="K183" s="31">
        <v>1573.6</v>
      </c>
      <c r="L183" s="31">
        <v>1520</v>
      </c>
      <c r="M183" s="31">
        <v>6.2458799999999997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364.75</v>
      </c>
      <c r="D184" s="40">
        <v>369.5</v>
      </c>
      <c r="E184" s="40">
        <v>356.8</v>
      </c>
      <c r="F184" s="40">
        <v>348.85</v>
      </c>
      <c r="G184" s="40">
        <v>336.15000000000003</v>
      </c>
      <c r="H184" s="40">
        <v>377.45</v>
      </c>
      <c r="I184" s="40">
        <v>390.15000000000003</v>
      </c>
      <c r="J184" s="40">
        <v>398.09999999999997</v>
      </c>
      <c r="K184" s="31">
        <v>382.2</v>
      </c>
      <c r="L184" s="31">
        <v>361.55</v>
      </c>
      <c r="M184" s="31">
        <v>51.954900000000002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695</v>
      </c>
      <c r="D185" s="40">
        <v>683.29999999999984</v>
      </c>
      <c r="E185" s="40">
        <v>667.74999999999966</v>
      </c>
      <c r="F185" s="40">
        <v>640.49999999999977</v>
      </c>
      <c r="G185" s="40">
        <v>624.94999999999959</v>
      </c>
      <c r="H185" s="40">
        <v>710.54999999999973</v>
      </c>
      <c r="I185" s="40">
        <v>726.09999999999991</v>
      </c>
      <c r="J185" s="40">
        <v>753.3499999999998</v>
      </c>
      <c r="K185" s="31">
        <v>698.85</v>
      </c>
      <c r="L185" s="31">
        <v>656.05</v>
      </c>
      <c r="M185" s="31">
        <v>24.011839999999999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1518.7</v>
      </c>
      <c r="D186" s="40">
        <v>1531.9666666666665</v>
      </c>
      <c r="E186" s="40">
        <v>1499.7333333333329</v>
      </c>
      <c r="F186" s="40">
        <v>1480.7666666666664</v>
      </c>
      <c r="G186" s="40">
        <v>1448.5333333333328</v>
      </c>
      <c r="H186" s="40">
        <v>1550.9333333333329</v>
      </c>
      <c r="I186" s="40">
        <v>1583.1666666666665</v>
      </c>
      <c r="J186" s="40">
        <v>1602.133333333333</v>
      </c>
      <c r="K186" s="31">
        <v>1564.2</v>
      </c>
      <c r="L186" s="31">
        <v>1513</v>
      </c>
      <c r="M186" s="31">
        <v>7.6930699999999996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369.25</v>
      </c>
      <c r="D187" s="40">
        <v>372.23333333333335</v>
      </c>
      <c r="E187" s="40">
        <v>364.7166666666667</v>
      </c>
      <c r="F187" s="40">
        <v>360.18333333333334</v>
      </c>
      <c r="G187" s="40">
        <v>352.66666666666669</v>
      </c>
      <c r="H187" s="40">
        <v>376.76666666666671</v>
      </c>
      <c r="I187" s="40">
        <v>384.28333333333336</v>
      </c>
      <c r="J187" s="40">
        <v>388.81666666666672</v>
      </c>
      <c r="K187" s="31">
        <v>379.75</v>
      </c>
      <c r="L187" s="31">
        <v>367.7</v>
      </c>
      <c r="M187" s="31">
        <v>2.4970400000000001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163.44999999999999</v>
      </c>
      <c r="D188" s="40">
        <v>164.66666666666666</v>
      </c>
      <c r="E188" s="40">
        <v>160.58333333333331</v>
      </c>
      <c r="F188" s="40">
        <v>157.71666666666667</v>
      </c>
      <c r="G188" s="40">
        <v>153.63333333333333</v>
      </c>
      <c r="H188" s="40">
        <v>167.5333333333333</v>
      </c>
      <c r="I188" s="40">
        <v>171.61666666666662</v>
      </c>
      <c r="J188" s="40">
        <v>174.48333333333329</v>
      </c>
      <c r="K188" s="31">
        <v>168.75</v>
      </c>
      <c r="L188" s="31">
        <v>161.80000000000001</v>
      </c>
      <c r="M188" s="31">
        <v>23.364360000000001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1242.45</v>
      </c>
      <c r="D189" s="40">
        <v>1256.4833333333333</v>
      </c>
      <c r="E189" s="40">
        <v>1213.9666666666667</v>
      </c>
      <c r="F189" s="40">
        <v>1185.4833333333333</v>
      </c>
      <c r="G189" s="40">
        <v>1142.9666666666667</v>
      </c>
      <c r="H189" s="40">
        <v>1284.9666666666667</v>
      </c>
      <c r="I189" s="40">
        <v>1327.4833333333336</v>
      </c>
      <c r="J189" s="40">
        <v>1355.9666666666667</v>
      </c>
      <c r="K189" s="31">
        <v>1299</v>
      </c>
      <c r="L189" s="31">
        <v>1228</v>
      </c>
      <c r="M189" s="31">
        <v>1.6830499999999999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474.2</v>
      </c>
      <c r="D190" s="40">
        <v>479.7166666666667</v>
      </c>
      <c r="E190" s="40">
        <v>465.73333333333341</v>
      </c>
      <c r="F190" s="40">
        <v>457.26666666666671</v>
      </c>
      <c r="G190" s="40">
        <v>443.28333333333342</v>
      </c>
      <c r="H190" s="40">
        <v>488.18333333333339</v>
      </c>
      <c r="I190" s="40">
        <v>502.16666666666674</v>
      </c>
      <c r="J190" s="40">
        <v>510.63333333333338</v>
      </c>
      <c r="K190" s="31">
        <v>493.7</v>
      </c>
      <c r="L190" s="31">
        <v>471.25</v>
      </c>
      <c r="M190" s="31">
        <v>17.581150000000001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189.35</v>
      </c>
      <c r="D191" s="40">
        <v>189.23333333333332</v>
      </c>
      <c r="E191" s="40">
        <v>186.51666666666665</v>
      </c>
      <c r="F191" s="40">
        <v>183.68333333333334</v>
      </c>
      <c r="G191" s="40">
        <v>180.96666666666667</v>
      </c>
      <c r="H191" s="40">
        <v>192.06666666666663</v>
      </c>
      <c r="I191" s="40">
        <v>194.78333333333327</v>
      </c>
      <c r="J191" s="40">
        <v>197.61666666666662</v>
      </c>
      <c r="K191" s="31">
        <v>191.95</v>
      </c>
      <c r="L191" s="31">
        <v>186.4</v>
      </c>
      <c r="M191" s="31">
        <v>5.4208499999999997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1650.4</v>
      </c>
      <c r="D192" s="40">
        <v>1686.3999999999999</v>
      </c>
      <c r="E192" s="40">
        <v>1599.6999999999998</v>
      </c>
      <c r="F192" s="40">
        <v>1549</v>
      </c>
      <c r="G192" s="40">
        <v>1462.3</v>
      </c>
      <c r="H192" s="40">
        <v>1737.0999999999997</v>
      </c>
      <c r="I192" s="40">
        <v>1823.8</v>
      </c>
      <c r="J192" s="40">
        <v>1874.4999999999995</v>
      </c>
      <c r="K192" s="31">
        <v>1773.1</v>
      </c>
      <c r="L192" s="31">
        <v>1635.7</v>
      </c>
      <c r="M192" s="31">
        <v>2.2138599999999999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694.9</v>
      </c>
      <c r="D193" s="40">
        <v>700.11666666666667</v>
      </c>
      <c r="E193" s="40">
        <v>681.58333333333337</v>
      </c>
      <c r="F193" s="40">
        <v>668.26666666666665</v>
      </c>
      <c r="G193" s="40">
        <v>649.73333333333335</v>
      </c>
      <c r="H193" s="40">
        <v>713.43333333333339</v>
      </c>
      <c r="I193" s="40">
        <v>731.9666666666667</v>
      </c>
      <c r="J193" s="40">
        <v>745.28333333333342</v>
      </c>
      <c r="K193" s="31">
        <v>718.65</v>
      </c>
      <c r="L193" s="31">
        <v>686.8</v>
      </c>
      <c r="M193" s="31">
        <v>15.068009999999999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375.9</v>
      </c>
      <c r="D194" s="40">
        <v>377.95</v>
      </c>
      <c r="E194" s="40">
        <v>370.95</v>
      </c>
      <c r="F194" s="40">
        <v>366</v>
      </c>
      <c r="G194" s="40">
        <v>359</v>
      </c>
      <c r="H194" s="40">
        <v>382.9</v>
      </c>
      <c r="I194" s="40">
        <v>389.9</v>
      </c>
      <c r="J194" s="40">
        <v>394.84999999999997</v>
      </c>
      <c r="K194" s="31">
        <v>384.95</v>
      </c>
      <c r="L194" s="31">
        <v>373</v>
      </c>
      <c r="M194" s="31">
        <v>10.83841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104.55</v>
      </c>
      <c r="D195" s="40">
        <v>105.43333333333334</v>
      </c>
      <c r="E195" s="40">
        <v>103.16666666666667</v>
      </c>
      <c r="F195" s="40">
        <v>101.78333333333333</v>
      </c>
      <c r="G195" s="40">
        <v>99.516666666666666</v>
      </c>
      <c r="H195" s="40">
        <v>106.81666666666668</v>
      </c>
      <c r="I195" s="40">
        <v>109.08333333333333</v>
      </c>
      <c r="J195" s="40">
        <v>110.46666666666668</v>
      </c>
      <c r="K195" s="31">
        <v>107.7</v>
      </c>
      <c r="L195" s="31">
        <v>104.05</v>
      </c>
      <c r="M195" s="31">
        <v>3.5479500000000002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116.3</v>
      </c>
      <c r="D196" s="40">
        <v>117.51666666666667</v>
      </c>
      <c r="E196" s="40">
        <v>113.33333333333333</v>
      </c>
      <c r="F196" s="40">
        <v>110.36666666666666</v>
      </c>
      <c r="G196" s="40">
        <v>106.18333333333332</v>
      </c>
      <c r="H196" s="40">
        <v>120.48333333333333</v>
      </c>
      <c r="I196" s="40">
        <v>124.66666666666667</v>
      </c>
      <c r="J196" s="40">
        <v>127.63333333333334</v>
      </c>
      <c r="K196" s="31">
        <v>121.7</v>
      </c>
      <c r="L196" s="31">
        <v>114.55</v>
      </c>
      <c r="M196" s="31">
        <v>21.256920000000001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340.15</v>
      </c>
      <c r="D197" s="40">
        <v>342.48333333333329</v>
      </c>
      <c r="E197" s="40">
        <v>336.26666666666659</v>
      </c>
      <c r="F197" s="40">
        <v>332.38333333333333</v>
      </c>
      <c r="G197" s="40">
        <v>326.16666666666663</v>
      </c>
      <c r="H197" s="40">
        <v>346.36666666666656</v>
      </c>
      <c r="I197" s="40">
        <v>352.58333333333326</v>
      </c>
      <c r="J197" s="40">
        <v>356.46666666666653</v>
      </c>
      <c r="K197" s="31">
        <v>348.7</v>
      </c>
      <c r="L197" s="31">
        <v>338.6</v>
      </c>
      <c r="M197" s="31">
        <v>4.5093699999999997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647.9</v>
      </c>
      <c r="D198" s="40">
        <v>650.30000000000007</v>
      </c>
      <c r="E198" s="40">
        <v>641.60000000000014</v>
      </c>
      <c r="F198" s="40">
        <v>635.30000000000007</v>
      </c>
      <c r="G198" s="40">
        <v>626.60000000000014</v>
      </c>
      <c r="H198" s="40">
        <v>656.60000000000014</v>
      </c>
      <c r="I198" s="40">
        <v>665.30000000000018</v>
      </c>
      <c r="J198" s="40">
        <v>671.60000000000014</v>
      </c>
      <c r="K198" s="31">
        <v>659</v>
      </c>
      <c r="L198" s="31">
        <v>644</v>
      </c>
      <c r="M198" s="31">
        <v>0.46950999999999998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2297.0500000000002</v>
      </c>
      <c r="D199" s="40">
        <v>2281.7666666666669</v>
      </c>
      <c r="E199" s="40">
        <v>2243.5333333333338</v>
      </c>
      <c r="F199" s="40">
        <v>2190.0166666666669</v>
      </c>
      <c r="G199" s="40">
        <v>2151.7833333333338</v>
      </c>
      <c r="H199" s="40">
        <v>2335.2833333333338</v>
      </c>
      <c r="I199" s="40">
        <v>2373.5166666666664</v>
      </c>
      <c r="J199" s="40">
        <v>2427.0333333333338</v>
      </c>
      <c r="K199" s="31">
        <v>2320</v>
      </c>
      <c r="L199" s="31">
        <v>2228.25</v>
      </c>
      <c r="M199" s="31">
        <v>4.9947699999999999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992</v>
      </c>
      <c r="D200" s="40">
        <v>992.68333333333339</v>
      </c>
      <c r="E200" s="40">
        <v>983.16666666666674</v>
      </c>
      <c r="F200" s="40">
        <v>974.33333333333337</v>
      </c>
      <c r="G200" s="40">
        <v>964.81666666666672</v>
      </c>
      <c r="H200" s="40">
        <v>1001.5166666666668</v>
      </c>
      <c r="I200" s="40">
        <v>1011.0333333333334</v>
      </c>
      <c r="J200" s="40">
        <v>1019.8666666666668</v>
      </c>
      <c r="K200" s="31">
        <v>1002.2</v>
      </c>
      <c r="L200" s="31">
        <v>983.85</v>
      </c>
      <c r="M200" s="31">
        <v>28.835139999999999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2864.25</v>
      </c>
      <c r="D201" s="40">
        <v>2859.6666666666665</v>
      </c>
      <c r="E201" s="40">
        <v>2829.583333333333</v>
      </c>
      <c r="F201" s="40">
        <v>2794.9166666666665</v>
      </c>
      <c r="G201" s="40">
        <v>2764.833333333333</v>
      </c>
      <c r="H201" s="40">
        <v>2894.333333333333</v>
      </c>
      <c r="I201" s="40">
        <v>2924.4166666666661</v>
      </c>
      <c r="J201" s="40">
        <v>2959.083333333333</v>
      </c>
      <c r="K201" s="31">
        <v>2889.75</v>
      </c>
      <c r="L201" s="31">
        <v>2825</v>
      </c>
      <c r="M201" s="31">
        <v>1.5411699999999999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1439.75</v>
      </c>
      <c r="D202" s="40">
        <v>1441.9166666666667</v>
      </c>
      <c r="E202" s="40">
        <v>1433.9333333333334</v>
      </c>
      <c r="F202" s="40">
        <v>1428.1166666666666</v>
      </c>
      <c r="G202" s="40">
        <v>1420.1333333333332</v>
      </c>
      <c r="H202" s="40">
        <v>1447.7333333333336</v>
      </c>
      <c r="I202" s="40">
        <v>1455.7166666666667</v>
      </c>
      <c r="J202" s="40">
        <v>1461.5333333333338</v>
      </c>
      <c r="K202" s="31">
        <v>1449.9</v>
      </c>
      <c r="L202" s="31">
        <v>1436.1</v>
      </c>
      <c r="M202" s="31">
        <v>112.00715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668.75</v>
      </c>
      <c r="D203" s="40">
        <v>668.81666666666661</v>
      </c>
      <c r="E203" s="40">
        <v>662.83333333333326</v>
      </c>
      <c r="F203" s="40">
        <v>656.91666666666663</v>
      </c>
      <c r="G203" s="40">
        <v>650.93333333333328</v>
      </c>
      <c r="H203" s="40">
        <v>674.73333333333323</v>
      </c>
      <c r="I203" s="40">
        <v>680.71666666666658</v>
      </c>
      <c r="J203" s="40">
        <v>686.63333333333321</v>
      </c>
      <c r="K203" s="31">
        <v>674.8</v>
      </c>
      <c r="L203" s="31">
        <v>662.9</v>
      </c>
      <c r="M203" s="31">
        <v>35.125129999999999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70</v>
      </c>
      <c r="D204" s="40">
        <v>71.13333333333334</v>
      </c>
      <c r="E204" s="40">
        <v>68.76666666666668</v>
      </c>
      <c r="F204" s="40">
        <v>67.533333333333346</v>
      </c>
      <c r="G204" s="40">
        <v>65.166666666666686</v>
      </c>
      <c r="H204" s="40">
        <v>72.366666666666674</v>
      </c>
      <c r="I204" s="40">
        <v>74.73333333333332</v>
      </c>
      <c r="J204" s="40">
        <v>75.966666666666669</v>
      </c>
      <c r="K204" s="31">
        <v>73.5</v>
      </c>
      <c r="L204" s="31">
        <v>69.900000000000006</v>
      </c>
      <c r="M204" s="31">
        <v>37.987540000000003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1426.55</v>
      </c>
      <c r="D205" s="40">
        <v>1421.1833333333334</v>
      </c>
      <c r="E205" s="40">
        <v>1367.3666666666668</v>
      </c>
      <c r="F205" s="40">
        <v>1308.1833333333334</v>
      </c>
      <c r="G205" s="40">
        <v>1254.3666666666668</v>
      </c>
      <c r="H205" s="40">
        <v>1480.3666666666668</v>
      </c>
      <c r="I205" s="40">
        <v>1534.1833333333334</v>
      </c>
      <c r="J205" s="40">
        <v>1593.3666666666668</v>
      </c>
      <c r="K205" s="31">
        <v>1475</v>
      </c>
      <c r="L205" s="31">
        <v>1362</v>
      </c>
      <c r="M205" s="31">
        <v>31.20374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942</v>
      </c>
      <c r="D206" s="40">
        <v>941.44999999999993</v>
      </c>
      <c r="E206" s="40">
        <v>932.94999999999982</v>
      </c>
      <c r="F206" s="40">
        <v>923.89999999999986</v>
      </c>
      <c r="G206" s="40">
        <v>915.39999999999975</v>
      </c>
      <c r="H206" s="40">
        <v>950.49999999999989</v>
      </c>
      <c r="I206" s="40">
        <v>959.00000000000011</v>
      </c>
      <c r="J206" s="40">
        <v>968.05</v>
      </c>
      <c r="K206" s="31">
        <v>949.95</v>
      </c>
      <c r="L206" s="31">
        <v>932.4</v>
      </c>
      <c r="M206" s="31">
        <v>0.38422000000000001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1159.4000000000001</v>
      </c>
      <c r="D207" s="40">
        <v>1162.9000000000001</v>
      </c>
      <c r="E207" s="40">
        <v>1148.1500000000001</v>
      </c>
      <c r="F207" s="40">
        <v>1136.9000000000001</v>
      </c>
      <c r="G207" s="40">
        <v>1122.1500000000001</v>
      </c>
      <c r="H207" s="40">
        <v>1174.1500000000001</v>
      </c>
      <c r="I207" s="40">
        <v>1188.9000000000001</v>
      </c>
      <c r="J207" s="40">
        <v>1200.1500000000001</v>
      </c>
      <c r="K207" s="31">
        <v>1177.6500000000001</v>
      </c>
      <c r="L207" s="31">
        <v>1151.6500000000001</v>
      </c>
      <c r="M207" s="31">
        <v>14.66489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257.39999999999998</v>
      </c>
      <c r="D208" s="40">
        <v>258.58333333333331</v>
      </c>
      <c r="E208" s="40">
        <v>255.31666666666661</v>
      </c>
      <c r="F208" s="40">
        <v>253.23333333333329</v>
      </c>
      <c r="G208" s="40">
        <v>249.96666666666658</v>
      </c>
      <c r="H208" s="40">
        <v>260.66666666666663</v>
      </c>
      <c r="I208" s="40">
        <v>263.93333333333339</v>
      </c>
      <c r="J208" s="40">
        <v>266.01666666666665</v>
      </c>
      <c r="K208" s="31">
        <v>261.85000000000002</v>
      </c>
      <c r="L208" s="31">
        <v>256.5</v>
      </c>
      <c r="M208" s="31">
        <v>1.89852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142.55000000000001</v>
      </c>
      <c r="D209" s="40">
        <v>144.33333333333334</v>
      </c>
      <c r="E209" s="40">
        <v>140.41666666666669</v>
      </c>
      <c r="F209" s="40">
        <v>138.28333333333333</v>
      </c>
      <c r="G209" s="40">
        <v>134.36666666666667</v>
      </c>
      <c r="H209" s="40">
        <v>146.4666666666667</v>
      </c>
      <c r="I209" s="40">
        <v>150.38333333333338</v>
      </c>
      <c r="J209" s="40">
        <v>152.51666666666671</v>
      </c>
      <c r="K209" s="31">
        <v>148.25</v>
      </c>
      <c r="L209" s="31">
        <v>142.19999999999999</v>
      </c>
      <c r="M209" s="31">
        <v>9.3817699999999995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2793.85</v>
      </c>
      <c r="D210" s="40">
        <v>2803.5333333333333</v>
      </c>
      <c r="E210" s="40">
        <v>2780.8166666666666</v>
      </c>
      <c r="F210" s="40">
        <v>2767.7833333333333</v>
      </c>
      <c r="G210" s="40">
        <v>2745.0666666666666</v>
      </c>
      <c r="H210" s="40">
        <v>2816.5666666666666</v>
      </c>
      <c r="I210" s="40">
        <v>2839.2833333333328</v>
      </c>
      <c r="J210" s="40">
        <v>2852.3166666666666</v>
      </c>
      <c r="K210" s="31">
        <v>2826.25</v>
      </c>
      <c r="L210" s="31">
        <v>2790.5</v>
      </c>
      <c r="M210" s="31">
        <v>4.2744200000000001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51.45</v>
      </c>
      <c r="D211" s="40">
        <v>51.766666666666673</v>
      </c>
      <c r="E211" s="40">
        <v>50.533333333333346</v>
      </c>
      <c r="F211" s="40">
        <v>49.616666666666674</v>
      </c>
      <c r="G211" s="40">
        <v>48.383333333333347</v>
      </c>
      <c r="H211" s="40">
        <v>52.683333333333344</v>
      </c>
      <c r="I211" s="40">
        <v>53.916666666666679</v>
      </c>
      <c r="J211" s="40">
        <v>54.833333333333343</v>
      </c>
      <c r="K211" s="31">
        <v>53</v>
      </c>
      <c r="L211" s="31">
        <v>50.85</v>
      </c>
      <c r="M211" s="31">
        <v>117.77894000000001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417.35</v>
      </c>
      <c r="D212" s="40">
        <v>413.5333333333333</v>
      </c>
      <c r="E212" s="40">
        <v>407.36666666666662</v>
      </c>
      <c r="F212" s="40">
        <v>397.38333333333333</v>
      </c>
      <c r="G212" s="40">
        <v>391.21666666666664</v>
      </c>
      <c r="H212" s="40">
        <v>423.51666666666659</v>
      </c>
      <c r="I212" s="40">
        <v>429.68333333333334</v>
      </c>
      <c r="J212" s="40">
        <v>439.66666666666657</v>
      </c>
      <c r="K212" s="31">
        <v>419.7</v>
      </c>
      <c r="L212" s="31">
        <v>403.55</v>
      </c>
      <c r="M212" s="31">
        <v>282.40273000000002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1100.0999999999999</v>
      </c>
      <c r="D213" s="40">
        <v>1102.0333333333333</v>
      </c>
      <c r="E213" s="40">
        <v>1084.0666666666666</v>
      </c>
      <c r="F213" s="40">
        <v>1068.0333333333333</v>
      </c>
      <c r="G213" s="40">
        <v>1050.0666666666666</v>
      </c>
      <c r="H213" s="40">
        <v>1118.0666666666666</v>
      </c>
      <c r="I213" s="40">
        <v>1136.0333333333333</v>
      </c>
      <c r="J213" s="40">
        <v>1152.0666666666666</v>
      </c>
      <c r="K213" s="31">
        <v>1120</v>
      </c>
      <c r="L213" s="31">
        <v>1086</v>
      </c>
      <c r="M213" s="31">
        <v>2.3740600000000001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152.75</v>
      </c>
      <c r="D214" s="40">
        <v>152.85</v>
      </c>
      <c r="E214" s="40">
        <v>149.69999999999999</v>
      </c>
      <c r="F214" s="40">
        <v>146.65</v>
      </c>
      <c r="G214" s="40">
        <v>143.5</v>
      </c>
      <c r="H214" s="40">
        <v>155.89999999999998</v>
      </c>
      <c r="I214" s="40">
        <v>159.05000000000001</v>
      </c>
      <c r="J214" s="40">
        <v>162.09999999999997</v>
      </c>
      <c r="K214" s="31">
        <v>156</v>
      </c>
      <c r="L214" s="31">
        <v>149.80000000000001</v>
      </c>
      <c r="M214" s="31">
        <v>117.69766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269.2</v>
      </c>
      <c r="D215" s="40">
        <v>270.66666666666669</v>
      </c>
      <c r="E215" s="40">
        <v>267.03333333333336</v>
      </c>
      <c r="F215" s="40">
        <v>264.86666666666667</v>
      </c>
      <c r="G215" s="40">
        <v>261.23333333333335</v>
      </c>
      <c r="H215" s="40">
        <v>272.83333333333337</v>
      </c>
      <c r="I215" s="40">
        <v>276.4666666666667</v>
      </c>
      <c r="J215" s="40">
        <v>278.63333333333338</v>
      </c>
      <c r="K215" s="31">
        <v>274.3</v>
      </c>
      <c r="L215" s="31">
        <v>268.5</v>
      </c>
      <c r="M215" s="31">
        <v>31.172699999999999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2342.4</v>
      </c>
      <c r="D216" s="40">
        <v>2344.6166666666668</v>
      </c>
      <c r="E216" s="40">
        <v>2329.7833333333338</v>
      </c>
      <c r="F216" s="40">
        <v>2317.166666666667</v>
      </c>
      <c r="G216" s="40">
        <v>2302.3333333333339</v>
      </c>
      <c r="H216" s="40">
        <v>2357.2333333333336</v>
      </c>
      <c r="I216" s="40">
        <v>2372.0666666666666</v>
      </c>
      <c r="J216" s="40">
        <v>2384.6833333333334</v>
      </c>
      <c r="K216" s="31">
        <v>2359.4499999999998</v>
      </c>
      <c r="L216" s="31">
        <v>2332</v>
      </c>
      <c r="M216" s="31">
        <v>16.56945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320.45</v>
      </c>
      <c r="D217" s="40">
        <v>323.06666666666666</v>
      </c>
      <c r="E217" s="40">
        <v>316.38333333333333</v>
      </c>
      <c r="F217" s="40">
        <v>312.31666666666666</v>
      </c>
      <c r="G217" s="40">
        <v>305.63333333333333</v>
      </c>
      <c r="H217" s="40">
        <v>327.13333333333333</v>
      </c>
      <c r="I217" s="40">
        <v>333.81666666666661</v>
      </c>
      <c r="J217" s="40">
        <v>337.88333333333333</v>
      </c>
      <c r="K217" s="31">
        <v>329.75</v>
      </c>
      <c r="L217" s="31">
        <v>319</v>
      </c>
      <c r="M217" s="31">
        <v>8.2084299999999999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42796.15</v>
      </c>
      <c r="D218" s="40">
        <v>43060.383333333331</v>
      </c>
      <c r="E218" s="40">
        <v>42235.766666666663</v>
      </c>
      <c r="F218" s="40">
        <v>41675.383333333331</v>
      </c>
      <c r="G218" s="40">
        <v>40850.766666666663</v>
      </c>
      <c r="H218" s="40">
        <v>43620.766666666663</v>
      </c>
      <c r="I218" s="40">
        <v>44445.383333333331</v>
      </c>
      <c r="J218" s="40">
        <v>45005.766666666663</v>
      </c>
      <c r="K218" s="31">
        <v>43885</v>
      </c>
      <c r="L218" s="31">
        <v>42500</v>
      </c>
      <c r="M218" s="31">
        <v>2.639E-2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45.35</v>
      </c>
      <c r="D219" s="40">
        <v>45.683333333333337</v>
      </c>
      <c r="E219" s="40">
        <v>44.866666666666674</v>
      </c>
      <c r="F219" s="40">
        <v>44.38333333333334</v>
      </c>
      <c r="G219" s="40">
        <v>43.566666666666677</v>
      </c>
      <c r="H219" s="40">
        <v>46.166666666666671</v>
      </c>
      <c r="I219" s="40">
        <v>46.983333333333334</v>
      </c>
      <c r="J219" s="40">
        <v>47.466666666666669</v>
      </c>
      <c r="K219" s="31">
        <v>46.5</v>
      </c>
      <c r="L219" s="31">
        <v>45.2</v>
      </c>
      <c r="M219" s="31">
        <v>178.06075000000001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2433.9499999999998</v>
      </c>
      <c r="D220" s="40">
        <v>2445.9833333333331</v>
      </c>
      <c r="E220" s="40">
        <v>2417.9666666666662</v>
      </c>
      <c r="F220" s="40">
        <v>2401.9833333333331</v>
      </c>
      <c r="G220" s="40">
        <v>2373.9666666666662</v>
      </c>
      <c r="H220" s="40">
        <v>2461.9666666666662</v>
      </c>
      <c r="I220" s="40">
        <v>2489.9833333333336</v>
      </c>
      <c r="J220" s="40">
        <v>2505.9666666666662</v>
      </c>
      <c r="K220" s="31">
        <v>2474</v>
      </c>
      <c r="L220" s="31">
        <v>2430</v>
      </c>
      <c r="M220" s="31">
        <v>26.802600000000002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304.14999999999998</v>
      </c>
      <c r="D221" s="40">
        <v>306.25</v>
      </c>
      <c r="E221" s="40">
        <v>299.7</v>
      </c>
      <c r="F221" s="40">
        <v>295.25</v>
      </c>
      <c r="G221" s="40">
        <v>288.7</v>
      </c>
      <c r="H221" s="40">
        <v>310.7</v>
      </c>
      <c r="I221" s="40">
        <v>317.24999999999994</v>
      </c>
      <c r="J221" s="40">
        <v>321.7</v>
      </c>
      <c r="K221" s="31">
        <v>312.8</v>
      </c>
      <c r="L221" s="31">
        <v>301.8</v>
      </c>
      <c r="M221" s="31">
        <v>0.73955000000000004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677.45</v>
      </c>
      <c r="D222" s="40">
        <v>678.78333333333342</v>
      </c>
      <c r="E222" s="40">
        <v>671.96666666666681</v>
      </c>
      <c r="F222" s="40">
        <v>666.48333333333335</v>
      </c>
      <c r="G222" s="40">
        <v>659.66666666666674</v>
      </c>
      <c r="H222" s="40">
        <v>684.26666666666688</v>
      </c>
      <c r="I222" s="40">
        <v>691.08333333333348</v>
      </c>
      <c r="J222" s="40">
        <v>696.56666666666695</v>
      </c>
      <c r="K222" s="31">
        <v>685.6</v>
      </c>
      <c r="L222" s="31">
        <v>673.3</v>
      </c>
      <c r="M222" s="31">
        <v>125.98869000000001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1474.15</v>
      </c>
      <c r="D223" s="40">
        <v>1470.5333333333335</v>
      </c>
      <c r="E223" s="40">
        <v>1460.8166666666671</v>
      </c>
      <c r="F223" s="40">
        <v>1447.4833333333336</v>
      </c>
      <c r="G223" s="40">
        <v>1437.7666666666671</v>
      </c>
      <c r="H223" s="40">
        <v>1483.866666666667</v>
      </c>
      <c r="I223" s="40">
        <v>1493.5833333333337</v>
      </c>
      <c r="J223" s="40">
        <v>1506.916666666667</v>
      </c>
      <c r="K223" s="31">
        <v>1480.25</v>
      </c>
      <c r="L223" s="31">
        <v>1457.2</v>
      </c>
      <c r="M223" s="31">
        <v>4.9363299999999999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653.79999999999995</v>
      </c>
      <c r="D224" s="40">
        <v>650.33333333333326</v>
      </c>
      <c r="E224" s="40">
        <v>642.76666666666654</v>
      </c>
      <c r="F224" s="40">
        <v>631.73333333333323</v>
      </c>
      <c r="G224" s="40">
        <v>624.16666666666652</v>
      </c>
      <c r="H224" s="40">
        <v>661.36666666666656</v>
      </c>
      <c r="I224" s="40">
        <v>668.93333333333317</v>
      </c>
      <c r="J224" s="40">
        <v>679.96666666666658</v>
      </c>
      <c r="K224" s="31">
        <v>657.9</v>
      </c>
      <c r="L224" s="31">
        <v>639.29999999999995</v>
      </c>
      <c r="M224" s="31">
        <v>12.117929999999999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732</v>
      </c>
      <c r="D225" s="40">
        <v>732.33333333333337</v>
      </c>
      <c r="E225" s="40">
        <v>718.16666666666674</v>
      </c>
      <c r="F225" s="40">
        <v>704.33333333333337</v>
      </c>
      <c r="G225" s="40">
        <v>690.16666666666674</v>
      </c>
      <c r="H225" s="40">
        <v>746.16666666666674</v>
      </c>
      <c r="I225" s="40">
        <v>760.33333333333348</v>
      </c>
      <c r="J225" s="40">
        <v>774.16666666666674</v>
      </c>
      <c r="K225" s="31">
        <v>746.5</v>
      </c>
      <c r="L225" s="31">
        <v>718.5</v>
      </c>
      <c r="M225" s="31">
        <v>12.588749999999999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</v>
      </c>
      <c r="D226" s="40">
        <v>38.133333333333333</v>
      </c>
      <c r="E226" s="40">
        <v>37.566666666666663</v>
      </c>
      <c r="F226" s="40">
        <v>37.133333333333333</v>
      </c>
      <c r="G226" s="40">
        <v>36.566666666666663</v>
      </c>
      <c r="H226" s="40">
        <v>38.566666666666663</v>
      </c>
      <c r="I226" s="40">
        <v>39.13333333333334</v>
      </c>
      <c r="J226" s="40">
        <v>39.566666666666663</v>
      </c>
      <c r="K226" s="31">
        <v>38.700000000000003</v>
      </c>
      <c r="L226" s="31">
        <v>37.700000000000003</v>
      </c>
      <c r="M226" s="31">
        <v>94.730260000000001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50.75</v>
      </c>
      <c r="D227" s="40">
        <v>51.016666666666673</v>
      </c>
      <c r="E227" s="40">
        <v>50.233333333333348</v>
      </c>
      <c r="F227" s="40">
        <v>49.716666666666676</v>
      </c>
      <c r="G227" s="40">
        <v>48.933333333333351</v>
      </c>
      <c r="H227" s="40">
        <v>51.533333333333346</v>
      </c>
      <c r="I227" s="40">
        <v>52.316666666666663</v>
      </c>
      <c r="J227" s="40">
        <v>52.833333333333343</v>
      </c>
      <c r="K227" s="31">
        <v>51.8</v>
      </c>
      <c r="L227" s="31">
        <v>50.5</v>
      </c>
      <c r="M227" s="31">
        <v>210.05504999999999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57.4</v>
      </c>
      <c r="D228" s="40">
        <v>57.35</v>
      </c>
      <c r="E228" s="40">
        <v>56.45</v>
      </c>
      <c r="F228" s="40">
        <v>55.5</v>
      </c>
      <c r="G228" s="40">
        <v>54.6</v>
      </c>
      <c r="H228" s="40">
        <v>58.300000000000004</v>
      </c>
      <c r="I228" s="40">
        <v>59.199999999999996</v>
      </c>
      <c r="J228" s="40">
        <v>60.150000000000006</v>
      </c>
      <c r="K228" s="31">
        <v>58.25</v>
      </c>
      <c r="L228" s="31">
        <v>56.4</v>
      </c>
      <c r="M228" s="31">
        <v>79.827029999999993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1024.6500000000001</v>
      </c>
      <c r="D229" s="40">
        <v>1033.1833333333334</v>
      </c>
      <c r="E229" s="40">
        <v>1011.4666666666667</v>
      </c>
      <c r="F229" s="40">
        <v>998.2833333333333</v>
      </c>
      <c r="G229" s="40">
        <v>976.56666666666661</v>
      </c>
      <c r="H229" s="40">
        <v>1046.3666666666668</v>
      </c>
      <c r="I229" s="40">
        <v>1068.0833333333335</v>
      </c>
      <c r="J229" s="40">
        <v>1081.2666666666669</v>
      </c>
      <c r="K229" s="31">
        <v>1054.9000000000001</v>
      </c>
      <c r="L229" s="31">
        <v>1020</v>
      </c>
      <c r="M229" s="31">
        <v>0.12845999999999999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303.60000000000002</v>
      </c>
      <c r="D230" s="40">
        <v>300.89999999999998</v>
      </c>
      <c r="E230" s="40">
        <v>289.09999999999997</v>
      </c>
      <c r="F230" s="40">
        <v>274.59999999999997</v>
      </c>
      <c r="G230" s="40">
        <v>262.79999999999995</v>
      </c>
      <c r="H230" s="40">
        <v>315.39999999999998</v>
      </c>
      <c r="I230" s="40">
        <v>327.19999999999993</v>
      </c>
      <c r="J230" s="40">
        <v>341.7</v>
      </c>
      <c r="K230" s="31">
        <v>312.7</v>
      </c>
      <c r="L230" s="31">
        <v>286.39999999999998</v>
      </c>
      <c r="M230" s="31">
        <v>5.2022700000000004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1302.8499999999999</v>
      </c>
      <c r="D231" s="40">
        <v>1321.3333333333333</v>
      </c>
      <c r="E231" s="40">
        <v>1271.6666666666665</v>
      </c>
      <c r="F231" s="40">
        <v>1240.4833333333333</v>
      </c>
      <c r="G231" s="40">
        <v>1190.8166666666666</v>
      </c>
      <c r="H231" s="40">
        <v>1352.5166666666664</v>
      </c>
      <c r="I231" s="40">
        <v>1402.1833333333329</v>
      </c>
      <c r="J231" s="40">
        <v>1433.3666666666663</v>
      </c>
      <c r="K231" s="31">
        <v>1371</v>
      </c>
      <c r="L231" s="31">
        <v>1290.1500000000001</v>
      </c>
      <c r="M231" s="31">
        <v>0.25059999999999999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683.85</v>
      </c>
      <c r="D232" s="40">
        <v>689.43333333333339</v>
      </c>
      <c r="E232" s="40">
        <v>670.11666666666679</v>
      </c>
      <c r="F232" s="40">
        <v>656.38333333333344</v>
      </c>
      <c r="G232" s="40">
        <v>637.06666666666683</v>
      </c>
      <c r="H232" s="40">
        <v>703.16666666666674</v>
      </c>
      <c r="I232" s="40">
        <v>722.48333333333335</v>
      </c>
      <c r="J232" s="40">
        <v>736.2166666666667</v>
      </c>
      <c r="K232" s="31">
        <v>708.75</v>
      </c>
      <c r="L232" s="31">
        <v>675.7</v>
      </c>
      <c r="M232" s="31">
        <v>8.7690400000000004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165.85</v>
      </c>
      <c r="D233" s="40">
        <v>165.85</v>
      </c>
      <c r="E233" s="40">
        <v>161.29999999999998</v>
      </c>
      <c r="F233" s="40">
        <v>156.75</v>
      </c>
      <c r="G233" s="40">
        <v>152.19999999999999</v>
      </c>
      <c r="H233" s="40">
        <v>170.39999999999998</v>
      </c>
      <c r="I233" s="40">
        <v>174.95</v>
      </c>
      <c r="J233" s="40">
        <v>179.49999999999997</v>
      </c>
      <c r="K233" s="31">
        <v>170.4</v>
      </c>
      <c r="L233" s="31">
        <v>161.30000000000001</v>
      </c>
      <c r="M233" s="31">
        <v>32.925960000000003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44.65</v>
      </c>
      <c r="D234" s="40">
        <v>44.75</v>
      </c>
      <c r="E234" s="40">
        <v>44.15</v>
      </c>
      <c r="F234" s="40">
        <v>43.65</v>
      </c>
      <c r="G234" s="40">
        <v>43.05</v>
      </c>
      <c r="H234" s="40">
        <v>45.25</v>
      </c>
      <c r="I234" s="40">
        <v>45.849999999999994</v>
      </c>
      <c r="J234" s="40">
        <v>46.35</v>
      </c>
      <c r="K234" s="31">
        <v>45.35</v>
      </c>
      <c r="L234" s="31">
        <v>44.25</v>
      </c>
      <c r="M234" s="31">
        <v>24.18892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208.65</v>
      </c>
      <c r="D235" s="40">
        <v>209.86666666666665</v>
      </c>
      <c r="E235" s="40">
        <v>206.73333333333329</v>
      </c>
      <c r="F235" s="40">
        <v>204.81666666666663</v>
      </c>
      <c r="G235" s="40">
        <v>201.68333333333328</v>
      </c>
      <c r="H235" s="40">
        <v>211.7833333333333</v>
      </c>
      <c r="I235" s="40">
        <v>214.91666666666669</v>
      </c>
      <c r="J235" s="40">
        <v>216.83333333333331</v>
      </c>
      <c r="K235" s="31">
        <v>213</v>
      </c>
      <c r="L235" s="31">
        <v>207.95</v>
      </c>
      <c r="M235" s="31">
        <v>244.36949000000001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126.9</v>
      </c>
      <c r="D236" s="40">
        <v>127.3</v>
      </c>
      <c r="E236" s="40">
        <v>125.6</v>
      </c>
      <c r="F236" s="40">
        <v>124.3</v>
      </c>
      <c r="G236" s="40">
        <v>122.6</v>
      </c>
      <c r="H236" s="40">
        <v>128.6</v>
      </c>
      <c r="I236" s="40">
        <v>130.30000000000001</v>
      </c>
      <c r="J236" s="40">
        <v>131.6</v>
      </c>
      <c r="K236" s="31">
        <v>129</v>
      </c>
      <c r="L236" s="31">
        <v>126</v>
      </c>
      <c r="M236" s="31">
        <v>5.14499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193.3</v>
      </c>
      <c r="D237" s="40">
        <v>194.41666666666666</v>
      </c>
      <c r="E237" s="40">
        <v>189.43333333333331</v>
      </c>
      <c r="F237" s="40">
        <v>185.56666666666666</v>
      </c>
      <c r="G237" s="40">
        <v>180.58333333333331</v>
      </c>
      <c r="H237" s="40">
        <v>198.2833333333333</v>
      </c>
      <c r="I237" s="40">
        <v>203.26666666666665</v>
      </c>
      <c r="J237" s="40">
        <v>207.1333333333333</v>
      </c>
      <c r="K237" s="31">
        <v>199.4</v>
      </c>
      <c r="L237" s="31">
        <v>190.55</v>
      </c>
      <c r="M237" s="31">
        <v>18.824259999999999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277.39999999999998</v>
      </c>
      <c r="D238" s="40">
        <v>280.88333333333333</v>
      </c>
      <c r="E238" s="40">
        <v>271.91666666666663</v>
      </c>
      <c r="F238" s="40">
        <v>266.43333333333328</v>
      </c>
      <c r="G238" s="40">
        <v>257.46666666666658</v>
      </c>
      <c r="H238" s="40">
        <v>286.36666666666667</v>
      </c>
      <c r="I238" s="40">
        <v>295.33333333333337</v>
      </c>
      <c r="J238" s="40">
        <v>300.81666666666672</v>
      </c>
      <c r="K238" s="31">
        <v>289.85000000000002</v>
      </c>
      <c r="L238" s="31">
        <v>275.39999999999998</v>
      </c>
      <c r="M238" s="31">
        <v>171.51955000000001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156.25</v>
      </c>
      <c r="D239" s="40">
        <v>156.41666666666666</v>
      </c>
      <c r="E239" s="40">
        <v>148.33333333333331</v>
      </c>
      <c r="F239" s="40">
        <v>140.41666666666666</v>
      </c>
      <c r="G239" s="40">
        <v>132.33333333333331</v>
      </c>
      <c r="H239" s="40">
        <v>164.33333333333331</v>
      </c>
      <c r="I239" s="40">
        <v>172.41666666666663</v>
      </c>
      <c r="J239" s="40">
        <v>180.33333333333331</v>
      </c>
      <c r="K239" s="31">
        <v>164.5</v>
      </c>
      <c r="L239" s="31">
        <v>148.5</v>
      </c>
      <c r="M239" s="31">
        <v>153.78961000000001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7179.95</v>
      </c>
      <c r="D240" s="40">
        <v>7223.6500000000005</v>
      </c>
      <c r="E240" s="40">
        <v>7122.3000000000011</v>
      </c>
      <c r="F240" s="40">
        <v>7064.6500000000005</v>
      </c>
      <c r="G240" s="40">
        <v>6963.3000000000011</v>
      </c>
      <c r="H240" s="40">
        <v>7281.3000000000011</v>
      </c>
      <c r="I240" s="40">
        <v>7382.6500000000015</v>
      </c>
      <c r="J240" s="40">
        <v>7440.3000000000011</v>
      </c>
      <c r="K240" s="31">
        <v>7325</v>
      </c>
      <c r="L240" s="31">
        <v>7166</v>
      </c>
      <c r="M240" s="31">
        <v>0.61792000000000002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137.25</v>
      </c>
      <c r="D241" s="40">
        <v>138.31666666666669</v>
      </c>
      <c r="E241" s="40">
        <v>135.03333333333339</v>
      </c>
      <c r="F241" s="40">
        <v>132.81666666666669</v>
      </c>
      <c r="G241" s="40">
        <v>129.53333333333339</v>
      </c>
      <c r="H241" s="40">
        <v>140.53333333333339</v>
      </c>
      <c r="I241" s="40">
        <v>143.81666666666669</v>
      </c>
      <c r="J241" s="40">
        <v>146.03333333333339</v>
      </c>
      <c r="K241" s="31">
        <v>141.6</v>
      </c>
      <c r="L241" s="31">
        <v>136.1</v>
      </c>
      <c r="M241" s="31">
        <v>17.1097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429.15</v>
      </c>
      <c r="D242" s="40">
        <v>432.96666666666664</v>
      </c>
      <c r="E242" s="40">
        <v>416.23333333333329</v>
      </c>
      <c r="F242" s="40">
        <v>403.31666666666666</v>
      </c>
      <c r="G242" s="40">
        <v>386.58333333333331</v>
      </c>
      <c r="H242" s="40">
        <v>445.88333333333327</v>
      </c>
      <c r="I242" s="40">
        <v>462.61666666666662</v>
      </c>
      <c r="J242" s="40">
        <v>475.53333333333325</v>
      </c>
      <c r="K242" s="31">
        <v>449.7</v>
      </c>
      <c r="L242" s="31">
        <v>420.05</v>
      </c>
      <c r="M242" s="31">
        <v>28.544429999999998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148.4</v>
      </c>
      <c r="D243" s="40">
        <v>147.93333333333334</v>
      </c>
      <c r="E243" s="40">
        <v>146.46666666666667</v>
      </c>
      <c r="F243" s="40">
        <v>144.53333333333333</v>
      </c>
      <c r="G243" s="40">
        <v>143.06666666666666</v>
      </c>
      <c r="H243" s="40">
        <v>149.86666666666667</v>
      </c>
      <c r="I243" s="40">
        <v>151.33333333333337</v>
      </c>
      <c r="J243" s="40">
        <v>153.26666666666668</v>
      </c>
      <c r="K243" s="31">
        <v>149.4</v>
      </c>
      <c r="L243" s="31">
        <v>146</v>
      </c>
      <c r="M243" s="31">
        <v>24.07593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103.95</v>
      </c>
      <c r="D244" s="40">
        <v>104.18333333333334</v>
      </c>
      <c r="E244" s="40">
        <v>103.01666666666668</v>
      </c>
      <c r="F244" s="40">
        <v>102.08333333333334</v>
      </c>
      <c r="G244" s="40">
        <v>100.91666666666669</v>
      </c>
      <c r="H244" s="40">
        <v>105.11666666666667</v>
      </c>
      <c r="I244" s="40">
        <v>106.28333333333333</v>
      </c>
      <c r="J244" s="40">
        <v>107.21666666666667</v>
      </c>
      <c r="K244" s="31">
        <v>105.35</v>
      </c>
      <c r="L244" s="31">
        <v>103.25</v>
      </c>
      <c r="M244" s="31">
        <v>77.275819999999996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24.5</v>
      </c>
      <c r="D245" s="40">
        <v>24.733333333333334</v>
      </c>
      <c r="E245" s="40">
        <v>24.116666666666667</v>
      </c>
      <c r="F245" s="40">
        <v>23.733333333333334</v>
      </c>
      <c r="G245" s="40">
        <v>23.116666666666667</v>
      </c>
      <c r="H245" s="40">
        <v>25.116666666666667</v>
      </c>
      <c r="I245" s="40">
        <v>25.733333333333334</v>
      </c>
      <c r="J245" s="40">
        <v>26.116666666666667</v>
      </c>
      <c r="K245" s="31">
        <v>25.35</v>
      </c>
      <c r="L245" s="31">
        <v>24.35</v>
      </c>
      <c r="M245" s="31">
        <v>88.173900000000003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2295.5500000000002</v>
      </c>
      <c r="D246" s="40">
        <v>2307.85</v>
      </c>
      <c r="E246" s="40">
        <v>2268.6999999999998</v>
      </c>
      <c r="F246" s="40">
        <v>2241.85</v>
      </c>
      <c r="G246" s="40">
        <v>2202.6999999999998</v>
      </c>
      <c r="H246" s="40">
        <v>2334.6999999999998</v>
      </c>
      <c r="I246" s="40">
        <v>2373.8500000000004</v>
      </c>
      <c r="J246" s="40">
        <v>2400.6999999999998</v>
      </c>
      <c r="K246" s="31">
        <v>2347</v>
      </c>
      <c r="L246" s="31">
        <v>2281</v>
      </c>
      <c r="M246" s="31">
        <v>9.2645900000000001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257.8</v>
      </c>
      <c r="D247" s="40">
        <v>252.79999999999998</v>
      </c>
      <c r="E247" s="40">
        <v>246.09999999999997</v>
      </c>
      <c r="F247" s="40">
        <v>234.39999999999998</v>
      </c>
      <c r="G247" s="40">
        <v>227.69999999999996</v>
      </c>
      <c r="H247" s="40">
        <v>264.5</v>
      </c>
      <c r="I247" s="40">
        <v>271.19999999999993</v>
      </c>
      <c r="J247" s="40">
        <v>282.89999999999998</v>
      </c>
      <c r="K247" s="31">
        <v>259.5</v>
      </c>
      <c r="L247" s="31">
        <v>241.1</v>
      </c>
      <c r="M247" s="31">
        <v>15.043380000000001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438.6</v>
      </c>
      <c r="D248" s="40">
        <v>441.15000000000003</v>
      </c>
      <c r="E248" s="40">
        <v>433.50000000000006</v>
      </c>
      <c r="F248" s="40">
        <v>428.40000000000003</v>
      </c>
      <c r="G248" s="40">
        <v>420.75000000000006</v>
      </c>
      <c r="H248" s="40">
        <v>446.25000000000006</v>
      </c>
      <c r="I248" s="40">
        <v>453.90000000000003</v>
      </c>
      <c r="J248" s="40">
        <v>459.00000000000006</v>
      </c>
      <c r="K248" s="31">
        <v>448.8</v>
      </c>
      <c r="L248" s="31">
        <v>436.05</v>
      </c>
      <c r="M248" s="31">
        <v>2.03199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546.4</v>
      </c>
      <c r="D249" s="40">
        <v>546.73333333333323</v>
      </c>
      <c r="E249" s="40">
        <v>542.01666666666642</v>
      </c>
      <c r="F249" s="40">
        <v>537.63333333333321</v>
      </c>
      <c r="G249" s="40">
        <v>532.9166666666664</v>
      </c>
      <c r="H249" s="40">
        <v>551.11666666666645</v>
      </c>
      <c r="I249" s="40">
        <v>555.83333333333337</v>
      </c>
      <c r="J249" s="40">
        <v>560.21666666666647</v>
      </c>
      <c r="K249" s="31">
        <v>551.45000000000005</v>
      </c>
      <c r="L249" s="31">
        <v>542.35</v>
      </c>
      <c r="M249" s="31">
        <v>75.880889999999994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222.9</v>
      </c>
      <c r="D250" s="40">
        <v>223.81666666666669</v>
      </c>
      <c r="E250" s="40">
        <v>220.23333333333338</v>
      </c>
      <c r="F250" s="40">
        <v>217.56666666666669</v>
      </c>
      <c r="G250" s="40">
        <v>213.98333333333338</v>
      </c>
      <c r="H250" s="40">
        <v>226.48333333333338</v>
      </c>
      <c r="I250" s="40">
        <v>230.06666666666669</v>
      </c>
      <c r="J250" s="40">
        <v>232.73333333333338</v>
      </c>
      <c r="K250" s="31">
        <v>227.4</v>
      </c>
      <c r="L250" s="31">
        <v>221.15</v>
      </c>
      <c r="M250" s="31">
        <v>27.511310000000002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975.8</v>
      </c>
      <c r="D251" s="40">
        <v>977.61666666666667</v>
      </c>
      <c r="E251" s="40">
        <v>961.23333333333335</v>
      </c>
      <c r="F251" s="40">
        <v>946.66666666666663</v>
      </c>
      <c r="G251" s="40">
        <v>930.2833333333333</v>
      </c>
      <c r="H251" s="40">
        <v>992.18333333333339</v>
      </c>
      <c r="I251" s="40">
        <v>1008.5666666666668</v>
      </c>
      <c r="J251" s="40">
        <v>1023.1333333333334</v>
      </c>
      <c r="K251" s="31">
        <v>994</v>
      </c>
      <c r="L251" s="31">
        <v>963.05</v>
      </c>
      <c r="M251" s="31">
        <v>33.119199999999999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</v>
      </c>
      <c r="D252" s="40">
        <v>45.466666666666661</v>
      </c>
      <c r="E252" s="40">
        <v>44.333333333333321</v>
      </c>
      <c r="F252" s="40">
        <v>43.666666666666657</v>
      </c>
      <c r="G252" s="40">
        <v>42.533333333333317</v>
      </c>
      <c r="H252" s="40">
        <v>46.133333333333326</v>
      </c>
      <c r="I252" s="40">
        <v>47.266666666666666</v>
      </c>
      <c r="J252" s="40">
        <v>47.93333333333333</v>
      </c>
      <c r="K252" s="31">
        <v>46.6</v>
      </c>
      <c r="L252" s="31">
        <v>44.8</v>
      </c>
      <c r="M252" s="31">
        <v>35.915799999999997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5180.8</v>
      </c>
      <c r="D253" s="40">
        <v>5165.05</v>
      </c>
      <c r="E253" s="40">
        <v>5115.75</v>
      </c>
      <c r="F253" s="40">
        <v>5050.7</v>
      </c>
      <c r="G253" s="40">
        <v>5001.3999999999996</v>
      </c>
      <c r="H253" s="40">
        <v>5230.1000000000004</v>
      </c>
      <c r="I253" s="40">
        <v>5279.4000000000015</v>
      </c>
      <c r="J253" s="40">
        <v>5344.4500000000007</v>
      </c>
      <c r="K253" s="31">
        <v>5214.3500000000004</v>
      </c>
      <c r="L253" s="31">
        <v>5100</v>
      </c>
      <c r="M253" s="31">
        <v>6.9390900000000002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1602.55</v>
      </c>
      <c r="D254" s="40">
        <v>1603.25</v>
      </c>
      <c r="E254" s="40">
        <v>1597.2</v>
      </c>
      <c r="F254" s="40">
        <v>1591.8500000000001</v>
      </c>
      <c r="G254" s="40">
        <v>1585.8000000000002</v>
      </c>
      <c r="H254" s="40">
        <v>1608.6</v>
      </c>
      <c r="I254" s="40">
        <v>1614.65</v>
      </c>
      <c r="J254" s="40">
        <v>1619.9999999999998</v>
      </c>
      <c r="K254" s="31">
        <v>1609.3</v>
      </c>
      <c r="L254" s="31">
        <v>1597.9</v>
      </c>
      <c r="M254" s="31">
        <v>58.92859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1010.25</v>
      </c>
      <c r="D255" s="40">
        <v>1014.0833333333334</v>
      </c>
      <c r="E255" s="40">
        <v>998.16666666666674</v>
      </c>
      <c r="F255" s="40">
        <v>986.08333333333337</v>
      </c>
      <c r="G255" s="40">
        <v>970.16666666666674</v>
      </c>
      <c r="H255" s="40">
        <v>1026.1666666666667</v>
      </c>
      <c r="I255" s="40">
        <v>1042.0833333333335</v>
      </c>
      <c r="J255" s="40">
        <v>1054.1666666666667</v>
      </c>
      <c r="K255" s="31">
        <v>1030</v>
      </c>
      <c r="L255" s="31">
        <v>1002</v>
      </c>
      <c r="M255" s="31">
        <v>0.26806000000000002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320.5</v>
      </c>
      <c r="D256" s="40">
        <v>324.65000000000003</v>
      </c>
      <c r="E256" s="40">
        <v>303.10000000000008</v>
      </c>
      <c r="F256" s="40">
        <v>285.70000000000005</v>
      </c>
      <c r="G256" s="40">
        <v>264.15000000000009</v>
      </c>
      <c r="H256" s="40">
        <v>342.05000000000007</v>
      </c>
      <c r="I256" s="40">
        <v>363.6</v>
      </c>
      <c r="J256" s="40">
        <v>381.00000000000006</v>
      </c>
      <c r="K256" s="31">
        <v>346.2</v>
      </c>
      <c r="L256" s="31">
        <v>307.25</v>
      </c>
      <c r="M256" s="31">
        <v>96.543229999999994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832.9</v>
      </c>
      <c r="D257" s="40">
        <v>836.30000000000007</v>
      </c>
      <c r="E257" s="40">
        <v>813.60000000000014</v>
      </c>
      <c r="F257" s="40">
        <v>794.30000000000007</v>
      </c>
      <c r="G257" s="40">
        <v>771.60000000000014</v>
      </c>
      <c r="H257" s="40">
        <v>855.60000000000014</v>
      </c>
      <c r="I257" s="40">
        <v>878.30000000000018</v>
      </c>
      <c r="J257" s="40">
        <v>897.60000000000014</v>
      </c>
      <c r="K257" s="31">
        <v>859</v>
      </c>
      <c r="L257" s="31">
        <v>817</v>
      </c>
      <c r="M257" s="31">
        <v>4.7744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1704.85</v>
      </c>
      <c r="D258" s="40">
        <v>1715.4666666666665</v>
      </c>
      <c r="E258" s="40">
        <v>1681.2333333333329</v>
      </c>
      <c r="F258" s="40">
        <v>1657.6166666666663</v>
      </c>
      <c r="G258" s="40">
        <v>1623.3833333333328</v>
      </c>
      <c r="H258" s="40">
        <v>1739.083333333333</v>
      </c>
      <c r="I258" s="40">
        <v>1773.3166666666666</v>
      </c>
      <c r="J258" s="40">
        <v>1796.9333333333332</v>
      </c>
      <c r="K258" s="31">
        <v>1749.7</v>
      </c>
      <c r="L258" s="31">
        <v>1691.85</v>
      </c>
      <c r="M258" s="31">
        <v>6.1294300000000002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2234.3000000000002</v>
      </c>
      <c r="D259" s="40">
        <v>2209.4500000000003</v>
      </c>
      <c r="E259" s="40">
        <v>2173.9000000000005</v>
      </c>
      <c r="F259" s="40">
        <v>2113.5000000000005</v>
      </c>
      <c r="G259" s="40">
        <v>2077.9500000000007</v>
      </c>
      <c r="H259" s="40">
        <v>2269.8500000000004</v>
      </c>
      <c r="I259" s="40">
        <v>2305.4000000000005</v>
      </c>
      <c r="J259" s="40">
        <v>2365.8000000000002</v>
      </c>
      <c r="K259" s="31">
        <v>2245</v>
      </c>
      <c r="L259" s="31">
        <v>2149.0500000000002</v>
      </c>
      <c r="M259" s="31">
        <v>2.3529399999999998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1763.55</v>
      </c>
      <c r="D260" s="40">
        <v>1782.8666666666668</v>
      </c>
      <c r="E260" s="40">
        <v>1740.6833333333336</v>
      </c>
      <c r="F260" s="40">
        <v>1717.8166666666668</v>
      </c>
      <c r="G260" s="40">
        <v>1675.6333333333337</v>
      </c>
      <c r="H260" s="40">
        <v>1805.7333333333336</v>
      </c>
      <c r="I260" s="40">
        <v>1847.916666666667</v>
      </c>
      <c r="J260" s="40">
        <v>1870.7833333333335</v>
      </c>
      <c r="K260" s="31">
        <v>1825.05</v>
      </c>
      <c r="L260" s="31">
        <v>1760</v>
      </c>
      <c r="M260" s="31">
        <v>1.07782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3032.55</v>
      </c>
      <c r="D261" s="40">
        <v>3065.3666666666668</v>
      </c>
      <c r="E261" s="40">
        <v>2957.1833333333334</v>
      </c>
      <c r="F261" s="40">
        <v>2881.8166666666666</v>
      </c>
      <c r="G261" s="40">
        <v>2773.6333333333332</v>
      </c>
      <c r="H261" s="40">
        <v>3140.7333333333336</v>
      </c>
      <c r="I261" s="40">
        <v>3248.916666666667</v>
      </c>
      <c r="J261" s="40">
        <v>3324.2833333333338</v>
      </c>
      <c r="K261" s="31">
        <v>3173.55</v>
      </c>
      <c r="L261" s="31">
        <v>2990</v>
      </c>
      <c r="M261" s="31">
        <v>0.72921999999999998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727</v>
      </c>
      <c r="D262" s="40">
        <v>723.33333333333337</v>
      </c>
      <c r="E262" s="40">
        <v>716.76666666666677</v>
      </c>
      <c r="F262" s="40">
        <v>706.53333333333342</v>
      </c>
      <c r="G262" s="40">
        <v>699.96666666666681</v>
      </c>
      <c r="H262" s="40">
        <v>733.56666666666672</v>
      </c>
      <c r="I262" s="40">
        <v>740.13333333333333</v>
      </c>
      <c r="J262" s="40">
        <v>750.36666666666667</v>
      </c>
      <c r="K262" s="31">
        <v>729.9</v>
      </c>
      <c r="L262" s="31">
        <v>713.1</v>
      </c>
      <c r="M262" s="31">
        <v>9.0277999999999992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223.05</v>
      </c>
      <c r="D263" s="40">
        <v>222.35</v>
      </c>
      <c r="E263" s="40">
        <v>219</v>
      </c>
      <c r="F263" s="40">
        <v>214.95000000000002</v>
      </c>
      <c r="G263" s="40">
        <v>211.60000000000002</v>
      </c>
      <c r="H263" s="40">
        <v>226.39999999999998</v>
      </c>
      <c r="I263" s="40">
        <v>229.74999999999994</v>
      </c>
      <c r="J263" s="40">
        <v>233.79999999999995</v>
      </c>
      <c r="K263" s="31">
        <v>225.7</v>
      </c>
      <c r="L263" s="31">
        <v>218.3</v>
      </c>
      <c r="M263" s="31">
        <v>11.8001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141.1</v>
      </c>
      <c r="D264" s="40">
        <v>141.55000000000001</v>
      </c>
      <c r="E264" s="40">
        <v>139.60000000000002</v>
      </c>
      <c r="F264" s="40">
        <v>138.10000000000002</v>
      </c>
      <c r="G264" s="40">
        <v>136.15000000000003</v>
      </c>
      <c r="H264" s="40">
        <v>143.05000000000001</v>
      </c>
      <c r="I264" s="40">
        <v>145</v>
      </c>
      <c r="J264" s="40">
        <v>146.5</v>
      </c>
      <c r="K264" s="31">
        <v>143.5</v>
      </c>
      <c r="L264" s="31">
        <v>140.05000000000001</v>
      </c>
      <c r="M264" s="31">
        <v>5.9215299999999997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106.9</v>
      </c>
      <c r="D265" s="40">
        <v>107.91666666666667</v>
      </c>
      <c r="E265" s="40">
        <v>103.98333333333335</v>
      </c>
      <c r="F265" s="40">
        <v>101.06666666666668</v>
      </c>
      <c r="G265" s="40">
        <v>97.133333333333354</v>
      </c>
      <c r="H265" s="40">
        <v>110.83333333333334</v>
      </c>
      <c r="I265" s="40">
        <v>114.76666666666665</v>
      </c>
      <c r="J265" s="40">
        <v>117.68333333333334</v>
      </c>
      <c r="K265" s="31">
        <v>111.85</v>
      </c>
      <c r="L265" s="31">
        <v>105</v>
      </c>
      <c r="M265" s="31">
        <v>66.610669999999999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252.6</v>
      </c>
      <c r="D266" s="40">
        <v>247.85</v>
      </c>
      <c r="E266" s="40">
        <v>239.75</v>
      </c>
      <c r="F266" s="40">
        <v>226.9</v>
      </c>
      <c r="G266" s="40">
        <v>218.8</v>
      </c>
      <c r="H266" s="40">
        <v>260.7</v>
      </c>
      <c r="I266" s="40">
        <v>268.79999999999995</v>
      </c>
      <c r="J266" s="40">
        <v>281.64999999999998</v>
      </c>
      <c r="K266" s="31">
        <v>255.95</v>
      </c>
      <c r="L266" s="31">
        <v>235</v>
      </c>
      <c r="M266" s="31">
        <v>73.744979999999998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710.65</v>
      </c>
      <c r="D267" s="40">
        <v>710.61666666666667</v>
      </c>
      <c r="E267" s="40">
        <v>703.33333333333337</v>
      </c>
      <c r="F267" s="40">
        <v>696.01666666666665</v>
      </c>
      <c r="G267" s="40">
        <v>688.73333333333335</v>
      </c>
      <c r="H267" s="40">
        <v>717.93333333333339</v>
      </c>
      <c r="I267" s="40">
        <v>725.2166666666667</v>
      </c>
      <c r="J267" s="40">
        <v>732.53333333333342</v>
      </c>
      <c r="K267" s="31">
        <v>717.9</v>
      </c>
      <c r="L267" s="31">
        <v>703.3</v>
      </c>
      <c r="M267" s="31">
        <v>68.403530000000003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108.95</v>
      </c>
      <c r="D268" s="40">
        <v>109.60000000000001</v>
      </c>
      <c r="E268" s="40">
        <v>107.35000000000002</v>
      </c>
      <c r="F268" s="40">
        <v>105.75000000000001</v>
      </c>
      <c r="G268" s="40">
        <v>103.50000000000003</v>
      </c>
      <c r="H268" s="40">
        <v>111.20000000000002</v>
      </c>
      <c r="I268" s="40">
        <v>113.44999999999999</v>
      </c>
      <c r="J268" s="40">
        <v>115.05000000000001</v>
      </c>
      <c r="K268" s="31">
        <v>111.85</v>
      </c>
      <c r="L268" s="31">
        <v>108</v>
      </c>
      <c r="M268" s="31">
        <v>2.0914000000000001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85.95</v>
      </c>
      <c r="D269" s="40">
        <v>85.583333333333329</v>
      </c>
      <c r="E269" s="40">
        <v>84.566666666666663</v>
      </c>
      <c r="F269" s="40">
        <v>83.183333333333337</v>
      </c>
      <c r="G269" s="40">
        <v>82.166666666666671</v>
      </c>
      <c r="H269" s="40">
        <v>86.966666666666654</v>
      </c>
      <c r="I269" s="40">
        <v>87.983333333333334</v>
      </c>
      <c r="J269" s="40">
        <v>89.366666666666646</v>
      </c>
      <c r="K269" s="31">
        <v>86.6</v>
      </c>
      <c r="L269" s="31">
        <v>84.2</v>
      </c>
      <c r="M269" s="31">
        <v>10.083399999999999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142.19999999999999</v>
      </c>
      <c r="D270" s="40">
        <v>139.91666666666666</v>
      </c>
      <c r="E270" s="40">
        <v>134.58333333333331</v>
      </c>
      <c r="F270" s="40">
        <v>126.96666666666667</v>
      </c>
      <c r="G270" s="40">
        <v>121.63333333333333</v>
      </c>
      <c r="H270" s="40">
        <v>147.5333333333333</v>
      </c>
      <c r="I270" s="40">
        <v>152.86666666666662</v>
      </c>
      <c r="J270" s="40">
        <v>160.48333333333329</v>
      </c>
      <c r="K270" s="31">
        <v>145.25</v>
      </c>
      <c r="L270" s="31">
        <v>132.30000000000001</v>
      </c>
      <c r="M270" s="31">
        <v>178.00936999999999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275.75</v>
      </c>
      <c r="D271" s="40">
        <v>275.01666666666665</v>
      </c>
      <c r="E271" s="40">
        <v>267.0333333333333</v>
      </c>
      <c r="F271" s="40">
        <v>258.31666666666666</v>
      </c>
      <c r="G271" s="40">
        <v>250.33333333333331</v>
      </c>
      <c r="H271" s="40">
        <v>283.73333333333329</v>
      </c>
      <c r="I271" s="40">
        <v>291.71666666666664</v>
      </c>
      <c r="J271" s="40">
        <v>300.43333333333328</v>
      </c>
      <c r="K271" s="31">
        <v>283</v>
      </c>
      <c r="L271" s="31">
        <v>266.3</v>
      </c>
      <c r="M271" s="31">
        <v>17.952960000000001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155.44999999999999</v>
      </c>
      <c r="D272" s="40">
        <v>155.51666666666668</v>
      </c>
      <c r="E272" s="40">
        <v>150.13333333333335</v>
      </c>
      <c r="F272" s="40">
        <v>144.81666666666666</v>
      </c>
      <c r="G272" s="40">
        <v>139.43333333333334</v>
      </c>
      <c r="H272" s="40">
        <v>160.83333333333337</v>
      </c>
      <c r="I272" s="40">
        <v>166.2166666666667</v>
      </c>
      <c r="J272" s="40">
        <v>171.53333333333339</v>
      </c>
      <c r="K272" s="31">
        <v>160.9</v>
      </c>
      <c r="L272" s="31">
        <v>150.19999999999999</v>
      </c>
      <c r="M272" s="31">
        <v>57.991190000000003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419.8</v>
      </c>
      <c r="D273" s="40">
        <v>416.38333333333338</v>
      </c>
      <c r="E273" s="40">
        <v>409.41666666666674</v>
      </c>
      <c r="F273" s="40">
        <v>399.03333333333336</v>
      </c>
      <c r="G273" s="40">
        <v>392.06666666666672</v>
      </c>
      <c r="H273" s="40">
        <v>426.76666666666677</v>
      </c>
      <c r="I273" s="40">
        <v>433.73333333333335</v>
      </c>
      <c r="J273" s="40">
        <v>444.11666666666679</v>
      </c>
      <c r="K273" s="31">
        <v>423.35</v>
      </c>
      <c r="L273" s="31">
        <v>406</v>
      </c>
      <c r="M273" s="31">
        <v>184.59576999999999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2274.4499999999998</v>
      </c>
      <c r="D274" s="40">
        <v>2275.1666666666665</v>
      </c>
      <c r="E274" s="40">
        <v>2261.333333333333</v>
      </c>
      <c r="F274" s="40">
        <v>2248.2166666666667</v>
      </c>
      <c r="G274" s="40">
        <v>2234.3833333333332</v>
      </c>
      <c r="H274" s="40">
        <v>2288.2833333333328</v>
      </c>
      <c r="I274" s="40">
        <v>2302.1166666666659</v>
      </c>
      <c r="J274" s="40">
        <v>2315.2333333333327</v>
      </c>
      <c r="K274" s="31">
        <v>2289</v>
      </c>
      <c r="L274" s="31">
        <v>2262.0500000000002</v>
      </c>
      <c r="M274" s="31">
        <v>0.13886999999999999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3669.55</v>
      </c>
      <c r="D275" s="40">
        <v>3652.5833333333335</v>
      </c>
      <c r="E275" s="40">
        <v>3597.0666666666671</v>
      </c>
      <c r="F275" s="40">
        <v>3524.5833333333335</v>
      </c>
      <c r="G275" s="40">
        <v>3469.0666666666671</v>
      </c>
      <c r="H275" s="40">
        <v>3725.0666666666671</v>
      </c>
      <c r="I275" s="40">
        <v>3780.5833333333335</v>
      </c>
      <c r="J275" s="40">
        <v>3853.0666666666671</v>
      </c>
      <c r="K275" s="31">
        <v>3708.1</v>
      </c>
      <c r="L275" s="31">
        <v>3580.1</v>
      </c>
      <c r="M275" s="31">
        <v>14.340199999999999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955.4</v>
      </c>
      <c r="D276" s="40">
        <v>961.58333333333337</v>
      </c>
      <c r="E276" s="40">
        <v>941.81666666666672</v>
      </c>
      <c r="F276" s="40">
        <v>928.23333333333335</v>
      </c>
      <c r="G276" s="40">
        <v>908.4666666666667</v>
      </c>
      <c r="H276" s="40">
        <v>975.16666666666674</v>
      </c>
      <c r="I276" s="40">
        <v>994.93333333333339</v>
      </c>
      <c r="J276" s="40">
        <v>1008.5166666666668</v>
      </c>
      <c r="K276" s="31">
        <v>981.35</v>
      </c>
      <c r="L276" s="31">
        <v>948</v>
      </c>
      <c r="M276" s="31">
        <v>18.099150000000002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175</v>
      </c>
      <c r="D277" s="40">
        <v>175.58333333333334</v>
      </c>
      <c r="E277" s="40">
        <v>172.81666666666669</v>
      </c>
      <c r="F277" s="40">
        <v>170.63333333333335</v>
      </c>
      <c r="G277" s="40">
        <v>167.8666666666667</v>
      </c>
      <c r="H277" s="40">
        <v>177.76666666666668</v>
      </c>
      <c r="I277" s="40">
        <v>180.53333333333333</v>
      </c>
      <c r="J277" s="40">
        <v>182.71666666666667</v>
      </c>
      <c r="K277" s="31">
        <v>178.35</v>
      </c>
      <c r="L277" s="31">
        <v>173.4</v>
      </c>
      <c r="M277" s="31">
        <v>10.272320000000001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2003.5</v>
      </c>
      <c r="D278" s="40">
        <v>1989.2166666666665</v>
      </c>
      <c r="E278" s="40">
        <v>1893.4333333333329</v>
      </c>
      <c r="F278" s="40">
        <v>1783.3666666666666</v>
      </c>
      <c r="G278" s="40">
        <v>1687.583333333333</v>
      </c>
      <c r="H278" s="40">
        <v>2099.2833333333328</v>
      </c>
      <c r="I278" s="40">
        <v>2195.0666666666662</v>
      </c>
      <c r="J278" s="40">
        <v>2305.1333333333328</v>
      </c>
      <c r="K278" s="31">
        <v>2085</v>
      </c>
      <c r="L278" s="31">
        <v>1879.15</v>
      </c>
      <c r="M278" s="31">
        <v>3.9436300000000002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713.9</v>
      </c>
      <c r="D279" s="40">
        <v>718.65</v>
      </c>
      <c r="E279" s="40">
        <v>706.34999999999991</v>
      </c>
      <c r="F279" s="40">
        <v>698.8</v>
      </c>
      <c r="G279" s="40">
        <v>686.49999999999989</v>
      </c>
      <c r="H279" s="40">
        <v>726.19999999999993</v>
      </c>
      <c r="I279" s="40">
        <v>738.49999999999989</v>
      </c>
      <c r="J279" s="40">
        <v>746.05</v>
      </c>
      <c r="K279" s="31">
        <v>730.95</v>
      </c>
      <c r="L279" s="31">
        <v>711.1</v>
      </c>
      <c r="M279" s="31">
        <v>1.87002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273.39999999999998</v>
      </c>
      <c r="D280" s="40">
        <v>274.04999999999995</v>
      </c>
      <c r="E280" s="40">
        <v>270.14999999999992</v>
      </c>
      <c r="F280" s="40">
        <v>266.89999999999998</v>
      </c>
      <c r="G280" s="40">
        <v>262.99999999999994</v>
      </c>
      <c r="H280" s="40">
        <v>277.2999999999999</v>
      </c>
      <c r="I280" s="40">
        <v>281.2</v>
      </c>
      <c r="J280" s="40">
        <v>284.44999999999987</v>
      </c>
      <c r="K280" s="31">
        <v>277.95</v>
      </c>
      <c r="L280" s="31">
        <v>270.8</v>
      </c>
      <c r="M280" s="31">
        <v>7.9793099999999999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293.89999999999998</v>
      </c>
      <c r="D281" s="40">
        <v>300.31666666666666</v>
      </c>
      <c r="E281" s="40">
        <v>284.98333333333335</v>
      </c>
      <c r="F281" s="40">
        <v>276.06666666666666</v>
      </c>
      <c r="G281" s="40">
        <v>260.73333333333335</v>
      </c>
      <c r="H281" s="40">
        <v>309.23333333333335</v>
      </c>
      <c r="I281" s="40">
        <v>324.56666666666672</v>
      </c>
      <c r="J281" s="40">
        <v>333.48333333333335</v>
      </c>
      <c r="K281" s="31">
        <v>315.64999999999998</v>
      </c>
      <c r="L281" s="31">
        <v>291.39999999999998</v>
      </c>
      <c r="M281" s="31">
        <v>29.933070000000001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275.05</v>
      </c>
      <c r="D282" s="40">
        <v>276.3</v>
      </c>
      <c r="E282" s="40">
        <v>272.10000000000002</v>
      </c>
      <c r="F282" s="40">
        <v>269.15000000000003</v>
      </c>
      <c r="G282" s="40">
        <v>264.95000000000005</v>
      </c>
      <c r="H282" s="40">
        <v>279.25</v>
      </c>
      <c r="I282" s="40">
        <v>283.44999999999993</v>
      </c>
      <c r="J282" s="40">
        <v>286.39999999999998</v>
      </c>
      <c r="K282" s="31">
        <v>280.5</v>
      </c>
      <c r="L282" s="31">
        <v>273.35000000000002</v>
      </c>
      <c r="M282" s="31">
        <v>6.05755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1068.4000000000001</v>
      </c>
      <c r="D283" s="40">
        <v>1075.1499999999999</v>
      </c>
      <c r="E283" s="40">
        <v>1055.2999999999997</v>
      </c>
      <c r="F283" s="40">
        <v>1042.1999999999998</v>
      </c>
      <c r="G283" s="40">
        <v>1022.3499999999997</v>
      </c>
      <c r="H283" s="40">
        <v>1088.2499999999998</v>
      </c>
      <c r="I283" s="40">
        <v>1108.0999999999997</v>
      </c>
      <c r="J283" s="40">
        <v>1121.1999999999998</v>
      </c>
      <c r="K283" s="31">
        <v>1095</v>
      </c>
      <c r="L283" s="31">
        <v>1062.05</v>
      </c>
      <c r="M283" s="31">
        <v>0.32527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993.95</v>
      </c>
      <c r="D284" s="40">
        <v>993.13333333333333</v>
      </c>
      <c r="E284" s="40">
        <v>976.51666666666665</v>
      </c>
      <c r="F284" s="40">
        <v>959.08333333333337</v>
      </c>
      <c r="G284" s="40">
        <v>942.4666666666667</v>
      </c>
      <c r="H284" s="40">
        <v>1010.5666666666666</v>
      </c>
      <c r="I284" s="40">
        <v>1027.1833333333332</v>
      </c>
      <c r="J284" s="40">
        <v>1044.6166666666666</v>
      </c>
      <c r="K284" s="31">
        <v>1009.75</v>
      </c>
      <c r="L284" s="31">
        <v>975.7</v>
      </c>
      <c r="M284" s="31">
        <v>1.3039499999999999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467.85</v>
      </c>
      <c r="D285" s="40">
        <v>471.41666666666669</v>
      </c>
      <c r="E285" s="40">
        <v>455.43333333333339</v>
      </c>
      <c r="F285" s="40">
        <v>443.01666666666671</v>
      </c>
      <c r="G285" s="40">
        <v>427.03333333333342</v>
      </c>
      <c r="H285" s="40">
        <v>483.83333333333337</v>
      </c>
      <c r="I285" s="40">
        <v>499.81666666666661</v>
      </c>
      <c r="J285" s="40">
        <v>512.23333333333335</v>
      </c>
      <c r="K285" s="31">
        <v>487.4</v>
      </c>
      <c r="L285" s="31">
        <v>459</v>
      </c>
      <c r="M285" s="31">
        <v>2.6964399999999999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615.54999999999995</v>
      </c>
      <c r="D286" s="40">
        <v>617.80000000000007</v>
      </c>
      <c r="E286" s="40">
        <v>608.60000000000014</v>
      </c>
      <c r="F286" s="40">
        <v>601.65000000000009</v>
      </c>
      <c r="G286" s="40">
        <v>592.45000000000016</v>
      </c>
      <c r="H286" s="40">
        <v>624.75000000000011</v>
      </c>
      <c r="I286" s="40">
        <v>633.95000000000016</v>
      </c>
      <c r="J286" s="40">
        <v>640.90000000000009</v>
      </c>
      <c r="K286" s="31">
        <v>627</v>
      </c>
      <c r="L286" s="31">
        <v>610.85</v>
      </c>
      <c r="M286" s="31">
        <v>2.08934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47.65</v>
      </c>
      <c r="D287" s="40">
        <v>48.050000000000004</v>
      </c>
      <c r="E287" s="40">
        <v>46.20000000000001</v>
      </c>
      <c r="F287" s="40">
        <v>44.750000000000007</v>
      </c>
      <c r="G287" s="40">
        <v>42.900000000000013</v>
      </c>
      <c r="H287" s="40">
        <v>49.500000000000007</v>
      </c>
      <c r="I287" s="40">
        <v>51.35</v>
      </c>
      <c r="J287" s="40">
        <v>52.800000000000004</v>
      </c>
      <c r="K287" s="31">
        <v>49.9</v>
      </c>
      <c r="L287" s="31">
        <v>46.6</v>
      </c>
      <c r="M287" s="31">
        <v>19.574619999999999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703.55</v>
      </c>
      <c r="D288" s="40">
        <v>703.5</v>
      </c>
      <c r="E288" s="40">
        <v>692.2</v>
      </c>
      <c r="F288" s="40">
        <v>680.85</v>
      </c>
      <c r="G288" s="40">
        <v>669.55000000000007</v>
      </c>
      <c r="H288" s="40">
        <v>714.85</v>
      </c>
      <c r="I288" s="40">
        <v>726.15</v>
      </c>
      <c r="J288" s="40">
        <v>737.5</v>
      </c>
      <c r="K288" s="31">
        <v>714.8</v>
      </c>
      <c r="L288" s="31">
        <v>692.15</v>
      </c>
      <c r="M288" s="31">
        <v>1.3262400000000001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420.35</v>
      </c>
      <c r="D289" s="40">
        <v>424.15000000000003</v>
      </c>
      <c r="E289" s="40">
        <v>413.50000000000006</v>
      </c>
      <c r="F289" s="40">
        <v>406.65000000000003</v>
      </c>
      <c r="G289" s="40">
        <v>396.00000000000006</v>
      </c>
      <c r="H289" s="40">
        <v>431.00000000000006</v>
      </c>
      <c r="I289" s="40">
        <v>441.65000000000003</v>
      </c>
      <c r="J289" s="40">
        <v>448.50000000000006</v>
      </c>
      <c r="K289" s="31">
        <v>434.8</v>
      </c>
      <c r="L289" s="31">
        <v>417.3</v>
      </c>
      <c r="M289" s="31">
        <v>2.1166900000000002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1697.95</v>
      </c>
      <c r="D290" s="40">
        <v>1714.9333333333332</v>
      </c>
      <c r="E290" s="40">
        <v>1676.8666666666663</v>
      </c>
      <c r="F290" s="40">
        <v>1655.7833333333331</v>
      </c>
      <c r="G290" s="40">
        <v>1617.7166666666662</v>
      </c>
      <c r="H290" s="40">
        <v>1736.0166666666664</v>
      </c>
      <c r="I290" s="40">
        <v>1774.0833333333335</v>
      </c>
      <c r="J290" s="40">
        <v>1795.1666666666665</v>
      </c>
      <c r="K290" s="31">
        <v>1753</v>
      </c>
      <c r="L290" s="31">
        <v>1693.85</v>
      </c>
      <c r="M290" s="31">
        <v>43.011310000000002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88.1</v>
      </c>
      <c r="D291" s="40">
        <v>88.116666666666674</v>
      </c>
      <c r="E291" s="40">
        <v>87.233333333333348</v>
      </c>
      <c r="F291" s="40">
        <v>86.366666666666674</v>
      </c>
      <c r="G291" s="40">
        <v>85.483333333333348</v>
      </c>
      <c r="H291" s="40">
        <v>88.983333333333348</v>
      </c>
      <c r="I291" s="40">
        <v>89.866666666666674</v>
      </c>
      <c r="J291" s="40">
        <v>90.733333333333348</v>
      </c>
      <c r="K291" s="31">
        <v>89</v>
      </c>
      <c r="L291" s="31">
        <v>87.25</v>
      </c>
      <c r="M291" s="31">
        <v>79.158100000000005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3495.75</v>
      </c>
      <c r="D292" s="40">
        <v>3508.5499999999997</v>
      </c>
      <c r="E292" s="40">
        <v>3455.0499999999993</v>
      </c>
      <c r="F292" s="40">
        <v>3414.3499999999995</v>
      </c>
      <c r="G292" s="40">
        <v>3360.849999999999</v>
      </c>
      <c r="H292" s="40">
        <v>3549.2499999999995</v>
      </c>
      <c r="I292" s="40">
        <v>3602.7500000000005</v>
      </c>
      <c r="J292" s="40">
        <v>3643.45</v>
      </c>
      <c r="K292" s="31">
        <v>3562.05</v>
      </c>
      <c r="L292" s="31">
        <v>3467.85</v>
      </c>
      <c r="M292" s="31">
        <v>4.62826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443.85</v>
      </c>
      <c r="D293" s="40">
        <v>444.26666666666665</v>
      </c>
      <c r="E293" s="40">
        <v>440.0333333333333</v>
      </c>
      <c r="F293" s="40">
        <v>436.21666666666664</v>
      </c>
      <c r="G293" s="40">
        <v>431.98333333333329</v>
      </c>
      <c r="H293" s="40">
        <v>448.08333333333331</v>
      </c>
      <c r="I293" s="40">
        <v>452.31666666666666</v>
      </c>
      <c r="J293" s="40">
        <v>456.13333333333333</v>
      </c>
      <c r="K293" s="31">
        <v>448.5</v>
      </c>
      <c r="L293" s="31">
        <v>440.45</v>
      </c>
      <c r="M293" s="31">
        <v>21.076059999999998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271.7</v>
      </c>
      <c r="D294" s="40">
        <v>273.56666666666666</v>
      </c>
      <c r="E294" s="40">
        <v>268.13333333333333</v>
      </c>
      <c r="F294" s="40">
        <v>264.56666666666666</v>
      </c>
      <c r="G294" s="40">
        <v>259.13333333333333</v>
      </c>
      <c r="H294" s="40">
        <v>277.13333333333333</v>
      </c>
      <c r="I294" s="40">
        <v>282.56666666666661</v>
      </c>
      <c r="J294" s="40">
        <v>286.13333333333333</v>
      </c>
      <c r="K294" s="31">
        <v>279</v>
      </c>
      <c r="L294" s="31">
        <v>270</v>
      </c>
      <c r="M294" s="31">
        <v>1.6303399999999999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7760.35</v>
      </c>
      <c r="D295" s="40">
        <v>7723.2166666666672</v>
      </c>
      <c r="E295" s="40">
        <v>7621.4833333333345</v>
      </c>
      <c r="F295" s="40">
        <v>7482.6166666666677</v>
      </c>
      <c r="G295" s="40">
        <v>7380.883333333335</v>
      </c>
      <c r="H295" s="40">
        <v>7862.0833333333339</v>
      </c>
      <c r="I295" s="40">
        <v>7963.8166666666675</v>
      </c>
      <c r="J295" s="40">
        <v>8102.6833333333334</v>
      </c>
      <c r="K295" s="31">
        <v>7824.95</v>
      </c>
      <c r="L295" s="31">
        <v>7584.35</v>
      </c>
      <c r="M295" s="31">
        <v>9.5490000000000005E-2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4349.3999999999996</v>
      </c>
      <c r="D296" s="40">
        <v>4342.0499999999993</v>
      </c>
      <c r="E296" s="40">
        <v>4285.3999999999987</v>
      </c>
      <c r="F296" s="40">
        <v>4221.3999999999996</v>
      </c>
      <c r="G296" s="40">
        <v>4164.7499999999991</v>
      </c>
      <c r="H296" s="40">
        <v>4406.0499999999984</v>
      </c>
      <c r="I296" s="40">
        <v>4462.7</v>
      </c>
      <c r="J296" s="40">
        <v>4526.699999999998</v>
      </c>
      <c r="K296" s="31">
        <v>4398.7</v>
      </c>
      <c r="L296" s="31">
        <v>4278.05</v>
      </c>
      <c r="M296" s="31">
        <v>1.46187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1608.25</v>
      </c>
      <c r="D297" s="40">
        <v>1603.8333333333333</v>
      </c>
      <c r="E297" s="40">
        <v>1588.6666666666665</v>
      </c>
      <c r="F297" s="40">
        <v>1569.0833333333333</v>
      </c>
      <c r="G297" s="40">
        <v>1553.9166666666665</v>
      </c>
      <c r="H297" s="40">
        <v>1623.4166666666665</v>
      </c>
      <c r="I297" s="40">
        <v>1638.583333333333</v>
      </c>
      <c r="J297" s="40">
        <v>1658.1666666666665</v>
      </c>
      <c r="K297" s="31">
        <v>1619</v>
      </c>
      <c r="L297" s="31">
        <v>1584.25</v>
      </c>
      <c r="M297" s="31">
        <v>39.84778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632.04999999999995</v>
      </c>
      <c r="D298" s="40">
        <v>638.94999999999993</v>
      </c>
      <c r="E298" s="40">
        <v>617.09999999999991</v>
      </c>
      <c r="F298" s="40">
        <v>602.15</v>
      </c>
      <c r="G298" s="40">
        <v>580.29999999999995</v>
      </c>
      <c r="H298" s="40">
        <v>653.89999999999986</v>
      </c>
      <c r="I298" s="40">
        <v>675.75</v>
      </c>
      <c r="J298" s="40">
        <v>690.69999999999982</v>
      </c>
      <c r="K298" s="31">
        <v>660.8</v>
      </c>
      <c r="L298" s="31">
        <v>624</v>
      </c>
      <c r="M298" s="31">
        <v>34.661940000000001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39.950000000000003</v>
      </c>
      <c r="D299" s="40">
        <v>40.216666666666669</v>
      </c>
      <c r="E299" s="40">
        <v>39.38333333333334</v>
      </c>
      <c r="F299" s="40">
        <v>38.81666666666667</v>
      </c>
      <c r="G299" s="40">
        <v>37.983333333333341</v>
      </c>
      <c r="H299" s="40">
        <v>40.783333333333339</v>
      </c>
      <c r="I299" s="40">
        <v>41.616666666666667</v>
      </c>
      <c r="J299" s="40">
        <v>42.183333333333337</v>
      </c>
      <c r="K299" s="31">
        <v>41.05</v>
      </c>
      <c r="L299" s="31">
        <v>39.65</v>
      </c>
      <c r="M299" s="31">
        <v>17.670729999999999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1720.4</v>
      </c>
      <c r="D300" s="40">
        <v>1731.4333333333334</v>
      </c>
      <c r="E300" s="40">
        <v>1696.9166666666667</v>
      </c>
      <c r="F300" s="40">
        <v>1673.4333333333334</v>
      </c>
      <c r="G300" s="40">
        <v>1638.9166666666667</v>
      </c>
      <c r="H300" s="40">
        <v>1754.9166666666667</v>
      </c>
      <c r="I300" s="40">
        <v>1789.4333333333332</v>
      </c>
      <c r="J300" s="40">
        <v>1812.9166666666667</v>
      </c>
      <c r="K300" s="31">
        <v>1765.95</v>
      </c>
      <c r="L300" s="31">
        <v>1707.95</v>
      </c>
      <c r="M300" s="31">
        <v>0.36353999999999997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1111.5999999999999</v>
      </c>
      <c r="D301" s="40">
        <v>1126.5833333333333</v>
      </c>
      <c r="E301" s="40">
        <v>1080.2166666666665</v>
      </c>
      <c r="F301" s="40">
        <v>1048.8333333333333</v>
      </c>
      <c r="G301" s="40">
        <v>1002.4666666666665</v>
      </c>
      <c r="H301" s="40">
        <v>1157.9666666666665</v>
      </c>
      <c r="I301" s="40">
        <v>1204.3333333333333</v>
      </c>
      <c r="J301" s="40">
        <v>1235.7166666666665</v>
      </c>
      <c r="K301" s="31">
        <v>1172.95</v>
      </c>
      <c r="L301" s="31">
        <v>1095.2</v>
      </c>
      <c r="M301" s="31">
        <v>26.87649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4126.6000000000004</v>
      </c>
      <c r="D302" s="40">
        <v>4177.6333333333341</v>
      </c>
      <c r="E302" s="40">
        <v>4005.2666666666682</v>
      </c>
      <c r="F302" s="40">
        <v>3883.9333333333343</v>
      </c>
      <c r="G302" s="40">
        <v>3711.5666666666684</v>
      </c>
      <c r="H302" s="40">
        <v>4298.9666666666681</v>
      </c>
      <c r="I302" s="40">
        <v>4471.3333333333348</v>
      </c>
      <c r="J302" s="40">
        <v>4592.6666666666679</v>
      </c>
      <c r="K302" s="31">
        <v>4350</v>
      </c>
      <c r="L302" s="31">
        <v>4056.3</v>
      </c>
      <c r="M302" s="31">
        <v>1.1317900000000001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800.1</v>
      </c>
      <c r="D303" s="40">
        <v>801.93333333333339</v>
      </c>
      <c r="E303" s="40">
        <v>791.86666666666679</v>
      </c>
      <c r="F303" s="40">
        <v>783.63333333333344</v>
      </c>
      <c r="G303" s="40">
        <v>773.56666666666683</v>
      </c>
      <c r="H303" s="40">
        <v>810.16666666666674</v>
      </c>
      <c r="I303" s="40">
        <v>820.23333333333335</v>
      </c>
      <c r="J303" s="40">
        <v>828.4666666666667</v>
      </c>
      <c r="K303" s="31">
        <v>812</v>
      </c>
      <c r="L303" s="31">
        <v>793.7</v>
      </c>
      <c r="M303" s="31">
        <v>0.20776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52.85</v>
      </c>
      <c r="D304" s="40">
        <v>51.31666666666667</v>
      </c>
      <c r="E304" s="40">
        <v>49.183333333333337</v>
      </c>
      <c r="F304" s="40">
        <v>45.516666666666666</v>
      </c>
      <c r="G304" s="40">
        <v>43.383333333333333</v>
      </c>
      <c r="H304" s="40">
        <v>54.983333333333341</v>
      </c>
      <c r="I304" s="40">
        <v>57.116666666666681</v>
      </c>
      <c r="J304" s="40">
        <v>60.783333333333346</v>
      </c>
      <c r="K304" s="31">
        <v>53.45</v>
      </c>
      <c r="L304" s="31">
        <v>47.65</v>
      </c>
      <c r="M304" s="31">
        <v>155.46423999999999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181.5</v>
      </c>
      <c r="D305" s="40">
        <v>181.41666666666666</v>
      </c>
      <c r="E305" s="40">
        <v>179.5333333333333</v>
      </c>
      <c r="F305" s="40">
        <v>177.56666666666663</v>
      </c>
      <c r="G305" s="40">
        <v>175.68333333333328</v>
      </c>
      <c r="H305" s="40">
        <v>183.38333333333333</v>
      </c>
      <c r="I305" s="40">
        <v>185.26666666666671</v>
      </c>
      <c r="J305" s="40">
        <v>187.23333333333335</v>
      </c>
      <c r="K305" s="31">
        <v>183.3</v>
      </c>
      <c r="L305" s="31">
        <v>179.45</v>
      </c>
      <c r="M305" s="31">
        <v>3.3804699999999999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80095.350000000006</v>
      </c>
      <c r="D306" s="40">
        <v>80454.383333333331</v>
      </c>
      <c r="E306" s="40">
        <v>79588.816666666666</v>
      </c>
      <c r="F306" s="40">
        <v>79082.28333333334</v>
      </c>
      <c r="G306" s="40">
        <v>78216.716666666674</v>
      </c>
      <c r="H306" s="40">
        <v>80960.916666666657</v>
      </c>
      <c r="I306" s="40">
        <v>81826.483333333308</v>
      </c>
      <c r="J306" s="40">
        <v>82333.016666666648</v>
      </c>
      <c r="K306" s="31">
        <v>81319.95</v>
      </c>
      <c r="L306" s="31">
        <v>79947.850000000006</v>
      </c>
      <c r="M306" s="31">
        <v>6.5809999999999994E-2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1136.5</v>
      </c>
      <c r="D307" s="40">
        <v>1141.7333333333333</v>
      </c>
      <c r="E307" s="40">
        <v>1128.7666666666667</v>
      </c>
      <c r="F307" s="40">
        <v>1121.0333333333333</v>
      </c>
      <c r="G307" s="40">
        <v>1108.0666666666666</v>
      </c>
      <c r="H307" s="40">
        <v>1149.4666666666667</v>
      </c>
      <c r="I307" s="40">
        <v>1162.4333333333334</v>
      </c>
      <c r="J307" s="40">
        <v>1170.1666666666667</v>
      </c>
      <c r="K307" s="31">
        <v>1154.7</v>
      </c>
      <c r="L307" s="31">
        <v>1134</v>
      </c>
      <c r="M307" s="31">
        <v>2.7742599999999999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4104.1000000000004</v>
      </c>
      <c r="D308" s="40">
        <v>4142.3666666666668</v>
      </c>
      <c r="E308" s="40">
        <v>4041.7333333333336</v>
      </c>
      <c r="F308" s="40">
        <v>3979.3666666666668</v>
      </c>
      <c r="G308" s="40">
        <v>3878.7333333333336</v>
      </c>
      <c r="H308" s="40">
        <v>4204.7333333333336</v>
      </c>
      <c r="I308" s="40">
        <v>4305.3666666666668</v>
      </c>
      <c r="J308" s="40">
        <v>4367.7333333333336</v>
      </c>
      <c r="K308" s="31">
        <v>4243</v>
      </c>
      <c r="L308" s="31">
        <v>4080</v>
      </c>
      <c r="M308" s="31">
        <v>0.17638000000000001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310.2</v>
      </c>
      <c r="D309" s="40">
        <v>312.51666666666671</v>
      </c>
      <c r="E309" s="40">
        <v>305.03333333333342</v>
      </c>
      <c r="F309" s="40">
        <v>299.86666666666673</v>
      </c>
      <c r="G309" s="40">
        <v>292.38333333333344</v>
      </c>
      <c r="H309" s="40">
        <v>317.68333333333339</v>
      </c>
      <c r="I309" s="40">
        <v>325.16666666666663</v>
      </c>
      <c r="J309" s="40">
        <v>330.33333333333337</v>
      </c>
      <c r="K309" s="31">
        <v>320</v>
      </c>
      <c r="L309" s="31">
        <v>307.35000000000002</v>
      </c>
      <c r="M309" s="31">
        <v>1.4180299999999999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148.1</v>
      </c>
      <c r="D310" s="40">
        <v>147.85</v>
      </c>
      <c r="E310" s="40">
        <v>145.29999999999998</v>
      </c>
      <c r="F310" s="40">
        <v>142.5</v>
      </c>
      <c r="G310" s="40">
        <v>139.94999999999999</v>
      </c>
      <c r="H310" s="40">
        <v>150.64999999999998</v>
      </c>
      <c r="I310" s="40">
        <v>153.19999999999999</v>
      </c>
      <c r="J310" s="40">
        <v>155.99999999999997</v>
      </c>
      <c r="K310" s="31">
        <v>150.4</v>
      </c>
      <c r="L310" s="31">
        <v>145.05000000000001</v>
      </c>
      <c r="M310" s="31">
        <v>192.66900999999999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745.55</v>
      </c>
      <c r="D311" s="40">
        <v>749.4</v>
      </c>
      <c r="E311" s="40">
        <v>738.8</v>
      </c>
      <c r="F311" s="40">
        <v>732.05</v>
      </c>
      <c r="G311" s="40">
        <v>721.44999999999993</v>
      </c>
      <c r="H311" s="40">
        <v>756.15</v>
      </c>
      <c r="I311" s="40">
        <v>766.75000000000011</v>
      </c>
      <c r="J311" s="40">
        <v>773.5</v>
      </c>
      <c r="K311" s="31">
        <v>760</v>
      </c>
      <c r="L311" s="31">
        <v>742.65</v>
      </c>
      <c r="M311" s="31">
        <v>17.32564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267.89999999999998</v>
      </c>
      <c r="D312" s="40">
        <v>268.13333333333333</v>
      </c>
      <c r="E312" s="40">
        <v>263.41666666666663</v>
      </c>
      <c r="F312" s="40">
        <v>258.93333333333328</v>
      </c>
      <c r="G312" s="40">
        <v>254.21666666666658</v>
      </c>
      <c r="H312" s="40">
        <v>272.61666666666667</v>
      </c>
      <c r="I312" s="40">
        <v>277.33333333333337</v>
      </c>
      <c r="J312" s="40">
        <v>281.81666666666672</v>
      </c>
      <c r="K312" s="31">
        <v>272.85000000000002</v>
      </c>
      <c r="L312" s="31">
        <v>263.64999999999998</v>
      </c>
      <c r="M312" s="31">
        <v>10.163880000000001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312.75</v>
      </c>
      <c r="D313" s="40">
        <v>316.2166666666667</v>
      </c>
      <c r="E313" s="40">
        <v>306.23333333333341</v>
      </c>
      <c r="F313" s="40">
        <v>299.7166666666667</v>
      </c>
      <c r="G313" s="40">
        <v>289.73333333333341</v>
      </c>
      <c r="H313" s="40">
        <v>322.73333333333341</v>
      </c>
      <c r="I313" s="40">
        <v>332.71666666666675</v>
      </c>
      <c r="J313" s="40">
        <v>339.23333333333341</v>
      </c>
      <c r="K313" s="31">
        <v>326.2</v>
      </c>
      <c r="L313" s="31">
        <v>309.7</v>
      </c>
      <c r="M313" s="31">
        <v>3.8077100000000002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607.04999999999995</v>
      </c>
      <c r="D314" s="40">
        <v>605.18333333333328</v>
      </c>
      <c r="E314" s="40">
        <v>592.36666666666656</v>
      </c>
      <c r="F314" s="40">
        <v>577.68333333333328</v>
      </c>
      <c r="G314" s="40">
        <v>564.86666666666656</v>
      </c>
      <c r="H314" s="40">
        <v>619.86666666666656</v>
      </c>
      <c r="I314" s="40">
        <v>632.68333333333339</v>
      </c>
      <c r="J314" s="40">
        <v>647.36666666666656</v>
      </c>
      <c r="K314" s="31">
        <v>618</v>
      </c>
      <c r="L314" s="31">
        <v>590.5</v>
      </c>
      <c r="M314" s="31">
        <v>4.42814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209.5</v>
      </c>
      <c r="D315" s="40">
        <v>205.16666666666666</v>
      </c>
      <c r="E315" s="40">
        <v>198.93333333333331</v>
      </c>
      <c r="F315" s="40">
        <v>188.36666666666665</v>
      </c>
      <c r="G315" s="40">
        <v>182.1333333333333</v>
      </c>
      <c r="H315" s="40">
        <v>215.73333333333332</v>
      </c>
      <c r="I315" s="40">
        <v>221.96666666666667</v>
      </c>
      <c r="J315" s="40">
        <v>232.53333333333333</v>
      </c>
      <c r="K315" s="31">
        <v>211.4</v>
      </c>
      <c r="L315" s="31">
        <v>194.6</v>
      </c>
      <c r="M315" s="31">
        <v>322.01211000000001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46.3</v>
      </c>
      <c r="D316" s="40">
        <v>46.233333333333327</v>
      </c>
      <c r="E316" s="40">
        <v>44.966666666666654</v>
      </c>
      <c r="F316" s="40">
        <v>43.633333333333326</v>
      </c>
      <c r="G316" s="40">
        <v>42.366666666666653</v>
      </c>
      <c r="H316" s="40">
        <v>47.566666666666656</v>
      </c>
      <c r="I316" s="40">
        <v>48.833333333333321</v>
      </c>
      <c r="J316" s="40">
        <v>50.166666666666657</v>
      </c>
      <c r="K316" s="31">
        <v>47.5</v>
      </c>
      <c r="L316" s="31">
        <v>44.9</v>
      </c>
      <c r="M316" s="31">
        <v>77.66601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535.20000000000005</v>
      </c>
      <c r="D317" s="40">
        <v>535.68333333333339</v>
      </c>
      <c r="E317" s="40">
        <v>531.01666666666677</v>
      </c>
      <c r="F317" s="40">
        <v>526.83333333333337</v>
      </c>
      <c r="G317" s="40">
        <v>522.16666666666674</v>
      </c>
      <c r="H317" s="40">
        <v>539.86666666666679</v>
      </c>
      <c r="I317" s="40">
        <v>544.5333333333333</v>
      </c>
      <c r="J317" s="40">
        <v>548.71666666666681</v>
      </c>
      <c r="K317" s="31">
        <v>540.35</v>
      </c>
      <c r="L317" s="31">
        <v>531.5</v>
      </c>
      <c r="M317" s="31">
        <v>9.6809799999999999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7240.25</v>
      </c>
      <c r="D318" s="40">
        <v>7240.3666666666659</v>
      </c>
      <c r="E318" s="40">
        <v>7160.7333333333318</v>
      </c>
      <c r="F318" s="40">
        <v>7081.2166666666662</v>
      </c>
      <c r="G318" s="40">
        <v>7001.5833333333321</v>
      </c>
      <c r="H318" s="40">
        <v>7319.8833333333314</v>
      </c>
      <c r="I318" s="40">
        <v>7399.5166666666646</v>
      </c>
      <c r="J318" s="40">
        <v>7479.033333333331</v>
      </c>
      <c r="K318" s="31">
        <v>7320</v>
      </c>
      <c r="L318" s="31">
        <v>7160.85</v>
      </c>
      <c r="M318" s="31">
        <v>4.17171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1123.95</v>
      </c>
      <c r="D319" s="40">
        <v>1127.9833333333333</v>
      </c>
      <c r="E319" s="40">
        <v>1110.9666666666667</v>
      </c>
      <c r="F319" s="40">
        <v>1097.9833333333333</v>
      </c>
      <c r="G319" s="40">
        <v>1080.9666666666667</v>
      </c>
      <c r="H319" s="40">
        <v>1140.9666666666667</v>
      </c>
      <c r="I319" s="40">
        <v>1157.9833333333336</v>
      </c>
      <c r="J319" s="40">
        <v>1170.9666666666667</v>
      </c>
      <c r="K319" s="31">
        <v>1145</v>
      </c>
      <c r="L319" s="31">
        <v>1115</v>
      </c>
      <c r="M319" s="31">
        <v>19.339359999999999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276.14999999999998</v>
      </c>
      <c r="D320" s="40">
        <v>278.41666666666669</v>
      </c>
      <c r="E320" s="40">
        <v>272.73333333333335</v>
      </c>
      <c r="F320" s="40">
        <v>269.31666666666666</v>
      </c>
      <c r="G320" s="40">
        <v>263.63333333333333</v>
      </c>
      <c r="H320" s="40">
        <v>281.83333333333337</v>
      </c>
      <c r="I320" s="40">
        <v>287.51666666666665</v>
      </c>
      <c r="J320" s="40">
        <v>290.93333333333339</v>
      </c>
      <c r="K320" s="31">
        <v>284.10000000000002</v>
      </c>
      <c r="L320" s="31">
        <v>275</v>
      </c>
      <c r="M320" s="31">
        <v>9.5822299999999991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253.6</v>
      </c>
      <c r="D321" s="40">
        <v>255.65</v>
      </c>
      <c r="E321" s="40">
        <v>249.45</v>
      </c>
      <c r="F321" s="40">
        <v>245.29999999999998</v>
      </c>
      <c r="G321" s="40">
        <v>239.09999999999997</v>
      </c>
      <c r="H321" s="40">
        <v>259.8</v>
      </c>
      <c r="I321" s="40">
        <v>266</v>
      </c>
      <c r="J321" s="40">
        <v>270.15000000000003</v>
      </c>
      <c r="K321" s="31">
        <v>261.85000000000002</v>
      </c>
      <c r="L321" s="31">
        <v>251.5</v>
      </c>
      <c r="M321" s="31">
        <v>6.2822300000000002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2928.65</v>
      </c>
      <c r="D322" s="40">
        <v>2941.25</v>
      </c>
      <c r="E322" s="40">
        <v>2897.5</v>
      </c>
      <c r="F322" s="40">
        <v>2866.35</v>
      </c>
      <c r="G322" s="40">
        <v>2822.6</v>
      </c>
      <c r="H322" s="40">
        <v>2972.4</v>
      </c>
      <c r="I322" s="40">
        <v>3016.15</v>
      </c>
      <c r="J322" s="40">
        <v>3047.3</v>
      </c>
      <c r="K322" s="31">
        <v>2985</v>
      </c>
      <c r="L322" s="31">
        <v>2910.1</v>
      </c>
      <c r="M322" s="31">
        <v>3.7713399999999999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2713.9</v>
      </c>
      <c r="D323" s="40">
        <v>2720.2999999999997</v>
      </c>
      <c r="E323" s="40">
        <v>2694.5999999999995</v>
      </c>
      <c r="F323" s="40">
        <v>2675.2999999999997</v>
      </c>
      <c r="G323" s="40">
        <v>2649.5999999999995</v>
      </c>
      <c r="H323" s="40">
        <v>2739.5999999999995</v>
      </c>
      <c r="I323" s="40">
        <v>2765.2999999999993</v>
      </c>
      <c r="J323" s="40">
        <v>2784.5999999999995</v>
      </c>
      <c r="K323" s="31">
        <v>2746</v>
      </c>
      <c r="L323" s="31">
        <v>2701</v>
      </c>
      <c r="M323" s="31">
        <v>2.7638500000000001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135</v>
      </c>
      <c r="D324" s="40">
        <v>136.15</v>
      </c>
      <c r="E324" s="40">
        <v>132.9</v>
      </c>
      <c r="F324" s="40">
        <v>130.80000000000001</v>
      </c>
      <c r="G324" s="40">
        <v>127.55000000000001</v>
      </c>
      <c r="H324" s="40">
        <v>138.25</v>
      </c>
      <c r="I324" s="40">
        <v>141.5</v>
      </c>
      <c r="J324" s="40">
        <v>143.6</v>
      </c>
      <c r="K324" s="31">
        <v>139.4</v>
      </c>
      <c r="L324" s="31">
        <v>134.05000000000001</v>
      </c>
      <c r="M324" s="31">
        <v>3.3627199999999999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729.1</v>
      </c>
      <c r="D325" s="40">
        <v>740.71666666666658</v>
      </c>
      <c r="E325" s="40">
        <v>710.43333333333317</v>
      </c>
      <c r="F325" s="40">
        <v>691.76666666666654</v>
      </c>
      <c r="G325" s="40">
        <v>661.48333333333312</v>
      </c>
      <c r="H325" s="40">
        <v>759.38333333333321</v>
      </c>
      <c r="I325" s="40">
        <v>789.66666666666674</v>
      </c>
      <c r="J325" s="40">
        <v>808.33333333333326</v>
      </c>
      <c r="K325" s="31">
        <v>771</v>
      </c>
      <c r="L325" s="31">
        <v>722.05</v>
      </c>
      <c r="M325" s="31">
        <v>4.16906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189.9</v>
      </c>
      <c r="D326" s="40">
        <v>193.28333333333333</v>
      </c>
      <c r="E326" s="40">
        <v>186.11666666666667</v>
      </c>
      <c r="F326" s="40">
        <v>182.33333333333334</v>
      </c>
      <c r="G326" s="40">
        <v>175.16666666666669</v>
      </c>
      <c r="H326" s="40">
        <v>197.06666666666666</v>
      </c>
      <c r="I326" s="40">
        <v>204.23333333333335</v>
      </c>
      <c r="J326" s="40">
        <v>208.01666666666665</v>
      </c>
      <c r="K326" s="31">
        <v>200.45</v>
      </c>
      <c r="L326" s="31">
        <v>189.5</v>
      </c>
      <c r="M326" s="31">
        <v>10.111330000000001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1037.55</v>
      </c>
      <c r="D327" s="40">
        <v>1047.8500000000001</v>
      </c>
      <c r="E327" s="40">
        <v>1015.4000000000003</v>
      </c>
      <c r="F327" s="40">
        <v>993.25000000000023</v>
      </c>
      <c r="G327" s="40">
        <v>960.80000000000041</v>
      </c>
      <c r="H327" s="40">
        <v>1070.0000000000002</v>
      </c>
      <c r="I327" s="40">
        <v>1102.45</v>
      </c>
      <c r="J327" s="40">
        <v>1124.6000000000001</v>
      </c>
      <c r="K327" s="31">
        <v>1080.3</v>
      </c>
      <c r="L327" s="31">
        <v>1025.7</v>
      </c>
      <c r="M327" s="31">
        <v>5.4040699999999999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2596.6</v>
      </c>
      <c r="D328" s="40">
        <v>2592.1999999999998</v>
      </c>
      <c r="E328" s="40">
        <v>2567.4499999999998</v>
      </c>
      <c r="F328" s="40">
        <v>2538.3000000000002</v>
      </c>
      <c r="G328" s="40">
        <v>2513.5500000000002</v>
      </c>
      <c r="H328" s="40">
        <v>2621.3499999999995</v>
      </c>
      <c r="I328" s="40">
        <v>2646.0999999999995</v>
      </c>
      <c r="J328" s="40">
        <v>2675.2499999999991</v>
      </c>
      <c r="K328" s="31">
        <v>2616.9499999999998</v>
      </c>
      <c r="L328" s="31">
        <v>2563.0500000000002</v>
      </c>
      <c r="M328" s="31">
        <v>5.1770500000000004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1674.15</v>
      </c>
      <c r="D329" s="40">
        <v>1687.3833333333332</v>
      </c>
      <c r="E329" s="40">
        <v>1644.7666666666664</v>
      </c>
      <c r="F329" s="40">
        <v>1615.3833333333332</v>
      </c>
      <c r="G329" s="40">
        <v>1572.7666666666664</v>
      </c>
      <c r="H329" s="40">
        <v>1716.7666666666664</v>
      </c>
      <c r="I329" s="40">
        <v>1759.3833333333332</v>
      </c>
      <c r="J329" s="40">
        <v>1788.7666666666664</v>
      </c>
      <c r="K329" s="31">
        <v>1730</v>
      </c>
      <c r="L329" s="31">
        <v>1658</v>
      </c>
      <c r="M329" s="31">
        <v>5.5092699999999999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1560.45</v>
      </c>
      <c r="D330" s="40">
        <v>1558.9166666666667</v>
      </c>
      <c r="E330" s="40">
        <v>1537.6833333333334</v>
      </c>
      <c r="F330" s="40">
        <v>1514.9166666666667</v>
      </c>
      <c r="G330" s="40">
        <v>1493.6833333333334</v>
      </c>
      <c r="H330" s="40">
        <v>1581.6833333333334</v>
      </c>
      <c r="I330" s="40">
        <v>1602.9166666666665</v>
      </c>
      <c r="J330" s="40">
        <v>1625.6833333333334</v>
      </c>
      <c r="K330" s="31">
        <v>1580.15</v>
      </c>
      <c r="L330" s="31">
        <v>1536.15</v>
      </c>
      <c r="M330" s="31">
        <v>10.205360000000001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1038.9000000000001</v>
      </c>
      <c r="D331" s="40">
        <v>1043.5166666666667</v>
      </c>
      <c r="E331" s="40">
        <v>1017.6833333333334</v>
      </c>
      <c r="F331" s="40">
        <v>996.4666666666667</v>
      </c>
      <c r="G331" s="40">
        <v>970.63333333333344</v>
      </c>
      <c r="H331" s="40">
        <v>1064.7333333333333</v>
      </c>
      <c r="I331" s="40">
        <v>1090.5666666666668</v>
      </c>
      <c r="J331" s="40">
        <v>1111.7833333333333</v>
      </c>
      <c r="K331" s="31">
        <v>1069.3499999999999</v>
      </c>
      <c r="L331" s="31">
        <v>1022.3</v>
      </c>
      <c r="M331" s="31">
        <v>7.2672400000000001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49.2</v>
      </c>
      <c r="D332" s="40">
        <v>49.633333333333333</v>
      </c>
      <c r="E332" s="40">
        <v>48.666666666666664</v>
      </c>
      <c r="F332" s="40">
        <v>48.133333333333333</v>
      </c>
      <c r="G332" s="40">
        <v>47.166666666666664</v>
      </c>
      <c r="H332" s="40">
        <v>50.166666666666664</v>
      </c>
      <c r="I332" s="40">
        <v>51.133333333333333</v>
      </c>
      <c r="J332" s="40">
        <v>51.666666666666664</v>
      </c>
      <c r="K332" s="31">
        <v>50.6</v>
      </c>
      <c r="L332" s="31">
        <v>49.1</v>
      </c>
      <c r="M332" s="31">
        <v>52.06485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86.2</v>
      </c>
      <c r="D333" s="40">
        <v>87.083333333333329</v>
      </c>
      <c r="E333" s="40">
        <v>84.86666666666666</v>
      </c>
      <c r="F333" s="40">
        <v>83.533333333333331</v>
      </c>
      <c r="G333" s="40">
        <v>81.316666666666663</v>
      </c>
      <c r="H333" s="40">
        <v>88.416666666666657</v>
      </c>
      <c r="I333" s="40">
        <v>90.633333333333326</v>
      </c>
      <c r="J333" s="40">
        <v>91.966666666666654</v>
      </c>
      <c r="K333" s="31">
        <v>89.3</v>
      </c>
      <c r="L333" s="31">
        <v>85.75</v>
      </c>
      <c r="M333" s="31">
        <v>30.838259999999998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588.1</v>
      </c>
      <c r="D334" s="40">
        <v>594.01666666666677</v>
      </c>
      <c r="E334" s="40">
        <v>580.18333333333351</v>
      </c>
      <c r="F334" s="40">
        <v>572.26666666666677</v>
      </c>
      <c r="G334" s="40">
        <v>558.43333333333351</v>
      </c>
      <c r="H334" s="40">
        <v>601.93333333333351</v>
      </c>
      <c r="I334" s="40">
        <v>615.76666666666677</v>
      </c>
      <c r="J334" s="40">
        <v>623.68333333333351</v>
      </c>
      <c r="K334" s="31">
        <v>607.85</v>
      </c>
      <c r="L334" s="31">
        <v>586.1</v>
      </c>
      <c r="M334" s="31">
        <v>0.53863000000000005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25.9</v>
      </c>
      <c r="D335" s="40">
        <v>25.900000000000002</v>
      </c>
      <c r="E335" s="40">
        <v>25.750000000000004</v>
      </c>
      <c r="F335" s="40">
        <v>25.6</v>
      </c>
      <c r="G335" s="40">
        <v>25.450000000000003</v>
      </c>
      <c r="H335" s="40">
        <v>26.050000000000004</v>
      </c>
      <c r="I335" s="40">
        <v>26.200000000000003</v>
      </c>
      <c r="J335" s="40">
        <v>26.350000000000005</v>
      </c>
      <c r="K335" s="31">
        <v>26.05</v>
      </c>
      <c r="L335" s="31">
        <v>25.75</v>
      </c>
      <c r="M335" s="31">
        <v>35.039549999999998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56.55</v>
      </c>
      <c r="D336" s="40">
        <v>56.800000000000004</v>
      </c>
      <c r="E336" s="40">
        <v>55.850000000000009</v>
      </c>
      <c r="F336" s="40">
        <v>55.150000000000006</v>
      </c>
      <c r="G336" s="40">
        <v>54.20000000000001</v>
      </c>
      <c r="H336" s="40">
        <v>57.500000000000007</v>
      </c>
      <c r="I336" s="40">
        <v>58.45000000000001</v>
      </c>
      <c r="J336" s="40">
        <v>59.150000000000006</v>
      </c>
      <c r="K336" s="31">
        <v>57.75</v>
      </c>
      <c r="L336" s="31">
        <v>56.1</v>
      </c>
      <c r="M336" s="31">
        <v>15.93629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174.55</v>
      </c>
      <c r="D337" s="40">
        <v>175.2833333333333</v>
      </c>
      <c r="E337" s="40">
        <v>172.96666666666661</v>
      </c>
      <c r="F337" s="40">
        <v>171.3833333333333</v>
      </c>
      <c r="G337" s="40">
        <v>169.06666666666661</v>
      </c>
      <c r="H337" s="40">
        <v>176.86666666666662</v>
      </c>
      <c r="I337" s="40">
        <v>179.18333333333334</v>
      </c>
      <c r="J337" s="40">
        <v>180.76666666666662</v>
      </c>
      <c r="K337" s="31">
        <v>177.6</v>
      </c>
      <c r="L337" s="31">
        <v>173.7</v>
      </c>
      <c r="M337" s="31">
        <v>149.64268000000001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270.25</v>
      </c>
      <c r="D338" s="40">
        <v>271.25</v>
      </c>
      <c r="E338" s="40">
        <v>264.5</v>
      </c>
      <c r="F338" s="40">
        <v>258.75</v>
      </c>
      <c r="G338" s="40">
        <v>252</v>
      </c>
      <c r="H338" s="40">
        <v>277</v>
      </c>
      <c r="I338" s="40">
        <v>283.75</v>
      </c>
      <c r="J338" s="40">
        <v>289.5</v>
      </c>
      <c r="K338" s="31">
        <v>278</v>
      </c>
      <c r="L338" s="31">
        <v>265.5</v>
      </c>
      <c r="M338" s="31">
        <v>77.518129999999999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118.85</v>
      </c>
      <c r="D339" s="40">
        <v>118.88333333333333</v>
      </c>
      <c r="E339" s="40">
        <v>118.16666666666666</v>
      </c>
      <c r="F339" s="40">
        <v>117.48333333333333</v>
      </c>
      <c r="G339" s="40">
        <v>116.76666666666667</v>
      </c>
      <c r="H339" s="40">
        <v>119.56666666666665</v>
      </c>
      <c r="I339" s="40">
        <v>120.28333333333332</v>
      </c>
      <c r="J339" s="40">
        <v>120.96666666666664</v>
      </c>
      <c r="K339" s="31">
        <v>119.6</v>
      </c>
      <c r="L339" s="31">
        <v>118.2</v>
      </c>
      <c r="M339" s="31">
        <v>52.803420000000003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493.35</v>
      </c>
      <c r="D340" s="40">
        <v>495.15000000000003</v>
      </c>
      <c r="E340" s="40">
        <v>489.20000000000005</v>
      </c>
      <c r="F340" s="40">
        <v>485.05</v>
      </c>
      <c r="G340" s="40">
        <v>479.1</v>
      </c>
      <c r="H340" s="40">
        <v>499.30000000000007</v>
      </c>
      <c r="I340" s="40">
        <v>505.25</v>
      </c>
      <c r="J340" s="40">
        <v>509.40000000000009</v>
      </c>
      <c r="K340" s="31">
        <v>501.1</v>
      </c>
      <c r="L340" s="31">
        <v>491</v>
      </c>
      <c r="M340" s="31">
        <v>8.4513099999999994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87.15</v>
      </c>
      <c r="D341" s="40">
        <v>86.316666666666663</v>
      </c>
      <c r="E341" s="40">
        <v>84.633333333333326</v>
      </c>
      <c r="F341" s="40">
        <v>82.11666666666666</v>
      </c>
      <c r="G341" s="40">
        <v>80.433333333333323</v>
      </c>
      <c r="H341" s="40">
        <v>88.833333333333329</v>
      </c>
      <c r="I341" s="40">
        <v>90.516666666666666</v>
      </c>
      <c r="J341" s="40">
        <v>93.033333333333331</v>
      </c>
      <c r="K341" s="31">
        <v>88</v>
      </c>
      <c r="L341" s="31">
        <v>83.8</v>
      </c>
      <c r="M341" s="31">
        <v>519.98564999999996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62.5</v>
      </c>
      <c r="D342" s="40">
        <v>62.4</v>
      </c>
      <c r="E342" s="40">
        <v>61.849999999999994</v>
      </c>
      <c r="F342" s="40">
        <v>61.199999999999996</v>
      </c>
      <c r="G342" s="40">
        <v>60.649999999999991</v>
      </c>
      <c r="H342" s="40">
        <v>63.05</v>
      </c>
      <c r="I342" s="40">
        <v>63.599999999999994</v>
      </c>
      <c r="J342" s="40">
        <v>64.25</v>
      </c>
      <c r="K342" s="31">
        <v>62.95</v>
      </c>
      <c r="L342" s="31">
        <v>61.75</v>
      </c>
      <c r="M342" s="31">
        <v>8.9488900000000005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3681.25</v>
      </c>
      <c r="D343" s="40">
        <v>3702.0833333333335</v>
      </c>
      <c r="E343" s="40">
        <v>3624.166666666667</v>
      </c>
      <c r="F343" s="40">
        <v>3567.0833333333335</v>
      </c>
      <c r="G343" s="40">
        <v>3489.166666666667</v>
      </c>
      <c r="H343" s="40">
        <v>3759.166666666667</v>
      </c>
      <c r="I343" s="40">
        <v>3837.0833333333339</v>
      </c>
      <c r="J343" s="40">
        <v>3894.166666666667</v>
      </c>
      <c r="K343" s="31">
        <v>3780</v>
      </c>
      <c r="L343" s="31">
        <v>3645</v>
      </c>
      <c r="M343" s="31">
        <v>4.9427199999999996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18226.099999999999</v>
      </c>
      <c r="D344" s="40">
        <v>18215.866666666665</v>
      </c>
      <c r="E344" s="40">
        <v>17982.73333333333</v>
      </c>
      <c r="F344" s="40">
        <v>17739.366666666665</v>
      </c>
      <c r="G344" s="40">
        <v>17506.23333333333</v>
      </c>
      <c r="H344" s="40">
        <v>18459.23333333333</v>
      </c>
      <c r="I344" s="40">
        <v>18692.366666666669</v>
      </c>
      <c r="J344" s="40">
        <v>18935.73333333333</v>
      </c>
      <c r="K344" s="31">
        <v>18449</v>
      </c>
      <c r="L344" s="31">
        <v>17972.5</v>
      </c>
      <c r="M344" s="31">
        <v>1.39157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50.1</v>
      </c>
      <c r="D345" s="40">
        <v>50</v>
      </c>
      <c r="E345" s="40">
        <v>49.6</v>
      </c>
      <c r="F345" s="40">
        <v>49.1</v>
      </c>
      <c r="G345" s="40">
        <v>48.7</v>
      </c>
      <c r="H345" s="40">
        <v>50.5</v>
      </c>
      <c r="I345" s="40">
        <v>50.900000000000006</v>
      </c>
      <c r="J345" s="40">
        <v>51.4</v>
      </c>
      <c r="K345" s="31">
        <v>50.4</v>
      </c>
      <c r="L345" s="31">
        <v>49.5</v>
      </c>
      <c r="M345" s="31">
        <v>11.136060000000001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2527.8000000000002</v>
      </c>
      <c r="D346" s="40">
        <v>2556.7999999999997</v>
      </c>
      <c r="E346" s="40">
        <v>2441.5999999999995</v>
      </c>
      <c r="F346" s="40">
        <v>2355.3999999999996</v>
      </c>
      <c r="G346" s="40">
        <v>2240.1999999999994</v>
      </c>
      <c r="H346" s="40">
        <v>2642.9999999999995</v>
      </c>
      <c r="I346" s="40">
        <v>2758.1999999999994</v>
      </c>
      <c r="J346" s="40">
        <v>2844.3999999999996</v>
      </c>
      <c r="K346" s="31">
        <v>2672</v>
      </c>
      <c r="L346" s="31">
        <v>2470.6</v>
      </c>
      <c r="M346" s="31">
        <v>0.23635999999999999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389.65</v>
      </c>
      <c r="D347" s="40">
        <v>393.11666666666662</v>
      </c>
      <c r="E347" s="40">
        <v>383.23333333333323</v>
      </c>
      <c r="F347" s="40">
        <v>376.81666666666661</v>
      </c>
      <c r="G347" s="40">
        <v>366.93333333333322</v>
      </c>
      <c r="H347" s="40">
        <v>399.53333333333325</v>
      </c>
      <c r="I347" s="40">
        <v>409.41666666666657</v>
      </c>
      <c r="J347" s="40">
        <v>415.83333333333326</v>
      </c>
      <c r="K347" s="31">
        <v>403</v>
      </c>
      <c r="L347" s="31">
        <v>386.7</v>
      </c>
      <c r="M347" s="31">
        <v>11.19637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705.05</v>
      </c>
      <c r="D348" s="40">
        <v>706.88333333333333</v>
      </c>
      <c r="E348" s="40">
        <v>699.76666666666665</v>
      </c>
      <c r="F348" s="40">
        <v>694.48333333333335</v>
      </c>
      <c r="G348" s="40">
        <v>687.36666666666667</v>
      </c>
      <c r="H348" s="40">
        <v>712.16666666666663</v>
      </c>
      <c r="I348" s="40">
        <v>719.28333333333319</v>
      </c>
      <c r="J348" s="40">
        <v>724.56666666666661</v>
      </c>
      <c r="K348" s="31">
        <v>714</v>
      </c>
      <c r="L348" s="31">
        <v>701.6</v>
      </c>
      <c r="M348" s="31">
        <v>3.5964100000000001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114.65</v>
      </c>
      <c r="D349" s="40">
        <v>114.85000000000001</v>
      </c>
      <c r="E349" s="40">
        <v>113.80000000000001</v>
      </c>
      <c r="F349" s="40">
        <v>112.95</v>
      </c>
      <c r="G349" s="40">
        <v>111.9</v>
      </c>
      <c r="H349" s="40">
        <v>115.70000000000002</v>
      </c>
      <c r="I349" s="40">
        <v>116.75</v>
      </c>
      <c r="J349" s="40">
        <v>117.60000000000002</v>
      </c>
      <c r="K349" s="31">
        <v>115.9</v>
      </c>
      <c r="L349" s="31">
        <v>114</v>
      </c>
      <c r="M349" s="31">
        <v>97.047290000000004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161.05000000000001</v>
      </c>
      <c r="D350" s="40">
        <v>161.35</v>
      </c>
      <c r="E350" s="40">
        <v>159.75</v>
      </c>
      <c r="F350" s="40">
        <v>158.45000000000002</v>
      </c>
      <c r="G350" s="40">
        <v>156.85000000000002</v>
      </c>
      <c r="H350" s="40">
        <v>162.64999999999998</v>
      </c>
      <c r="I350" s="40">
        <v>164.24999999999994</v>
      </c>
      <c r="J350" s="40">
        <v>165.54999999999995</v>
      </c>
      <c r="K350" s="31">
        <v>162.94999999999999</v>
      </c>
      <c r="L350" s="31">
        <v>160.05000000000001</v>
      </c>
      <c r="M350" s="31">
        <v>3.3313799999999998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4170.5</v>
      </c>
      <c r="D351" s="40">
        <v>4170.4000000000005</v>
      </c>
      <c r="E351" s="40">
        <v>4120.8500000000013</v>
      </c>
      <c r="F351" s="40">
        <v>4071.2000000000007</v>
      </c>
      <c r="G351" s="40">
        <v>4021.6500000000015</v>
      </c>
      <c r="H351" s="40">
        <v>4220.0500000000011</v>
      </c>
      <c r="I351" s="40">
        <v>4269.6000000000004</v>
      </c>
      <c r="J351" s="40">
        <v>4319.2500000000009</v>
      </c>
      <c r="K351" s="31">
        <v>4219.95</v>
      </c>
      <c r="L351" s="31">
        <v>4120.75</v>
      </c>
      <c r="M351" s="31">
        <v>1.26597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362.3</v>
      </c>
      <c r="D352" s="40">
        <v>361.76666666666665</v>
      </c>
      <c r="E352" s="40">
        <v>355.5333333333333</v>
      </c>
      <c r="F352" s="40">
        <v>348.76666666666665</v>
      </c>
      <c r="G352" s="40">
        <v>342.5333333333333</v>
      </c>
      <c r="H352" s="40">
        <v>368.5333333333333</v>
      </c>
      <c r="I352" s="40">
        <v>374.76666666666665</v>
      </c>
      <c r="J352" s="40">
        <v>381.5333333333333</v>
      </c>
      <c r="K352" s="31">
        <v>368</v>
      </c>
      <c r="L352" s="31">
        <v>355</v>
      </c>
      <c r="M352" s="31">
        <v>7.4763099999999998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3001.85</v>
      </c>
      <c r="D354" s="40">
        <v>3034.1666666666665</v>
      </c>
      <c r="E354" s="40">
        <v>2950.7333333333331</v>
      </c>
      <c r="F354" s="40">
        <v>2899.6166666666668</v>
      </c>
      <c r="G354" s="40">
        <v>2816.1833333333334</v>
      </c>
      <c r="H354" s="40">
        <v>3085.2833333333328</v>
      </c>
      <c r="I354" s="40">
        <v>3168.7166666666662</v>
      </c>
      <c r="J354" s="40">
        <v>3219.8333333333326</v>
      </c>
      <c r="K354" s="31">
        <v>3117.6</v>
      </c>
      <c r="L354" s="31">
        <v>2983.05</v>
      </c>
      <c r="M354" s="31">
        <v>3.93973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680.15</v>
      </c>
      <c r="D355" s="40">
        <v>685.05000000000007</v>
      </c>
      <c r="E355" s="40">
        <v>670.10000000000014</v>
      </c>
      <c r="F355" s="40">
        <v>660.05000000000007</v>
      </c>
      <c r="G355" s="40">
        <v>645.10000000000014</v>
      </c>
      <c r="H355" s="40">
        <v>695.10000000000014</v>
      </c>
      <c r="I355" s="40">
        <v>710.05000000000018</v>
      </c>
      <c r="J355" s="40">
        <v>720.10000000000014</v>
      </c>
      <c r="K355" s="31">
        <v>700</v>
      </c>
      <c r="L355" s="31">
        <v>675</v>
      </c>
      <c r="M355" s="31">
        <v>0.27224999999999999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321.55</v>
      </c>
      <c r="D356" s="40">
        <v>322.98333333333335</v>
      </c>
      <c r="E356" s="40">
        <v>316.76666666666671</v>
      </c>
      <c r="F356" s="40">
        <v>311.98333333333335</v>
      </c>
      <c r="G356" s="40">
        <v>305.76666666666671</v>
      </c>
      <c r="H356" s="40">
        <v>327.76666666666671</v>
      </c>
      <c r="I356" s="40">
        <v>333.98333333333341</v>
      </c>
      <c r="J356" s="40">
        <v>338.76666666666671</v>
      </c>
      <c r="K356" s="31">
        <v>329.2</v>
      </c>
      <c r="L356" s="31">
        <v>318.2</v>
      </c>
      <c r="M356" s="31">
        <v>9.4780700000000007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1359.2</v>
      </c>
      <c r="D357" s="40">
        <v>1355.8333333333333</v>
      </c>
      <c r="E357" s="40">
        <v>1333.6166666666666</v>
      </c>
      <c r="F357" s="40">
        <v>1308.0333333333333</v>
      </c>
      <c r="G357" s="40">
        <v>1285.8166666666666</v>
      </c>
      <c r="H357" s="40">
        <v>1381.4166666666665</v>
      </c>
      <c r="I357" s="40">
        <v>1403.6333333333332</v>
      </c>
      <c r="J357" s="40">
        <v>1429.2166666666665</v>
      </c>
      <c r="K357" s="31">
        <v>1378.05</v>
      </c>
      <c r="L357" s="31">
        <v>1330.25</v>
      </c>
      <c r="M357" s="31">
        <v>11.64364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32495.4</v>
      </c>
      <c r="D358" s="40">
        <v>32704.966666666664</v>
      </c>
      <c r="E358" s="40">
        <v>32092.933333333327</v>
      </c>
      <c r="F358" s="40">
        <v>31690.466666666664</v>
      </c>
      <c r="G358" s="40">
        <v>31078.433333333327</v>
      </c>
      <c r="H358" s="40">
        <v>33107.433333333327</v>
      </c>
      <c r="I358" s="40">
        <v>33719.46666666666</v>
      </c>
      <c r="J358" s="40">
        <v>34121.933333333327</v>
      </c>
      <c r="K358" s="31">
        <v>33317</v>
      </c>
      <c r="L358" s="31">
        <v>32302.5</v>
      </c>
      <c r="M358" s="31">
        <v>0.19724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3163.1</v>
      </c>
      <c r="D359" s="40">
        <v>3182.3666666666668</v>
      </c>
      <c r="E359" s="40">
        <v>3117.7333333333336</v>
      </c>
      <c r="F359" s="40">
        <v>3072.3666666666668</v>
      </c>
      <c r="G359" s="40">
        <v>3007.7333333333336</v>
      </c>
      <c r="H359" s="40">
        <v>3227.7333333333336</v>
      </c>
      <c r="I359" s="40">
        <v>3292.3666666666668</v>
      </c>
      <c r="J359" s="40">
        <v>3337.7333333333336</v>
      </c>
      <c r="K359" s="31">
        <v>3247</v>
      </c>
      <c r="L359" s="31">
        <v>3137</v>
      </c>
      <c r="M359" s="31">
        <v>3.5367199999999999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216.9</v>
      </c>
      <c r="D360" s="40">
        <v>217.61666666666667</v>
      </c>
      <c r="E360" s="40">
        <v>215.53333333333336</v>
      </c>
      <c r="F360" s="40">
        <v>214.16666666666669</v>
      </c>
      <c r="G360" s="40">
        <v>212.08333333333337</v>
      </c>
      <c r="H360" s="40">
        <v>218.98333333333335</v>
      </c>
      <c r="I360" s="40">
        <v>221.06666666666666</v>
      </c>
      <c r="J360" s="40">
        <v>222.43333333333334</v>
      </c>
      <c r="K360" s="31">
        <v>219.7</v>
      </c>
      <c r="L360" s="31">
        <v>216.25</v>
      </c>
      <c r="M360" s="31">
        <v>31.904350000000001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6005.85</v>
      </c>
      <c r="D361" s="40">
        <v>5927.333333333333</v>
      </c>
      <c r="E361" s="40">
        <v>5750.6666666666661</v>
      </c>
      <c r="F361" s="40">
        <v>5495.4833333333327</v>
      </c>
      <c r="G361" s="40">
        <v>5318.8166666666657</v>
      </c>
      <c r="H361" s="40">
        <v>6182.5166666666664</v>
      </c>
      <c r="I361" s="40">
        <v>6359.1833333333325</v>
      </c>
      <c r="J361" s="40">
        <v>6614.3666666666668</v>
      </c>
      <c r="K361" s="31">
        <v>6104</v>
      </c>
      <c r="L361" s="31">
        <v>5672.15</v>
      </c>
      <c r="M361" s="31">
        <v>6.7488700000000001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248.85</v>
      </c>
      <c r="D362" s="40">
        <v>251.45000000000002</v>
      </c>
      <c r="E362" s="40">
        <v>243.40000000000003</v>
      </c>
      <c r="F362" s="40">
        <v>237.95000000000002</v>
      </c>
      <c r="G362" s="40">
        <v>229.90000000000003</v>
      </c>
      <c r="H362" s="40">
        <v>256.90000000000003</v>
      </c>
      <c r="I362" s="40">
        <v>264.95000000000005</v>
      </c>
      <c r="J362" s="40">
        <v>270.40000000000003</v>
      </c>
      <c r="K362" s="31">
        <v>259.5</v>
      </c>
      <c r="L362" s="31">
        <v>246</v>
      </c>
      <c r="M362" s="31">
        <v>51.691209999999998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829.9</v>
      </c>
      <c r="D363" s="40">
        <v>843.65</v>
      </c>
      <c r="E363" s="40">
        <v>812.3</v>
      </c>
      <c r="F363" s="40">
        <v>794.69999999999993</v>
      </c>
      <c r="G363" s="40">
        <v>763.34999999999991</v>
      </c>
      <c r="H363" s="40">
        <v>861.25</v>
      </c>
      <c r="I363" s="40">
        <v>892.60000000000014</v>
      </c>
      <c r="J363" s="40">
        <v>910.2</v>
      </c>
      <c r="K363" s="31">
        <v>875</v>
      </c>
      <c r="L363" s="31">
        <v>826.05</v>
      </c>
      <c r="M363" s="31">
        <v>2.3443900000000002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2300.65</v>
      </c>
      <c r="D364" s="40">
        <v>2305.3833333333332</v>
      </c>
      <c r="E364" s="40">
        <v>2284.2666666666664</v>
      </c>
      <c r="F364" s="40">
        <v>2267.8833333333332</v>
      </c>
      <c r="G364" s="40">
        <v>2246.7666666666664</v>
      </c>
      <c r="H364" s="40">
        <v>2321.7666666666664</v>
      </c>
      <c r="I364" s="40">
        <v>2342.8833333333332</v>
      </c>
      <c r="J364" s="40">
        <v>2359.2666666666664</v>
      </c>
      <c r="K364" s="31">
        <v>2326.5</v>
      </c>
      <c r="L364" s="31">
        <v>2289</v>
      </c>
      <c r="M364" s="31">
        <v>1.8336399999999999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2305.6</v>
      </c>
      <c r="D365" s="40">
        <v>2325.3666666666668</v>
      </c>
      <c r="E365" s="40">
        <v>2240.7333333333336</v>
      </c>
      <c r="F365" s="40">
        <v>2175.8666666666668</v>
      </c>
      <c r="G365" s="40">
        <v>2091.2333333333336</v>
      </c>
      <c r="H365" s="40">
        <v>2390.2333333333336</v>
      </c>
      <c r="I365" s="40">
        <v>2474.8666666666668</v>
      </c>
      <c r="J365" s="40">
        <v>2539.7333333333336</v>
      </c>
      <c r="K365" s="31">
        <v>2410</v>
      </c>
      <c r="L365" s="31">
        <v>2260.5</v>
      </c>
      <c r="M365" s="31">
        <v>22.054590000000001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1002.6</v>
      </c>
      <c r="D366" s="40">
        <v>1010.5333333333333</v>
      </c>
      <c r="E366" s="40">
        <v>971.06666666666661</v>
      </c>
      <c r="F366" s="40">
        <v>939.5333333333333</v>
      </c>
      <c r="G366" s="40">
        <v>900.06666666666661</v>
      </c>
      <c r="H366" s="40">
        <v>1042.0666666666666</v>
      </c>
      <c r="I366" s="40">
        <v>1081.5333333333333</v>
      </c>
      <c r="J366" s="40">
        <v>1113.0666666666666</v>
      </c>
      <c r="K366" s="31">
        <v>1050</v>
      </c>
      <c r="L366" s="31">
        <v>979</v>
      </c>
      <c r="M366" s="31">
        <v>2.3119800000000001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1802.5</v>
      </c>
      <c r="D367" s="40">
        <v>1823.0833333333333</v>
      </c>
      <c r="E367" s="40">
        <v>1776.1666666666665</v>
      </c>
      <c r="F367" s="40">
        <v>1749.8333333333333</v>
      </c>
      <c r="G367" s="40">
        <v>1702.9166666666665</v>
      </c>
      <c r="H367" s="40">
        <v>1849.4166666666665</v>
      </c>
      <c r="I367" s="40">
        <v>1896.333333333333</v>
      </c>
      <c r="J367" s="40">
        <v>1922.6666666666665</v>
      </c>
      <c r="K367" s="31">
        <v>1870</v>
      </c>
      <c r="L367" s="31">
        <v>1796.75</v>
      </c>
      <c r="M367" s="31">
        <v>4.6612299999999998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1482.6</v>
      </c>
      <c r="D368" s="40">
        <v>1489.7166666666665</v>
      </c>
      <c r="E368" s="40">
        <v>1464.4833333333329</v>
      </c>
      <c r="F368" s="40">
        <v>1446.3666666666663</v>
      </c>
      <c r="G368" s="40">
        <v>1421.1333333333328</v>
      </c>
      <c r="H368" s="40">
        <v>1507.833333333333</v>
      </c>
      <c r="I368" s="40">
        <v>1533.0666666666666</v>
      </c>
      <c r="J368" s="40">
        <v>1551.1833333333332</v>
      </c>
      <c r="K368" s="31">
        <v>1514.95</v>
      </c>
      <c r="L368" s="31">
        <v>1471.6</v>
      </c>
      <c r="M368" s="31">
        <v>0.78932000000000002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123.85</v>
      </c>
      <c r="D369" s="40">
        <v>125.2</v>
      </c>
      <c r="E369" s="40">
        <v>122.15</v>
      </c>
      <c r="F369" s="40">
        <v>120.45</v>
      </c>
      <c r="G369" s="40">
        <v>117.4</v>
      </c>
      <c r="H369" s="40">
        <v>126.9</v>
      </c>
      <c r="I369" s="40">
        <v>129.94999999999999</v>
      </c>
      <c r="J369" s="40">
        <v>131.65</v>
      </c>
      <c r="K369" s="31">
        <v>128.25</v>
      </c>
      <c r="L369" s="31">
        <v>123.5</v>
      </c>
      <c r="M369" s="31">
        <v>38.049959999999999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231.85</v>
      </c>
      <c r="D370" s="40">
        <v>232.45000000000002</v>
      </c>
      <c r="E370" s="40">
        <v>230.05000000000004</v>
      </c>
      <c r="F370" s="40">
        <v>228.25000000000003</v>
      </c>
      <c r="G370" s="40">
        <v>225.85000000000005</v>
      </c>
      <c r="H370" s="40">
        <v>234.25000000000003</v>
      </c>
      <c r="I370" s="40">
        <v>236.65</v>
      </c>
      <c r="J370" s="40">
        <v>238.45000000000002</v>
      </c>
      <c r="K370" s="31">
        <v>234.85</v>
      </c>
      <c r="L370" s="31">
        <v>230.65</v>
      </c>
      <c r="M370" s="31">
        <v>60.93515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336.4</v>
      </c>
      <c r="D371" s="40">
        <v>340.46666666666664</v>
      </c>
      <c r="E371" s="40">
        <v>328.93333333333328</v>
      </c>
      <c r="F371" s="40">
        <v>321.46666666666664</v>
      </c>
      <c r="G371" s="40">
        <v>309.93333333333328</v>
      </c>
      <c r="H371" s="40">
        <v>347.93333333333328</v>
      </c>
      <c r="I371" s="40">
        <v>359.4666666666667</v>
      </c>
      <c r="J371" s="40">
        <v>366.93333333333328</v>
      </c>
      <c r="K371" s="31">
        <v>352</v>
      </c>
      <c r="L371" s="31">
        <v>333</v>
      </c>
      <c r="M371" s="31">
        <v>14.28393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664.7</v>
      </c>
      <c r="D372" s="40">
        <v>669.21666666666658</v>
      </c>
      <c r="E372" s="40">
        <v>655.53333333333319</v>
      </c>
      <c r="F372" s="40">
        <v>646.36666666666656</v>
      </c>
      <c r="G372" s="40">
        <v>632.68333333333317</v>
      </c>
      <c r="H372" s="40">
        <v>678.38333333333321</v>
      </c>
      <c r="I372" s="40">
        <v>692.06666666666661</v>
      </c>
      <c r="J372" s="40">
        <v>701.23333333333323</v>
      </c>
      <c r="K372" s="31">
        <v>682.9</v>
      </c>
      <c r="L372" s="31">
        <v>660.05</v>
      </c>
      <c r="M372" s="31">
        <v>4.0691600000000001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139.94999999999999</v>
      </c>
      <c r="D373" s="40">
        <v>141.41666666666666</v>
      </c>
      <c r="E373" s="40">
        <v>136.83333333333331</v>
      </c>
      <c r="F373" s="40">
        <v>133.71666666666667</v>
      </c>
      <c r="G373" s="40">
        <v>129.13333333333333</v>
      </c>
      <c r="H373" s="40">
        <v>144.5333333333333</v>
      </c>
      <c r="I373" s="40">
        <v>149.11666666666662</v>
      </c>
      <c r="J373" s="40">
        <v>152.23333333333329</v>
      </c>
      <c r="K373" s="31">
        <v>146</v>
      </c>
      <c r="L373" s="31">
        <v>138.30000000000001</v>
      </c>
      <c r="M373" s="31">
        <v>5.694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5411.65</v>
      </c>
      <c r="D374" s="40">
        <v>5453.1833333333334</v>
      </c>
      <c r="E374" s="40">
        <v>5363.4666666666672</v>
      </c>
      <c r="F374" s="40">
        <v>5315.2833333333338</v>
      </c>
      <c r="G374" s="40">
        <v>5225.5666666666675</v>
      </c>
      <c r="H374" s="40">
        <v>5501.3666666666668</v>
      </c>
      <c r="I374" s="40">
        <v>5591.0833333333321</v>
      </c>
      <c r="J374" s="40">
        <v>5639.2666666666664</v>
      </c>
      <c r="K374" s="31">
        <v>5542.9</v>
      </c>
      <c r="L374" s="31">
        <v>5405</v>
      </c>
      <c r="M374" s="31">
        <v>0.18454999999999999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12831.8</v>
      </c>
      <c r="D375" s="40">
        <v>12814.883333333333</v>
      </c>
      <c r="E375" s="40">
        <v>12756.916666666666</v>
      </c>
      <c r="F375" s="40">
        <v>12682.033333333333</v>
      </c>
      <c r="G375" s="40">
        <v>12624.066666666666</v>
      </c>
      <c r="H375" s="40">
        <v>12889.766666666666</v>
      </c>
      <c r="I375" s="40">
        <v>12947.733333333334</v>
      </c>
      <c r="J375" s="40">
        <v>13022.616666666667</v>
      </c>
      <c r="K375" s="31">
        <v>12872.85</v>
      </c>
      <c r="L375" s="31">
        <v>12740</v>
      </c>
      <c r="M375" s="31">
        <v>2.5579999999999999E-2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39.15</v>
      </c>
      <c r="D376" s="40">
        <v>39.4</v>
      </c>
      <c r="E376" s="40">
        <v>38.799999999999997</v>
      </c>
      <c r="F376" s="40">
        <v>38.449999999999996</v>
      </c>
      <c r="G376" s="40">
        <v>37.849999999999994</v>
      </c>
      <c r="H376" s="40">
        <v>39.75</v>
      </c>
      <c r="I376" s="40">
        <v>40.350000000000009</v>
      </c>
      <c r="J376" s="40">
        <v>40.700000000000003</v>
      </c>
      <c r="K376" s="31">
        <v>40</v>
      </c>
      <c r="L376" s="31">
        <v>39.049999999999997</v>
      </c>
      <c r="M376" s="31">
        <v>419.15784000000002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803.65</v>
      </c>
      <c r="D377" s="40">
        <v>807.63333333333333</v>
      </c>
      <c r="E377" s="40">
        <v>796.51666666666665</v>
      </c>
      <c r="F377" s="40">
        <v>789.38333333333333</v>
      </c>
      <c r="G377" s="40">
        <v>778.26666666666665</v>
      </c>
      <c r="H377" s="40">
        <v>814.76666666666665</v>
      </c>
      <c r="I377" s="40">
        <v>825.88333333333321</v>
      </c>
      <c r="J377" s="40">
        <v>833.01666666666665</v>
      </c>
      <c r="K377" s="31">
        <v>818.75</v>
      </c>
      <c r="L377" s="31">
        <v>800.5</v>
      </c>
      <c r="M377" s="31">
        <v>1.0522100000000001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196.15</v>
      </c>
      <c r="D378" s="40">
        <v>197.38333333333335</v>
      </c>
      <c r="E378" s="40">
        <v>193.9666666666667</v>
      </c>
      <c r="F378" s="40">
        <v>191.78333333333333</v>
      </c>
      <c r="G378" s="40">
        <v>188.36666666666667</v>
      </c>
      <c r="H378" s="40">
        <v>199.56666666666672</v>
      </c>
      <c r="I378" s="40">
        <v>202.98333333333341</v>
      </c>
      <c r="J378" s="40">
        <v>205.16666666666674</v>
      </c>
      <c r="K378" s="31">
        <v>200.8</v>
      </c>
      <c r="L378" s="31">
        <v>195.2</v>
      </c>
      <c r="M378" s="31">
        <v>74.34402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145.15</v>
      </c>
      <c r="D379" s="40">
        <v>147.1</v>
      </c>
      <c r="E379" s="40">
        <v>143.04999999999998</v>
      </c>
      <c r="F379" s="40">
        <v>140.94999999999999</v>
      </c>
      <c r="G379" s="40">
        <v>136.89999999999998</v>
      </c>
      <c r="H379" s="40">
        <v>149.19999999999999</v>
      </c>
      <c r="I379" s="40">
        <v>153.25</v>
      </c>
      <c r="J379" s="40">
        <v>155.35</v>
      </c>
      <c r="K379" s="31">
        <v>151.15</v>
      </c>
      <c r="L379" s="31">
        <v>145</v>
      </c>
      <c r="M379" s="31">
        <v>23.603950000000001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280.2</v>
      </c>
      <c r="D380" s="40">
        <v>281.21666666666664</v>
      </c>
      <c r="E380" s="40">
        <v>276.23333333333329</v>
      </c>
      <c r="F380" s="40">
        <v>272.26666666666665</v>
      </c>
      <c r="G380" s="40">
        <v>267.2833333333333</v>
      </c>
      <c r="H380" s="40">
        <v>285.18333333333328</v>
      </c>
      <c r="I380" s="40">
        <v>290.16666666666663</v>
      </c>
      <c r="J380" s="40">
        <v>294.13333333333327</v>
      </c>
      <c r="K380" s="31">
        <v>286.2</v>
      </c>
      <c r="L380" s="31">
        <v>277.25</v>
      </c>
      <c r="M380" s="31">
        <v>2.2145100000000002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826.45</v>
      </c>
      <c r="D381" s="40">
        <v>834.83333333333337</v>
      </c>
      <c r="E381" s="40">
        <v>811.7166666666667</v>
      </c>
      <c r="F381" s="40">
        <v>796.98333333333335</v>
      </c>
      <c r="G381" s="40">
        <v>773.86666666666667</v>
      </c>
      <c r="H381" s="40">
        <v>849.56666666666672</v>
      </c>
      <c r="I381" s="40">
        <v>872.68333333333328</v>
      </c>
      <c r="J381" s="40">
        <v>887.41666666666674</v>
      </c>
      <c r="K381" s="31">
        <v>857.95</v>
      </c>
      <c r="L381" s="31">
        <v>820.1</v>
      </c>
      <c r="M381" s="31">
        <v>3.27969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30.1</v>
      </c>
      <c r="D382" s="40">
        <v>30.150000000000002</v>
      </c>
      <c r="E382" s="40">
        <v>29.800000000000004</v>
      </c>
      <c r="F382" s="40">
        <v>29.500000000000004</v>
      </c>
      <c r="G382" s="40">
        <v>29.150000000000006</v>
      </c>
      <c r="H382" s="40">
        <v>30.450000000000003</v>
      </c>
      <c r="I382" s="40">
        <v>30.800000000000004</v>
      </c>
      <c r="J382" s="40">
        <v>31.1</v>
      </c>
      <c r="K382" s="31">
        <v>30.5</v>
      </c>
      <c r="L382" s="31">
        <v>29.85</v>
      </c>
      <c r="M382" s="31">
        <v>26.710899999999999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256.60000000000002</v>
      </c>
      <c r="D383" s="40">
        <v>257.38333333333333</v>
      </c>
      <c r="E383" s="40">
        <v>251.31666666666666</v>
      </c>
      <c r="F383" s="40">
        <v>246.03333333333333</v>
      </c>
      <c r="G383" s="40">
        <v>239.96666666666667</v>
      </c>
      <c r="H383" s="40">
        <v>262.66666666666663</v>
      </c>
      <c r="I383" s="40">
        <v>268.73333333333323</v>
      </c>
      <c r="J383" s="40">
        <v>274.01666666666665</v>
      </c>
      <c r="K383" s="31">
        <v>263.45</v>
      </c>
      <c r="L383" s="31">
        <v>252.1</v>
      </c>
      <c r="M383" s="31">
        <v>55.752580000000002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595.70000000000005</v>
      </c>
      <c r="D384" s="40">
        <v>595.56666666666672</v>
      </c>
      <c r="E384" s="40">
        <v>588.13333333333344</v>
      </c>
      <c r="F384" s="40">
        <v>580.56666666666672</v>
      </c>
      <c r="G384" s="40">
        <v>573.13333333333344</v>
      </c>
      <c r="H384" s="40">
        <v>603.13333333333344</v>
      </c>
      <c r="I384" s="40">
        <v>610.56666666666661</v>
      </c>
      <c r="J384" s="40">
        <v>618.13333333333344</v>
      </c>
      <c r="K384" s="31">
        <v>603</v>
      </c>
      <c r="L384" s="31">
        <v>588</v>
      </c>
      <c r="M384" s="31">
        <v>3.2324600000000001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314.2</v>
      </c>
      <c r="D385" s="40">
        <v>318.60000000000002</v>
      </c>
      <c r="E385" s="40">
        <v>308.70000000000005</v>
      </c>
      <c r="F385" s="40">
        <v>303.20000000000005</v>
      </c>
      <c r="G385" s="40">
        <v>293.30000000000007</v>
      </c>
      <c r="H385" s="40">
        <v>324.10000000000002</v>
      </c>
      <c r="I385" s="40">
        <v>334</v>
      </c>
      <c r="J385" s="40">
        <v>339.5</v>
      </c>
      <c r="K385" s="31">
        <v>328.5</v>
      </c>
      <c r="L385" s="31">
        <v>313.10000000000002</v>
      </c>
      <c r="M385" s="31">
        <v>7.2057599999999997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81.099999999999994</v>
      </c>
      <c r="D386" s="40">
        <v>81.833333333333329</v>
      </c>
      <c r="E386" s="40">
        <v>79.766666666666652</v>
      </c>
      <c r="F386" s="40">
        <v>78.433333333333323</v>
      </c>
      <c r="G386" s="40">
        <v>76.366666666666646</v>
      </c>
      <c r="H386" s="40">
        <v>83.166666666666657</v>
      </c>
      <c r="I386" s="40">
        <v>85.233333333333348</v>
      </c>
      <c r="J386" s="40">
        <v>86.566666666666663</v>
      </c>
      <c r="K386" s="31">
        <v>83.9</v>
      </c>
      <c r="L386" s="31">
        <v>80.5</v>
      </c>
      <c r="M386" s="31">
        <v>41.957610000000003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2068.15</v>
      </c>
      <c r="D387" s="40">
        <v>2072.6333333333332</v>
      </c>
      <c r="E387" s="40">
        <v>2048.2666666666664</v>
      </c>
      <c r="F387" s="40">
        <v>2028.3833333333332</v>
      </c>
      <c r="G387" s="40">
        <v>2004.0166666666664</v>
      </c>
      <c r="H387" s="40">
        <v>2092.5166666666664</v>
      </c>
      <c r="I387" s="40">
        <v>2116.8833333333332</v>
      </c>
      <c r="J387" s="40">
        <v>2136.7666666666664</v>
      </c>
      <c r="K387" s="31">
        <v>2097</v>
      </c>
      <c r="L387" s="31">
        <v>2052.75</v>
      </c>
      <c r="M387" s="31">
        <v>0.59633000000000003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446.65</v>
      </c>
      <c r="D388" s="40">
        <v>449.2166666666667</v>
      </c>
      <c r="E388" s="40">
        <v>438.53333333333342</v>
      </c>
      <c r="F388" s="40">
        <v>430.41666666666674</v>
      </c>
      <c r="G388" s="40">
        <v>419.73333333333346</v>
      </c>
      <c r="H388" s="40">
        <v>457.33333333333337</v>
      </c>
      <c r="I388" s="40">
        <v>468.01666666666665</v>
      </c>
      <c r="J388" s="40">
        <v>476.13333333333333</v>
      </c>
      <c r="K388" s="31">
        <v>459.9</v>
      </c>
      <c r="L388" s="31">
        <v>441.1</v>
      </c>
      <c r="M388" s="31">
        <v>6.0983900000000002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318.10000000000002</v>
      </c>
      <c r="D389" s="40">
        <v>319.05</v>
      </c>
      <c r="E389" s="40">
        <v>314.10000000000002</v>
      </c>
      <c r="F389" s="40">
        <v>310.10000000000002</v>
      </c>
      <c r="G389" s="40">
        <v>305.15000000000003</v>
      </c>
      <c r="H389" s="40">
        <v>323.05</v>
      </c>
      <c r="I389" s="40">
        <v>327.99999999999994</v>
      </c>
      <c r="J389" s="40">
        <v>332</v>
      </c>
      <c r="K389" s="31">
        <v>324</v>
      </c>
      <c r="L389" s="31">
        <v>315.05</v>
      </c>
      <c r="M389" s="31">
        <v>6.9029499999999997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1170.8499999999999</v>
      </c>
      <c r="D390" s="40">
        <v>1176.6833333333334</v>
      </c>
      <c r="E390" s="40">
        <v>1158.3666666666668</v>
      </c>
      <c r="F390" s="40">
        <v>1145.8833333333334</v>
      </c>
      <c r="G390" s="40">
        <v>1127.5666666666668</v>
      </c>
      <c r="H390" s="40">
        <v>1189.1666666666667</v>
      </c>
      <c r="I390" s="40">
        <v>1207.4833333333333</v>
      </c>
      <c r="J390" s="40">
        <v>1219.9666666666667</v>
      </c>
      <c r="K390" s="31">
        <v>1195</v>
      </c>
      <c r="L390" s="31">
        <v>1164.2</v>
      </c>
      <c r="M390" s="31">
        <v>1.14269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2055</v>
      </c>
      <c r="D391" s="40">
        <v>2060.2333333333331</v>
      </c>
      <c r="E391" s="40">
        <v>2036.7666666666664</v>
      </c>
      <c r="F391" s="40">
        <v>2018.5333333333333</v>
      </c>
      <c r="G391" s="40">
        <v>1995.0666666666666</v>
      </c>
      <c r="H391" s="40">
        <v>2078.4666666666662</v>
      </c>
      <c r="I391" s="40">
        <v>2101.9333333333325</v>
      </c>
      <c r="J391" s="40">
        <v>2120.1666666666661</v>
      </c>
      <c r="K391" s="31">
        <v>2083.6999999999998</v>
      </c>
      <c r="L391" s="31">
        <v>2042</v>
      </c>
      <c r="M391" s="31">
        <v>49.955159999999999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131.30000000000001</v>
      </c>
      <c r="D392" s="40">
        <v>135.51666666666668</v>
      </c>
      <c r="E392" s="40">
        <v>126.13333333333335</v>
      </c>
      <c r="F392" s="40">
        <v>120.96666666666667</v>
      </c>
      <c r="G392" s="40">
        <v>111.58333333333334</v>
      </c>
      <c r="H392" s="40">
        <v>140.68333333333337</v>
      </c>
      <c r="I392" s="40">
        <v>150.06666666666669</v>
      </c>
      <c r="J392" s="40">
        <v>155.23333333333338</v>
      </c>
      <c r="K392" s="31">
        <v>144.9</v>
      </c>
      <c r="L392" s="31">
        <v>130.35</v>
      </c>
      <c r="M392" s="31">
        <v>2.7928999999999999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1238.75</v>
      </c>
      <c r="D393" s="40">
        <v>1235.3</v>
      </c>
      <c r="E393" s="40">
        <v>1225.6499999999999</v>
      </c>
      <c r="F393" s="40">
        <v>1212.55</v>
      </c>
      <c r="G393" s="40">
        <v>1202.8999999999999</v>
      </c>
      <c r="H393" s="40">
        <v>1248.3999999999999</v>
      </c>
      <c r="I393" s="40">
        <v>1258.05</v>
      </c>
      <c r="J393" s="40">
        <v>1271.1499999999999</v>
      </c>
      <c r="K393" s="31">
        <v>1244.95</v>
      </c>
      <c r="L393" s="31">
        <v>1222.2</v>
      </c>
      <c r="M393" s="31">
        <v>1.2489600000000001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2148.4499999999998</v>
      </c>
      <c r="D394" s="40">
        <v>2159.1166666666668</v>
      </c>
      <c r="E394" s="40">
        <v>2104.3333333333335</v>
      </c>
      <c r="F394" s="40">
        <v>2060.2166666666667</v>
      </c>
      <c r="G394" s="40">
        <v>2005.4333333333334</v>
      </c>
      <c r="H394" s="40">
        <v>2203.2333333333336</v>
      </c>
      <c r="I394" s="40">
        <v>2258.0166666666664</v>
      </c>
      <c r="J394" s="40">
        <v>2302.1333333333337</v>
      </c>
      <c r="K394" s="31">
        <v>2213.9</v>
      </c>
      <c r="L394" s="31">
        <v>2115</v>
      </c>
      <c r="M394" s="31">
        <v>8.8977000000000004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1016.4</v>
      </c>
      <c r="D395" s="40">
        <v>1016.6</v>
      </c>
      <c r="E395" s="40">
        <v>1004.8</v>
      </c>
      <c r="F395" s="40">
        <v>993.19999999999993</v>
      </c>
      <c r="G395" s="40">
        <v>981.39999999999986</v>
      </c>
      <c r="H395" s="40">
        <v>1028.2</v>
      </c>
      <c r="I395" s="40">
        <v>1040</v>
      </c>
      <c r="J395" s="40">
        <v>1051.6000000000001</v>
      </c>
      <c r="K395" s="31">
        <v>1028.4000000000001</v>
      </c>
      <c r="L395" s="31">
        <v>1005</v>
      </c>
      <c r="M395" s="31">
        <v>17.03257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1105.1500000000001</v>
      </c>
      <c r="D396" s="40">
        <v>1093.9666666666667</v>
      </c>
      <c r="E396" s="40">
        <v>1074.1833333333334</v>
      </c>
      <c r="F396" s="40">
        <v>1043.2166666666667</v>
      </c>
      <c r="G396" s="40">
        <v>1023.4333333333334</v>
      </c>
      <c r="H396" s="40">
        <v>1124.9333333333334</v>
      </c>
      <c r="I396" s="40">
        <v>1144.7166666666667</v>
      </c>
      <c r="J396" s="40">
        <v>1175.6833333333334</v>
      </c>
      <c r="K396" s="31">
        <v>1113.75</v>
      </c>
      <c r="L396" s="31">
        <v>1063</v>
      </c>
      <c r="M396" s="31">
        <v>60.967469999999999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513.5</v>
      </c>
      <c r="D397" s="40">
        <v>519.43333333333328</v>
      </c>
      <c r="E397" s="40">
        <v>504.06666666666661</v>
      </c>
      <c r="F397" s="40">
        <v>494.63333333333333</v>
      </c>
      <c r="G397" s="40">
        <v>479.26666666666665</v>
      </c>
      <c r="H397" s="40">
        <v>528.86666666666656</v>
      </c>
      <c r="I397" s="40">
        <v>544.23333333333312</v>
      </c>
      <c r="J397" s="40">
        <v>553.66666666666652</v>
      </c>
      <c r="K397" s="31">
        <v>534.79999999999995</v>
      </c>
      <c r="L397" s="31">
        <v>510</v>
      </c>
      <c r="M397" s="31">
        <v>6.4138000000000002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27.65</v>
      </c>
      <c r="D398" s="40">
        <v>27.7</v>
      </c>
      <c r="E398" s="40">
        <v>27.099999999999998</v>
      </c>
      <c r="F398" s="40">
        <v>26.549999999999997</v>
      </c>
      <c r="G398" s="40">
        <v>25.949999999999996</v>
      </c>
      <c r="H398" s="40">
        <v>28.25</v>
      </c>
      <c r="I398" s="40">
        <v>28.85</v>
      </c>
      <c r="J398" s="40">
        <v>29.400000000000002</v>
      </c>
      <c r="K398" s="31">
        <v>28.3</v>
      </c>
      <c r="L398" s="31">
        <v>27.15</v>
      </c>
      <c r="M398" s="31">
        <v>42.210729999999998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2893.8</v>
      </c>
      <c r="D399" s="40">
        <v>2918.7000000000003</v>
      </c>
      <c r="E399" s="40">
        <v>2813.4000000000005</v>
      </c>
      <c r="F399" s="40">
        <v>2733.0000000000005</v>
      </c>
      <c r="G399" s="40">
        <v>2627.7000000000007</v>
      </c>
      <c r="H399" s="40">
        <v>2999.1000000000004</v>
      </c>
      <c r="I399" s="40">
        <v>3104.4000000000005</v>
      </c>
      <c r="J399" s="40">
        <v>3184.8</v>
      </c>
      <c r="K399" s="31">
        <v>3024</v>
      </c>
      <c r="L399" s="31">
        <v>2838.3</v>
      </c>
      <c r="M399" s="31">
        <v>1.5283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7660.2</v>
      </c>
      <c r="D400" s="40">
        <v>7721.6333333333341</v>
      </c>
      <c r="E400" s="40">
        <v>7560.4666666666681</v>
      </c>
      <c r="F400" s="40">
        <v>7460.7333333333336</v>
      </c>
      <c r="G400" s="40">
        <v>7299.5666666666675</v>
      </c>
      <c r="H400" s="40">
        <v>7821.3666666666686</v>
      </c>
      <c r="I400" s="40">
        <v>7982.5333333333347</v>
      </c>
      <c r="J400" s="40">
        <v>8082.2666666666692</v>
      </c>
      <c r="K400" s="31">
        <v>7882.8</v>
      </c>
      <c r="L400" s="31">
        <v>7621.9</v>
      </c>
      <c r="M400" s="31">
        <v>1.10833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7972.1</v>
      </c>
      <c r="D401" s="40">
        <v>7945.3666666666659</v>
      </c>
      <c r="E401" s="40">
        <v>7829.7333333333318</v>
      </c>
      <c r="F401" s="40">
        <v>7687.3666666666659</v>
      </c>
      <c r="G401" s="40">
        <v>7571.7333333333318</v>
      </c>
      <c r="H401" s="40">
        <v>8087.7333333333318</v>
      </c>
      <c r="I401" s="40">
        <v>8203.366666666665</v>
      </c>
      <c r="J401" s="40">
        <v>8345.7333333333318</v>
      </c>
      <c r="K401" s="31">
        <v>8061</v>
      </c>
      <c r="L401" s="31">
        <v>7803</v>
      </c>
      <c r="M401" s="31">
        <v>1.3390299999999999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6642.95</v>
      </c>
      <c r="D402" s="40">
        <v>6717.666666666667</v>
      </c>
      <c r="E402" s="40">
        <v>6450.3333333333339</v>
      </c>
      <c r="F402" s="40">
        <v>6257.7166666666672</v>
      </c>
      <c r="G402" s="40">
        <v>5990.3833333333341</v>
      </c>
      <c r="H402" s="40">
        <v>6910.2833333333338</v>
      </c>
      <c r="I402" s="40">
        <v>7177.6166666666677</v>
      </c>
      <c r="J402" s="40">
        <v>7370.2333333333336</v>
      </c>
      <c r="K402" s="31">
        <v>6985</v>
      </c>
      <c r="L402" s="31">
        <v>6525.05</v>
      </c>
      <c r="M402" s="31">
        <v>0.51546999999999998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127.7</v>
      </c>
      <c r="D403" s="40">
        <v>128.16666666666666</v>
      </c>
      <c r="E403" s="40">
        <v>125.83333333333331</v>
      </c>
      <c r="F403" s="40">
        <v>123.96666666666665</v>
      </c>
      <c r="G403" s="40">
        <v>121.63333333333331</v>
      </c>
      <c r="H403" s="40">
        <v>130.0333333333333</v>
      </c>
      <c r="I403" s="40">
        <v>132.36666666666662</v>
      </c>
      <c r="J403" s="40">
        <v>134.23333333333332</v>
      </c>
      <c r="K403" s="31">
        <v>130.5</v>
      </c>
      <c r="L403" s="31">
        <v>126.3</v>
      </c>
      <c r="M403" s="31">
        <v>7.2871699999999997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308.64999999999998</v>
      </c>
      <c r="D404" s="40">
        <v>304.18333333333334</v>
      </c>
      <c r="E404" s="40">
        <v>296.4666666666667</v>
      </c>
      <c r="F404" s="40">
        <v>284.28333333333336</v>
      </c>
      <c r="G404" s="40">
        <v>276.56666666666672</v>
      </c>
      <c r="H404" s="40">
        <v>316.36666666666667</v>
      </c>
      <c r="I404" s="40">
        <v>324.08333333333326</v>
      </c>
      <c r="J404" s="40">
        <v>336.26666666666665</v>
      </c>
      <c r="K404" s="31">
        <v>311.89999999999998</v>
      </c>
      <c r="L404" s="31">
        <v>292</v>
      </c>
      <c r="M404" s="31">
        <v>18.438659999999999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350.35</v>
      </c>
      <c r="D405" s="40">
        <v>349.7833333333333</v>
      </c>
      <c r="E405" s="40">
        <v>341.56666666666661</v>
      </c>
      <c r="F405" s="40">
        <v>332.7833333333333</v>
      </c>
      <c r="G405" s="40">
        <v>324.56666666666661</v>
      </c>
      <c r="H405" s="40">
        <v>358.56666666666661</v>
      </c>
      <c r="I405" s="40">
        <v>366.7833333333333</v>
      </c>
      <c r="J405" s="40">
        <v>375.56666666666661</v>
      </c>
      <c r="K405" s="31">
        <v>358</v>
      </c>
      <c r="L405" s="31">
        <v>341</v>
      </c>
      <c r="M405" s="31">
        <v>6.9827599999999999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2382.1</v>
      </c>
      <c r="D406" s="40">
        <v>2375.6666666666665</v>
      </c>
      <c r="E406" s="40">
        <v>2344.083333333333</v>
      </c>
      <c r="F406" s="40">
        <v>2306.0666666666666</v>
      </c>
      <c r="G406" s="40">
        <v>2274.4833333333331</v>
      </c>
      <c r="H406" s="40">
        <v>2413.6833333333329</v>
      </c>
      <c r="I406" s="40">
        <v>2445.266666666666</v>
      </c>
      <c r="J406" s="40">
        <v>2483.2833333333328</v>
      </c>
      <c r="K406" s="31">
        <v>2407.25</v>
      </c>
      <c r="L406" s="31">
        <v>2337.65</v>
      </c>
      <c r="M406" s="31">
        <v>9.1130000000000003E-2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623.4</v>
      </c>
      <c r="D407" s="40">
        <v>633.86666666666667</v>
      </c>
      <c r="E407" s="40">
        <v>604.58333333333337</v>
      </c>
      <c r="F407" s="40">
        <v>585.76666666666665</v>
      </c>
      <c r="G407" s="40">
        <v>556.48333333333335</v>
      </c>
      <c r="H407" s="40">
        <v>652.68333333333339</v>
      </c>
      <c r="I407" s="40">
        <v>681.9666666666667</v>
      </c>
      <c r="J407" s="40">
        <v>700.78333333333342</v>
      </c>
      <c r="K407" s="31">
        <v>663.15</v>
      </c>
      <c r="L407" s="31">
        <v>615.04999999999995</v>
      </c>
      <c r="M407" s="31">
        <v>8.1126699999999996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111.45</v>
      </c>
      <c r="D408" s="40">
        <v>111.75</v>
      </c>
      <c r="E408" s="40">
        <v>110.4</v>
      </c>
      <c r="F408" s="40">
        <v>109.35000000000001</v>
      </c>
      <c r="G408" s="40">
        <v>108.00000000000001</v>
      </c>
      <c r="H408" s="40">
        <v>112.8</v>
      </c>
      <c r="I408" s="40">
        <v>114.14999999999999</v>
      </c>
      <c r="J408" s="40">
        <v>115.19999999999999</v>
      </c>
      <c r="K408" s="31">
        <v>113.1</v>
      </c>
      <c r="L408" s="31">
        <v>110.7</v>
      </c>
      <c r="M408" s="31">
        <v>9.0383899999999997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244.75</v>
      </c>
      <c r="D409" s="40">
        <v>246.73333333333335</v>
      </c>
      <c r="E409" s="40">
        <v>241.56666666666669</v>
      </c>
      <c r="F409" s="40">
        <v>238.38333333333335</v>
      </c>
      <c r="G409" s="40">
        <v>233.2166666666667</v>
      </c>
      <c r="H409" s="40">
        <v>249.91666666666669</v>
      </c>
      <c r="I409" s="40">
        <v>255.08333333333331</v>
      </c>
      <c r="J409" s="40">
        <v>258.26666666666665</v>
      </c>
      <c r="K409" s="31">
        <v>251.9</v>
      </c>
      <c r="L409" s="31">
        <v>243.55</v>
      </c>
      <c r="M409" s="31">
        <v>1.9276199999999999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27865.15</v>
      </c>
      <c r="D410" s="40">
        <v>28029.816666666666</v>
      </c>
      <c r="E410" s="40">
        <v>27586.633333333331</v>
      </c>
      <c r="F410" s="40">
        <v>27308.116666666665</v>
      </c>
      <c r="G410" s="40">
        <v>26864.933333333331</v>
      </c>
      <c r="H410" s="40">
        <v>28308.333333333332</v>
      </c>
      <c r="I410" s="40">
        <v>28751.516666666666</v>
      </c>
      <c r="J410" s="40">
        <v>29030.033333333333</v>
      </c>
      <c r="K410" s="31">
        <v>28473</v>
      </c>
      <c r="L410" s="31">
        <v>27751.3</v>
      </c>
      <c r="M410" s="31">
        <v>0.46133000000000002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1755.35</v>
      </c>
      <c r="D411" s="40">
        <v>1758.45</v>
      </c>
      <c r="E411" s="40">
        <v>1721.9</v>
      </c>
      <c r="F411" s="40">
        <v>1688.45</v>
      </c>
      <c r="G411" s="40">
        <v>1651.9</v>
      </c>
      <c r="H411" s="40">
        <v>1791.9</v>
      </c>
      <c r="I411" s="40">
        <v>1828.4499999999998</v>
      </c>
      <c r="J411" s="40">
        <v>1861.9</v>
      </c>
      <c r="K411" s="31">
        <v>1795</v>
      </c>
      <c r="L411" s="31">
        <v>1725</v>
      </c>
      <c r="M411" s="31">
        <v>0.14555999999999999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1365.7</v>
      </c>
      <c r="D412" s="40">
        <v>1376.7166666666665</v>
      </c>
      <c r="E412" s="40">
        <v>1341.4333333333329</v>
      </c>
      <c r="F412" s="40">
        <v>1317.1666666666665</v>
      </c>
      <c r="G412" s="40">
        <v>1281.883333333333</v>
      </c>
      <c r="H412" s="40">
        <v>1400.9833333333329</v>
      </c>
      <c r="I412" s="40">
        <v>1436.2666666666662</v>
      </c>
      <c r="J412" s="40">
        <v>1460.5333333333328</v>
      </c>
      <c r="K412" s="31">
        <v>1412</v>
      </c>
      <c r="L412" s="31">
        <v>1352.45</v>
      </c>
      <c r="M412" s="31">
        <v>16.3005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1942.7</v>
      </c>
      <c r="D413" s="40">
        <v>1955.7833333333335</v>
      </c>
      <c r="E413" s="40">
        <v>1922.916666666667</v>
      </c>
      <c r="F413" s="40">
        <v>1903.1333333333334</v>
      </c>
      <c r="G413" s="40">
        <v>1870.2666666666669</v>
      </c>
      <c r="H413" s="40">
        <v>1975.5666666666671</v>
      </c>
      <c r="I413" s="40">
        <v>2008.4333333333334</v>
      </c>
      <c r="J413" s="40">
        <v>2028.2166666666672</v>
      </c>
      <c r="K413" s="31">
        <v>1988.65</v>
      </c>
      <c r="L413" s="31">
        <v>1936</v>
      </c>
      <c r="M413" s="31">
        <v>2.8526199999999999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585.35</v>
      </c>
      <c r="D414" s="40">
        <v>594.1</v>
      </c>
      <c r="E414" s="40">
        <v>573.25</v>
      </c>
      <c r="F414" s="40">
        <v>561.15</v>
      </c>
      <c r="G414" s="40">
        <v>540.29999999999995</v>
      </c>
      <c r="H414" s="40">
        <v>606.20000000000005</v>
      </c>
      <c r="I414" s="40">
        <v>627.05000000000018</v>
      </c>
      <c r="J414" s="40">
        <v>639.15000000000009</v>
      </c>
      <c r="K414" s="31">
        <v>614.95000000000005</v>
      </c>
      <c r="L414" s="31">
        <v>582</v>
      </c>
      <c r="M414" s="31">
        <v>4.8213800000000004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1637.2</v>
      </c>
      <c r="D415" s="40">
        <v>1643.3999999999999</v>
      </c>
      <c r="E415" s="40">
        <v>1591.7999999999997</v>
      </c>
      <c r="F415" s="40">
        <v>1546.3999999999999</v>
      </c>
      <c r="G415" s="40">
        <v>1494.7999999999997</v>
      </c>
      <c r="H415" s="40">
        <v>1688.7999999999997</v>
      </c>
      <c r="I415" s="40">
        <v>1740.3999999999996</v>
      </c>
      <c r="J415" s="40">
        <v>1785.7999999999997</v>
      </c>
      <c r="K415" s="31">
        <v>1695</v>
      </c>
      <c r="L415" s="31">
        <v>1598</v>
      </c>
      <c r="M415" s="31">
        <v>0.68501000000000001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1729.8</v>
      </c>
      <c r="D416" s="40">
        <v>1732.3500000000001</v>
      </c>
      <c r="E416" s="40">
        <v>1702.7000000000003</v>
      </c>
      <c r="F416" s="40">
        <v>1675.6000000000001</v>
      </c>
      <c r="G416" s="40">
        <v>1645.9500000000003</v>
      </c>
      <c r="H416" s="40">
        <v>1759.4500000000003</v>
      </c>
      <c r="I416" s="40">
        <v>1789.1000000000004</v>
      </c>
      <c r="J416" s="40">
        <v>1816.2000000000003</v>
      </c>
      <c r="K416" s="31">
        <v>1762</v>
      </c>
      <c r="L416" s="31">
        <v>1705.25</v>
      </c>
      <c r="M416" s="31">
        <v>1.5098100000000001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763.65</v>
      </c>
      <c r="D417" s="40">
        <v>771.15</v>
      </c>
      <c r="E417" s="40">
        <v>754</v>
      </c>
      <c r="F417" s="40">
        <v>744.35</v>
      </c>
      <c r="G417" s="40">
        <v>727.2</v>
      </c>
      <c r="H417" s="40">
        <v>780.8</v>
      </c>
      <c r="I417" s="40">
        <v>797.94999999999982</v>
      </c>
      <c r="J417" s="40">
        <v>807.59999999999991</v>
      </c>
      <c r="K417" s="31">
        <v>788.3</v>
      </c>
      <c r="L417" s="31">
        <v>761.5</v>
      </c>
      <c r="M417" s="31">
        <v>1.0081199999999999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657.35</v>
      </c>
      <c r="D418" s="40">
        <v>663.06666666666672</v>
      </c>
      <c r="E418" s="40">
        <v>649.28333333333342</v>
      </c>
      <c r="F418" s="40">
        <v>641.2166666666667</v>
      </c>
      <c r="G418" s="40">
        <v>627.43333333333339</v>
      </c>
      <c r="H418" s="40">
        <v>671.13333333333344</v>
      </c>
      <c r="I418" s="40">
        <v>684.91666666666674</v>
      </c>
      <c r="J418" s="40">
        <v>692.98333333333346</v>
      </c>
      <c r="K418" s="31">
        <v>676.85</v>
      </c>
      <c r="L418" s="31">
        <v>655</v>
      </c>
      <c r="M418" s="31">
        <v>0.47098000000000001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76.099999999999994</v>
      </c>
      <c r="D419" s="40">
        <v>76.350000000000009</v>
      </c>
      <c r="E419" s="40">
        <v>75.250000000000014</v>
      </c>
      <c r="F419" s="40">
        <v>74.400000000000006</v>
      </c>
      <c r="G419" s="40">
        <v>73.300000000000011</v>
      </c>
      <c r="H419" s="40">
        <v>77.200000000000017</v>
      </c>
      <c r="I419" s="40">
        <v>78.300000000000011</v>
      </c>
      <c r="J419" s="40">
        <v>79.15000000000002</v>
      </c>
      <c r="K419" s="31">
        <v>77.45</v>
      </c>
      <c r="L419" s="31">
        <v>75.5</v>
      </c>
      <c r="M419" s="31">
        <v>20.401669999999999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109.95</v>
      </c>
      <c r="D420" s="40">
        <v>110.7</v>
      </c>
      <c r="E420" s="40">
        <v>108.55000000000001</v>
      </c>
      <c r="F420" s="40">
        <v>107.15</v>
      </c>
      <c r="G420" s="40">
        <v>105.00000000000001</v>
      </c>
      <c r="H420" s="40">
        <v>112.10000000000001</v>
      </c>
      <c r="I420" s="40">
        <v>114.25000000000001</v>
      </c>
      <c r="J420" s="40">
        <v>115.65</v>
      </c>
      <c r="K420" s="31">
        <v>112.85</v>
      </c>
      <c r="L420" s="31">
        <v>109.3</v>
      </c>
      <c r="M420" s="31">
        <v>4.0679299999999996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429.95</v>
      </c>
      <c r="D421" s="40">
        <v>429.06666666666666</v>
      </c>
      <c r="E421" s="40">
        <v>424.88333333333333</v>
      </c>
      <c r="F421" s="40">
        <v>419.81666666666666</v>
      </c>
      <c r="G421" s="40">
        <v>415.63333333333333</v>
      </c>
      <c r="H421" s="40">
        <v>434.13333333333333</v>
      </c>
      <c r="I421" s="40">
        <v>438.31666666666661</v>
      </c>
      <c r="J421" s="40">
        <v>443.38333333333333</v>
      </c>
      <c r="K421" s="31">
        <v>433.25</v>
      </c>
      <c r="L421" s="31">
        <v>424</v>
      </c>
      <c r="M421" s="31">
        <v>241.19619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129.75</v>
      </c>
      <c r="D422" s="40">
        <v>130.01666666666668</v>
      </c>
      <c r="E422" s="40">
        <v>127.98333333333335</v>
      </c>
      <c r="F422" s="40">
        <v>126.21666666666667</v>
      </c>
      <c r="G422" s="40">
        <v>124.18333333333334</v>
      </c>
      <c r="H422" s="40">
        <v>131.78333333333336</v>
      </c>
      <c r="I422" s="40">
        <v>133.81666666666672</v>
      </c>
      <c r="J422" s="40">
        <v>135.58333333333337</v>
      </c>
      <c r="K422" s="31">
        <v>132.05000000000001</v>
      </c>
      <c r="L422" s="31">
        <v>128.25</v>
      </c>
      <c r="M422" s="31">
        <v>453.61754999999999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290.7</v>
      </c>
      <c r="D423" s="40">
        <v>286.75</v>
      </c>
      <c r="E423" s="40">
        <v>279.55</v>
      </c>
      <c r="F423" s="40">
        <v>268.40000000000003</v>
      </c>
      <c r="G423" s="40">
        <v>261.20000000000005</v>
      </c>
      <c r="H423" s="40">
        <v>297.89999999999998</v>
      </c>
      <c r="I423" s="40">
        <v>305.10000000000002</v>
      </c>
      <c r="J423" s="40">
        <v>316.24999999999994</v>
      </c>
      <c r="K423" s="31">
        <v>293.95</v>
      </c>
      <c r="L423" s="31">
        <v>275.60000000000002</v>
      </c>
      <c r="M423" s="31">
        <v>43.917310000000001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298.7</v>
      </c>
      <c r="D424" s="40">
        <v>298.90000000000003</v>
      </c>
      <c r="E424" s="40">
        <v>297.80000000000007</v>
      </c>
      <c r="F424" s="40">
        <v>296.90000000000003</v>
      </c>
      <c r="G424" s="40">
        <v>295.80000000000007</v>
      </c>
      <c r="H424" s="40">
        <v>299.80000000000007</v>
      </c>
      <c r="I424" s="40">
        <v>300.90000000000009</v>
      </c>
      <c r="J424" s="40">
        <v>301.80000000000007</v>
      </c>
      <c r="K424" s="31">
        <v>300</v>
      </c>
      <c r="L424" s="31">
        <v>298</v>
      </c>
      <c r="M424" s="31">
        <v>4.1186800000000003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752.55</v>
      </c>
      <c r="D425" s="40">
        <v>759.35</v>
      </c>
      <c r="E425" s="40">
        <v>741.5</v>
      </c>
      <c r="F425" s="40">
        <v>730.44999999999993</v>
      </c>
      <c r="G425" s="40">
        <v>712.59999999999991</v>
      </c>
      <c r="H425" s="40">
        <v>770.40000000000009</v>
      </c>
      <c r="I425" s="40">
        <v>788.25000000000023</v>
      </c>
      <c r="J425" s="40">
        <v>799.30000000000018</v>
      </c>
      <c r="K425" s="31">
        <v>777.2</v>
      </c>
      <c r="L425" s="31">
        <v>748.3</v>
      </c>
      <c r="M425" s="31">
        <v>2.9207700000000001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750.05</v>
      </c>
      <c r="D426" s="40">
        <v>751.5</v>
      </c>
      <c r="E426" s="40">
        <v>739.1</v>
      </c>
      <c r="F426" s="40">
        <v>728.15</v>
      </c>
      <c r="G426" s="40">
        <v>715.75</v>
      </c>
      <c r="H426" s="40">
        <v>762.45</v>
      </c>
      <c r="I426" s="40">
        <v>774.85000000000014</v>
      </c>
      <c r="J426" s="40">
        <v>785.80000000000007</v>
      </c>
      <c r="K426" s="31">
        <v>763.9</v>
      </c>
      <c r="L426" s="31">
        <v>740.55</v>
      </c>
      <c r="M426" s="31">
        <v>1.02092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425.55</v>
      </c>
      <c r="D427" s="40">
        <v>428.91666666666669</v>
      </c>
      <c r="E427" s="40">
        <v>419.83333333333337</v>
      </c>
      <c r="F427" s="40">
        <v>414.11666666666667</v>
      </c>
      <c r="G427" s="40">
        <v>405.03333333333336</v>
      </c>
      <c r="H427" s="40">
        <v>434.63333333333338</v>
      </c>
      <c r="I427" s="40">
        <v>443.71666666666675</v>
      </c>
      <c r="J427" s="40">
        <v>449.43333333333339</v>
      </c>
      <c r="K427" s="31">
        <v>438</v>
      </c>
      <c r="L427" s="31">
        <v>423.2</v>
      </c>
      <c r="M427" s="31">
        <v>2.6727699999999999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241.6</v>
      </c>
      <c r="D428" s="40">
        <v>245.85</v>
      </c>
      <c r="E428" s="40">
        <v>234.8</v>
      </c>
      <c r="F428" s="40">
        <v>228.00000000000003</v>
      </c>
      <c r="G428" s="40">
        <v>216.95000000000005</v>
      </c>
      <c r="H428" s="40">
        <v>252.64999999999998</v>
      </c>
      <c r="I428" s="40">
        <v>263.7</v>
      </c>
      <c r="J428" s="40">
        <v>270.49999999999994</v>
      </c>
      <c r="K428" s="31">
        <v>256.89999999999998</v>
      </c>
      <c r="L428" s="31">
        <v>239.05</v>
      </c>
      <c r="M428" s="31">
        <v>24.711349999999999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688.3</v>
      </c>
      <c r="D429" s="40">
        <v>689.2833333333333</v>
      </c>
      <c r="E429" s="40">
        <v>672.86666666666656</v>
      </c>
      <c r="F429" s="40">
        <v>657.43333333333328</v>
      </c>
      <c r="G429" s="40">
        <v>641.01666666666654</v>
      </c>
      <c r="H429" s="40">
        <v>704.71666666666658</v>
      </c>
      <c r="I429" s="40">
        <v>721.13333333333333</v>
      </c>
      <c r="J429" s="40">
        <v>736.56666666666661</v>
      </c>
      <c r="K429" s="31">
        <v>705.7</v>
      </c>
      <c r="L429" s="31">
        <v>673.85</v>
      </c>
      <c r="M429" s="31">
        <v>53.27355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538.45000000000005</v>
      </c>
      <c r="D430" s="40">
        <v>543.2166666666667</v>
      </c>
      <c r="E430" s="40">
        <v>526.43333333333339</v>
      </c>
      <c r="F430" s="40">
        <v>514.41666666666674</v>
      </c>
      <c r="G430" s="40">
        <v>497.63333333333344</v>
      </c>
      <c r="H430" s="40">
        <v>555.23333333333335</v>
      </c>
      <c r="I430" s="40">
        <v>572.01666666666665</v>
      </c>
      <c r="J430" s="40">
        <v>584.0333333333333</v>
      </c>
      <c r="K430" s="31">
        <v>560</v>
      </c>
      <c r="L430" s="31">
        <v>531.20000000000005</v>
      </c>
      <c r="M430" s="31">
        <v>54.89658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3906.3</v>
      </c>
      <c r="D431" s="40">
        <v>3916.7666666666664</v>
      </c>
      <c r="E431" s="40">
        <v>3839.5333333333328</v>
      </c>
      <c r="F431" s="40">
        <v>3772.7666666666664</v>
      </c>
      <c r="G431" s="40">
        <v>3695.5333333333328</v>
      </c>
      <c r="H431" s="40">
        <v>3983.5333333333328</v>
      </c>
      <c r="I431" s="40">
        <v>4060.7666666666664</v>
      </c>
      <c r="J431" s="40">
        <v>4127.5333333333328</v>
      </c>
      <c r="K431" s="31">
        <v>3994</v>
      </c>
      <c r="L431" s="31">
        <v>3850</v>
      </c>
      <c r="M431" s="31">
        <v>0.14996999999999999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2648.6</v>
      </c>
      <c r="D432" s="40">
        <v>2601.6499999999996</v>
      </c>
      <c r="E432" s="40">
        <v>2534.5999999999995</v>
      </c>
      <c r="F432" s="40">
        <v>2420.6</v>
      </c>
      <c r="G432" s="40">
        <v>2353.5499999999997</v>
      </c>
      <c r="H432" s="40">
        <v>2715.6499999999992</v>
      </c>
      <c r="I432" s="40">
        <v>2782.6999999999994</v>
      </c>
      <c r="J432" s="40">
        <v>2896.6999999999989</v>
      </c>
      <c r="K432" s="31">
        <v>2668.7</v>
      </c>
      <c r="L432" s="31">
        <v>2487.65</v>
      </c>
      <c r="M432" s="31">
        <v>1.3250900000000001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743.05</v>
      </c>
      <c r="D433" s="40">
        <v>749.30000000000007</v>
      </c>
      <c r="E433" s="40">
        <v>733.75000000000011</v>
      </c>
      <c r="F433" s="40">
        <v>724.45</v>
      </c>
      <c r="G433" s="40">
        <v>708.90000000000009</v>
      </c>
      <c r="H433" s="40">
        <v>758.60000000000014</v>
      </c>
      <c r="I433" s="40">
        <v>774.15000000000009</v>
      </c>
      <c r="J433" s="40">
        <v>783.45000000000016</v>
      </c>
      <c r="K433" s="31">
        <v>764.85</v>
      </c>
      <c r="L433" s="31">
        <v>740</v>
      </c>
      <c r="M433" s="31">
        <v>2.1466799999999999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375.2</v>
      </c>
      <c r="D434" s="40">
        <v>375.61666666666662</v>
      </c>
      <c r="E434" s="40">
        <v>368.53333333333325</v>
      </c>
      <c r="F434" s="40">
        <v>361.86666666666662</v>
      </c>
      <c r="G434" s="40">
        <v>354.78333333333325</v>
      </c>
      <c r="H434" s="40">
        <v>382.28333333333325</v>
      </c>
      <c r="I434" s="40">
        <v>389.36666666666662</v>
      </c>
      <c r="J434" s="40">
        <v>396.03333333333325</v>
      </c>
      <c r="K434" s="31">
        <v>382.7</v>
      </c>
      <c r="L434" s="31">
        <v>368.95</v>
      </c>
      <c r="M434" s="31">
        <v>6.5059899999999997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310.95</v>
      </c>
      <c r="D435" s="40">
        <v>312.26666666666665</v>
      </c>
      <c r="E435" s="40">
        <v>306.98333333333329</v>
      </c>
      <c r="F435" s="40">
        <v>303.01666666666665</v>
      </c>
      <c r="G435" s="40">
        <v>297.73333333333329</v>
      </c>
      <c r="H435" s="40">
        <v>316.23333333333329</v>
      </c>
      <c r="I435" s="40">
        <v>321.51666666666659</v>
      </c>
      <c r="J435" s="40">
        <v>325.48333333333329</v>
      </c>
      <c r="K435" s="31">
        <v>317.55</v>
      </c>
      <c r="L435" s="31">
        <v>308.3</v>
      </c>
      <c r="M435" s="31">
        <v>2.02942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2098.6999999999998</v>
      </c>
      <c r="D436" s="40">
        <v>2097.9166666666665</v>
      </c>
      <c r="E436" s="40">
        <v>2090.833333333333</v>
      </c>
      <c r="F436" s="40">
        <v>2082.9666666666667</v>
      </c>
      <c r="G436" s="40">
        <v>2075.8833333333332</v>
      </c>
      <c r="H436" s="40">
        <v>2105.7833333333328</v>
      </c>
      <c r="I436" s="40">
        <v>2112.8666666666659</v>
      </c>
      <c r="J436" s="40">
        <v>2120.7333333333327</v>
      </c>
      <c r="K436" s="31">
        <v>2105</v>
      </c>
      <c r="L436" s="31">
        <v>2090.0500000000002</v>
      </c>
      <c r="M436" s="31">
        <v>0.59702999999999995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718.75</v>
      </c>
      <c r="D437" s="40">
        <v>725.25</v>
      </c>
      <c r="E437" s="40">
        <v>708.5</v>
      </c>
      <c r="F437" s="40">
        <v>698.25</v>
      </c>
      <c r="G437" s="40">
        <v>681.5</v>
      </c>
      <c r="H437" s="40">
        <v>735.5</v>
      </c>
      <c r="I437" s="40">
        <v>752.25</v>
      </c>
      <c r="J437" s="40">
        <v>762.5</v>
      </c>
      <c r="K437" s="31">
        <v>742</v>
      </c>
      <c r="L437" s="31">
        <v>715</v>
      </c>
      <c r="M437" s="31">
        <v>0.45358999999999999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492.4</v>
      </c>
      <c r="D438" s="40">
        <v>494.75</v>
      </c>
      <c r="E438" s="40">
        <v>479</v>
      </c>
      <c r="F438" s="40">
        <v>465.6</v>
      </c>
      <c r="G438" s="40">
        <v>449.85</v>
      </c>
      <c r="H438" s="40">
        <v>508.15</v>
      </c>
      <c r="I438" s="40">
        <v>523.9</v>
      </c>
      <c r="J438" s="40">
        <v>537.29999999999995</v>
      </c>
      <c r="K438" s="31">
        <v>510.5</v>
      </c>
      <c r="L438" s="31">
        <v>481.35</v>
      </c>
      <c r="M438" s="31">
        <v>4.01187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6.95</v>
      </c>
      <c r="D439" s="40">
        <v>7.1000000000000005</v>
      </c>
      <c r="E439" s="40">
        <v>6.8000000000000007</v>
      </c>
      <c r="F439" s="40">
        <v>6.65</v>
      </c>
      <c r="G439" s="40">
        <v>6.3500000000000005</v>
      </c>
      <c r="H439" s="40">
        <v>7.2500000000000009</v>
      </c>
      <c r="I439" s="40">
        <v>7.55</v>
      </c>
      <c r="J439" s="40">
        <v>7.7000000000000011</v>
      </c>
      <c r="K439" s="31">
        <v>7.4</v>
      </c>
      <c r="L439" s="31">
        <v>6.95</v>
      </c>
      <c r="M439" s="31">
        <v>793.88171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142.15</v>
      </c>
      <c r="D440" s="40">
        <v>141.83333333333334</v>
      </c>
      <c r="E440" s="40">
        <v>140.26666666666668</v>
      </c>
      <c r="F440" s="40">
        <v>138.38333333333333</v>
      </c>
      <c r="G440" s="40">
        <v>136.81666666666666</v>
      </c>
      <c r="H440" s="40">
        <v>143.7166666666667</v>
      </c>
      <c r="I440" s="40">
        <v>145.28333333333336</v>
      </c>
      <c r="J440" s="40">
        <v>147.16666666666671</v>
      </c>
      <c r="K440" s="31">
        <v>143.4</v>
      </c>
      <c r="L440" s="31">
        <v>139.94999999999999</v>
      </c>
      <c r="M440" s="31">
        <v>1.24163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989.95</v>
      </c>
      <c r="D441" s="40">
        <v>1002.4833333333332</v>
      </c>
      <c r="E441" s="40">
        <v>972.16666666666652</v>
      </c>
      <c r="F441" s="40">
        <v>954.38333333333333</v>
      </c>
      <c r="G441" s="40">
        <v>924.06666666666661</v>
      </c>
      <c r="H441" s="40">
        <v>1020.2666666666664</v>
      </c>
      <c r="I441" s="40">
        <v>1050.5833333333333</v>
      </c>
      <c r="J441" s="40">
        <v>1068.3666666666663</v>
      </c>
      <c r="K441" s="31">
        <v>1032.8</v>
      </c>
      <c r="L441" s="31">
        <v>984.7</v>
      </c>
      <c r="M441" s="31">
        <v>1.6377900000000001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613.5</v>
      </c>
      <c r="D442" s="40">
        <v>619.5</v>
      </c>
      <c r="E442" s="40">
        <v>604.04999999999995</v>
      </c>
      <c r="F442" s="40">
        <v>594.59999999999991</v>
      </c>
      <c r="G442" s="40">
        <v>579.14999999999986</v>
      </c>
      <c r="H442" s="40">
        <v>628.95000000000005</v>
      </c>
      <c r="I442" s="40">
        <v>644.40000000000009</v>
      </c>
      <c r="J442" s="40">
        <v>653.85000000000014</v>
      </c>
      <c r="K442" s="31">
        <v>634.95000000000005</v>
      </c>
      <c r="L442" s="31">
        <v>610.04999999999995</v>
      </c>
      <c r="M442" s="31">
        <v>3.2114099999999999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1542.2</v>
      </c>
      <c r="D443" s="40">
        <v>1560.45</v>
      </c>
      <c r="E443" s="40">
        <v>1499.9</v>
      </c>
      <c r="F443" s="40">
        <v>1457.6000000000001</v>
      </c>
      <c r="G443" s="40">
        <v>1397.0500000000002</v>
      </c>
      <c r="H443" s="40">
        <v>1602.75</v>
      </c>
      <c r="I443" s="40">
        <v>1663.2999999999997</v>
      </c>
      <c r="J443" s="40">
        <v>1705.6</v>
      </c>
      <c r="K443" s="31">
        <v>1621</v>
      </c>
      <c r="L443" s="31">
        <v>1518.15</v>
      </c>
      <c r="M443" s="31">
        <v>0.66551000000000005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583.25</v>
      </c>
      <c r="D444" s="40">
        <v>584.76666666666665</v>
      </c>
      <c r="E444" s="40">
        <v>575.5333333333333</v>
      </c>
      <c r="F444" s="40">
        <v>567.81666666666661</v>
      </c>
      <c r="G444" s="40">
        <v>558.58333333333326</v>
      </c>
      <c r="H444" s="40">
        <v>592.48333333333335</v>
      </c>
      <c r="I444" s="40">
        <v>601.7166666666667</v>
      </c>
      <c r="J444" s="40">
        <v>609.43333333333339</v>
      </c>
      <c r="K444" s="31">
        <v>594</v>
      </c>
      <c r="L444" s="31">
        <v>577.04999999999995</v>
      </c>
      <c r="M444" s="31">
        <v>0.17660999999999999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9202.35</v>
      </c>
      <c r="D445" s="40">
        <v>8882.15</v>
      </c>
      <c r="E445" s="40">
        <v>8231.2999999999993</v>
      </c>
      <c r="F445" s="40">
        <v>7260.25</v>
      </c>
      <c r="G445" s="40">
        <v>6609.4</v>
      </c>
      <c r="H445" s="40">
        <v>9853.1999999999989</v>
      </c>
      <c r="I445" s="40">
        <v>10504.050000000001</v>
      </c>
      <c r="J445" s="40">
        <v>11475.099999999999</v>
      </c>
      <c r="K445" s="31">
        <v>9533</v>
      </c>
      <c r="L445" s="31">
        <v>7911.1</v>
      </c>
      <c r="M445" s="31">
        <v>1.2788600000000001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37.049999999999997</v>
      </c>
      <c r="D446" s="40">
        <v>37.666666666666664</v>
      </c>
      <c r="E446" s="40">
        <v>36.283333333333331</v>
      </c>
      <c r="F446" s="40">
        <v>35.516666666666666</v>
      </c>
      <c r="G446" s="40">
        <v>34.133333333333333</v>
      </c>
      <c r="H446" s="40">
        <v>38.43333333333333</v>
      </c>
      <c r="I446" s="40">
        <v>39.81666666666667</v>
      </c>
      <c r="J446" s="40">
        <v>40.583333333333329</v>
      </c>
      <c r="K446" s="31">
        <v>39.049999999999997</v>
      </c>
      <c r="L446" s="31">
        <v>36.9</v>
      </c>
      <c r="M446" s="31">
        <v>95.304419999999993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581.04999999999995</v>
      </c>
      <c r="D447" s="40">
        <v>585.5333333333333</v>
      </c>
      <c r="E447" s="40">
        <v>575.16666666666663</v>
      </c>
      <c r="F447" s="40">
        <v>569.2833333333333</v>
      </c>
      <c r="G447" s="40">
        <v>558.91666666666663</v>
      </c>
      <c r="H447" s="40">
        <v>591.41666666666663</v>
      </c>
      <c r="I447" s="40">
        <v>601.78333333333342</v>
      </c>
      <c r="J447" s="40">
        <v>607.66666666666663</v>
      </c>
      <c r="K447" s="31">
        <v>595.9</v>
      </c>
      <c r="L447" s="31">
        <v>579.65</v>
      </c>
      <c r="M447" s="31">
        <v>12.800319999999999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930.7</v>
      </c>
      <c r="D448" s="40">
        <v>933.6</v>
      </c>
      <c r="E448" s="40">
        <v>913.2</v>
      </c>
      <c r="F448" s="40">
        <v>895.7</v>
      </c>
      <c r="G448" s="40">
        <v>875.30000000000007</v>
      </c>
      <c r="H448" s="40">
        <v>951.1</v>
      </c>
      <c r="I448" s="40">
        <v>971.49999999999989</v>
      </c>
      <c r="J448" s="40">
        <v>989</v>
      </c>
      <c r="K448" s="31">
        <v>954</v>
      </c>
      <c r="L448" s="31">
        <v>916.1</v>
      </c>
      <c r="M448" s="31">
        <v>0.67276999999999998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18525.45</v>
      </c>
      <c r="D449" s="40">
        <v>18617.916666666668</v>
      </c>
      <c r="E449" s="40">
        <v>18383.383333333335</v>
      </c>
      <c r="F449" s="40">
        <v>18241.316666666666</v>
      </c>
      <c r="G449" s="40">
        <v>18006.783333333333</v>
      </c>
      <c r="H449" s="40">
        <v>18759.983333333337</v>
      </c>
      <c r="I449" s="40">
        <v>18994.51666666667</v>
      </c>
      <c r="J449" s="40">
        <v>19136.583333333339</v>
      </c>
      <c r="K449" s="31">
        <v>18852.45</v>
      </c>
      <c r="L449" s="31">
        <v>18475.849999999999</v>
      </c>
      <c r="M449" s="31">
        <v>1.014E-2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743.6</v>
      </c>
      <c r="D450" s="40">
        <v>748.81666666666661</v>
      </c>
      <c r="E450" s="40">
        <v>733.83333333333326</v>
      </c>
      <c r="F450" s="40">
        <v>724.06666666666661</v>
      </c>
      <c r="G450" s="40">
        <v>709.08333333333326</v>
      </c>
      <c r="H450" s="40">
        <v>758.58333333333326</v>
      </c>
      <c r="I450" s="40">
        <v>773.56666666666661</v>
      </c>
      <c r="J450" s="40">
        <v>783.33333333333326</v>
      </c>
      <c r="K450" s="31">
        <v>763.8</v>
      </c>
      <c r="L450" s="31">
        <v>739.05</v>
      </c>
      <c r="M450" s="31">
        <v>11.81138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235.3</v>
      </c>
      <c r="D451" s="40">
        <v>231.70000000000002</v>
      </c>
      <c r="E451" s="40">
        <v>221.70000000000005</v>
      </c>
      <c r="F451" s="40">
        <v>208.10000000000002</v>
      </c>
      <c r="G451" s="40">
        <v>198.10000000000005</v>
      </c>
      <c r="H451" s="40">
        <v>245.30000000000004</v>
      </c>
      <c r="I451" s="40">
        <v>255.29999999999998</v>
      </c>
      <c r="J451" s="40">
        <v>268.90000000000003</v>
      </c>
      <c r="K451" s="31">
        <v>241.7</v>
      </c>
      <c r="L451" s="31">
        <v>218.1</v>
      </c>
      <c r="M451" s="31">
        <v>222.54626999999999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1348</v>
      </c>
      <c r="D452" s="40">
        <v>1353.0666666666666</v>
      </c>
      <c r="E452" s="40">
        <v>1319.1333333333332</v>
      </c>
      <c r="F452" s="40">
        <v>1290.2666666666667</v>
      </c>
      <c r="G452" s="40">
        <v>1256.3333333333333</v>
      </c>
      <c r="H452" s="40">
        <v>1381.9333333333332</v>
      </c>
      <c r="I452" s="40">
        <v>1415.8666666666666</v>
      </c>
      <c r="J452" s="40">
        <v>1444.7333333333331</v>
      </c>
      <c r="K452" s="31">
        <v>1387</v>
      </c>
      <c r="L452" s="31">
        <v>1324.2</v>
      </c>
      <c r="M452" s="31">
        <v>4.9746300000000003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3182.95</v>
      </c>
      <c r="D453" s="40">
        <v>3184.7000000000003</v>
      </c>
      <c r="E453" s="40">
        <v>3159.4000000000005</v>
      </c>
      <c r="F453" s="40">
        <v>3135.8500000000004</v>
      </c>
      <c r="G453" s="40">
        <v>3110.5500000000006</v>
      </c>
      <c r="H453" s="40">
        <v>3208.2500000000005</v>
      </c>
      <c r="I453" s="40">
        <v>3233.5500000000006</v>
      </c>
      <c r="J453" s="40">
        <v>3257.1000000000004</v>
      </c>
      <c r="K453" s="31">
        <v>3210</v>
      </c>
      <c r="L453" s="31">
        <v>3161.15</v>
      </c>
      <c r="M453" s="31">
        <v>11.21367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769.75</v>
      </c>
      <c r="D454" s="40">
        <v>773.9666666666667</v>
      </c>
      <c r="E454" s="40">
        <v>759.78333333333342</v>
      </c>
      <c r="F454" s="40">
        <v>749.81666666666672</v>
      </c>
      <c r="G454" s="40">
        <v>735.63333333333344</v>
      </c>
      <c r="H454" s="40">
        <v>783.93333333333339</v>
      </c>
      <c r="I454" s="40">
        <v>798.11666666666679</v>
      </c>
      <c r="J454" s="40">
        <v>808.08333333333337</v>
      </c>
      <c r="K454" s="31">
        <v>788.15</v>
      </c>
      <c r="L454" s="31">
        <v>764</v>
      </c>
      <c r="M454" s="31">
        <v>20.018239999999999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4175.75</v>
      </c>
      <c r="D455" s="40">
        <v>4188.583333333333</v>
      </c>
      <c r="E455" s="40">
        <v>4137.2166666666662</v>
      </c>
      <c r="F455" s="40">
        <v>4098.6833333333334</v>
      </c>
      <c r="G455" s="40">
        <v>4047.3166666666666</v>
      </c>
      <c r="H455" s="40">
        <v>4227.1166666666659</v>
      </c>
      <c r="I455" s="40">
        <v>4278.4833333333327</v>
      </c>
      <c r="J455" s="40">
        <v>4317.0166666666655</v>
      </c>
      <c r="K455" s="31">
        <v>4239.95</v>
      </c>
      <c r="L455" s="31">
        <v>4150.05</v>
      </c>
      <c r="M455" s="31">
        <v>0.69128000000000001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1144.3499999999999</v>
      </c>
      <c r="D456" s="40">
        <v>1152.6499999999999</v>
      </c>
      <c r="E456" s="40">
        <v>1133.2999999999997</v>
      </c>
      <c r="F456" s="40">
        <v>1122.2499999999998</v>
      </c>
      <c r="G456" s="40">
        <v>1102.8999999999996</v>
      </c>
      <c r="H456" s="40">
        <v>1163.6999999999998</v>
      </c>
      <c r="I456" s="40">
        <v>1183.0499999999997</v>
      </c>
      <c r="J456" s="40">
        <v>1194.0999999999999</v>
      </c>
      <c r="K456" s="31">
        <v>1172</v>
      </c>
      <c r="L456" s="31">
        <v>1141.5999999999999</v>
      </c>
      <c r="M456" s="31">
        <v>0.31452000000000002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135.4</v>
      </c>
      <c r="D457" s="40">
        <v>134.9</v>
      </c>
      <c r="E457" s="40">
        <v>132.80000000000001</v>
      </c>
      <c r="F457" s="40">
        <v>130.20000000000002</v>
      </c>
      <c r="G457" s="40">
        <v>128.10000000000002</v>
      </c>
      <c r="H457" s="40">
        <v>137.5</v>
      </c>
      <c r="I457" s="40">
        <v>139.59999999999997</v>
      </c>
      <c r="J457" s="40">
        <v>142.19999999999999</v>
      </c>
      <c r="K457" s="31">
        <v>137</v>
      </c>
      <c r="L457" s="31">
        <v>132.30000000000001</v>
      </c>
      <c r="M457" s="31">
        <v>20.56231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291.39999999999998</v>
      </c>
      <c r="D458" s="40">
        <v>292.55</v>
      </c>
      <c r="E458" s="40">
        <v>287.45000000000005</v>
      </c>
      <c r="F458" s="40">
        <v>283.50000000000006</v>
      </c>
      <c r="G458" s="40">
        <v>278.40000000000009</v>
      </c>
      <c r="H458" s="40">
        <v>296.5</v>
      </c>
      <c r="I458" s="40">
        <v>301.60000000000002</v>
      </c>
      <c r="J458" s="40">
        <v>305.54999999999995</v>
      </c>
      <c r="K458" s="31">
        <v>297.64999999999998</v>
      </c>
      <c r="L458" s="31">
        <v>288.60000000000002</v>
      </c>
      <c r="M458" s="31">
        <v>551.32876999999996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121.15</v>
      </c>
      <c r="D459" s="40">
        <v>121.7</v>
      </c>
      <c r="E459" s="40">
        <v>119.65</v>
      </c>
      <c r="F459" s="40">
        <v>118.15</v>
      </c>
      <c r="G459" s="40">
        <v>116.10000000000001</v>
      </c>
      <c r="H459" s="40">
        <v>123.2</v>
      </c>
      <c r="I459" s="40">
        <v>125.24999999999999</v>
      </c>
      <c r="J459" s="40">
        <v>126.75</v>
      </c>
      <c r="K459" s="31">
        <v>123.75</v>
      </c>
      <c r="L459" s="31">
        <v>120.2</v>
      </c>
      <c r="M459" s="31">
        <v>162.92819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1330.65</v>
      </c>
      <c r="D460" s="40">
        <v>1324.3999999999999</v>
      </c>
      <c r="E460" s="40">
        <v>1314.2999999999997</v>
      </c>
      <c r="F460" s="40">
        <v>1297.9499999999998</v>
      </c>
      <c r="G460" s="40">
        <v>1287.8499999999997</v>
      </c>
      <c r="H460" s="40">
        <v>1340.7499999999998</v>
      </c>
      <c r="I460" s="40">
        <v>1350.8499999999997</v>
      </c>
      <c r="J460" s="40">
        <v>1367.1999999999998</v>
      </c>
      <c r="K460" s="31">
        <v>1334.5</v>
      </c>
      <c r="L460" s="31">
        <v>1308.05</v>
      </c>
      <c r="M460" s="31">
        <v>103.41382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3871.2</v>
      </c>
      <c r="D461" s="40">
        <v>3919.4</v>
      </c>
      <c r="E461" s="40">
        <v>3789.8</v>
      </c>
      <c r="F461" s="40">
        <v>3708.4</v>
      </c>
      <c r="G461" s="40">
        <v>3578.8</v>
      </c>
      <c r="H461" s="40">
        <v>4000.8</v>
      </c>
      <c r="I461" s="40">
        <v>4130.3999999999996</v>
      </c>
      <c r="J461" s="40">
        <v>4211.8</v>
      </c>
      <c r="K461" s="31">
        <v>4049</v>
      </c>
      <c r="L461" s="31">
        <v>3838</v>
      </c>
      <c r="M461" s="31">
        <v>9.8790000000000003E-2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1120.8499999999999</v>
      </c>
      <c r="D462" s="40">
        <v>1117.5333333333335</v>
      </c>
      <c r="E462" s="40">
        <v>1107.366666666667</v>
      </c>
      <c r="F462" s="40">
        <v>1093.8833333333334</v>
      </c>
      <c r="G462" s="40">
        <v>1083.7166666666669</v>
      </c>
      <c r="H462" s="40">
        <v>1131.0166666666671</v>
      </c>
      <c r="I462" s="40">
        <v>1141.1833333333336</v>
      </c>
      <c r="J462" s="40">
        <v>1154.6666666666672</v>
      </c>
      <c r="K462" s="31">
        <v>1127.7</v>
      </c>
      <c r="L462" s="31">
        <v>1104.05</v>
      </c>
      <c r="M462" s="31">
        <v>13.97105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161.05000000000001</v>
      </c>
      <c r="D463" s="40">
        <v>162.71666666666667</v>
      </c>
      <c r="E463" s="40">
        <v>158.98333333333335</v>
      </c>
      <c r="F463" s="40">
        <v>156.91666666666669</v>
      </c>
      <c r="G463" s="40">
        <v>153.18333333333337</v>
      </c>
      <c r="H463" s="40">
        <v>164.78333333333333</v>
      </c>
      <c r="I463" s="40">
        <v>168.51666666666662</v>
      </c>
      <c r="J463" s="40">
        <v>170.58333333333331</v>
      </c>
      <c r="K463" s="31">
        <v>166.45</v>
      </c>
      <c r="L463" s="31">
        <v>160.65</v>
      </c>
      <c r="M463" s="31">
        <v>3.2665000000000002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1060.3499999999999</v>
      </c>
      <c r="D464" s="40">
        <v>1073.3500000000001</v>
      </c>
      <c r="E464" s="40">
        <v>1014.0000000000002</v>
      </c>
      <c r="F464" s="40">
        <v>967.65000000000009</v>
      </c>
      <c r="G464" s="40">
        <v>908.30000000000018</v>
      </c>
      <c r="H464" s="40">
        <v>1119.7000000000003</v>
      </c>
      <c r="I464" s="40">
        <v>1179.0500000000002</v>
      </c>
      <c r="J464" s="40">
        <v>1225.4000000000003</v>
      </c>
      <c r="K464" s="31">
        <v>1132.7</v>
      </c>
      <c r="L464" s="31">
        <v>1027</v>
      </c>
      <c r="M464" s="31">
        <v>16.91159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1415.1</v>
      </c>
      <c r="D465" s="40">
        <v>1416.7666666666667</v>
      </c>
      <c r="E465" s="40">
        <v>1401.5333333333333</v>
      </c>
      <c r="F465" s="40">
        <v>1387.9666666666667</v>
      </c>
      <c r="G465" s="40">
        <v>1372.7333333333333</v>
      </c>
      <c r="H465" s="40">
        <v>1430.3333333333333</v>
      </c>
      <c r="I465" s="40">
        <v>1445.5666666666664</v>
      </c>
      <c r="J465" s="40">
        <v>1459.1333333333332</v>
      </c>
      <c r="K465" s="31">
        <v>1432</v>
      </c>
      <c r="L465" s="31">
        <v>1403.2</v>
      </c>
      <c r="M465" s="31">
        <v>0.17002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1307.0999999999999</v>
      </c>
      <c r="D466" s="40">
        <v>1310.7</v>
      </c>
      <c r="E466" s="40">
        <v>1301.4000000000001</v>
      </c>
      <c r="F466" s="40">
        <v>1295.7</v>
      </c>
      <c r="G466" s="40">
        <v>1286.4000000000001</v>
      </c>
      <c r="H466" s="40">
        <v>1316.4</v>
      </c>
      <c r="I466" s="40">
        <v>1325.6999999999998</v>
      </c>
      <c r="J466" s="40">
        <v>1331.4</v>
      </c>
      <c r="K466" s="31">
        <v>1320</v>
      </c>
      <c r="L466" s="31">
        <v>1305</v>
      </c>
      <c r="M466" s="31">
        <v>1.1960500000000001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1558.6</v>
      </c>
      <c r="D467" s="40">
        <v>1577.8666666666668</v>
      </c>
      <c r="E467" s="40">
        <v>1531.7333333333336</v>
      </c>
      <c r="F467" s="40">
        <v>1504.8666666666668</v>
      </c>
      <c r="G467" s="40">
        <v>1458.7333333333336</v>
      </c>
      <c r="H467" s="40">
        <v>1604.7333333333336</v>
      </c>
      <c r="I467" s="40">
        <v>1650.8666666666668</v>
      </c>
      <c r="J467" s="40">
        <v>1677.7333333333336</v>
      </c>
      <c r="K467" s="31">
        <v>1624</v>
      </c>
      <c r="L467" s="31">
        <v>1551</v>
      </c>
      <c r="M467" s="31">
        <v>0.56274000000000002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1729.05</v>
      </c>
      <c r="D468" s="40">
        <v>1728.2666666666664</v>
      </c>
      <c r="E468" s="40">
        <v>1714.1333333333328</v>
      </c>
      <c r="F468" s="40">
        <v>1699.2166666666662</v>
      </c>
      <c r="G468" s="40">
        <v>1685.0833333333326</v>
      </c>
      <c r="H468" s="40">
        <v>1743.1833333333329</v>
      </c>
      <c r="I468" s="40">
        <v>1757.3166666666666</v>
      </c>
      <c r="J468" s="40">
        <v>1772.2333333333331</v>
      </c>
      <c r="K468" s="31">
        <v>1742.4</v>
      </c>
      <c r="L468" s="31">
        <v>1713.35</v>
      </c>
      <c r="M468" s="31">
        <v>10.75244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3002.85</v>
      </c>
      <c r="D469" s="40">
        <v>3035.6833333333329</v>
      </c>
      <c r="E469" s="40">
        <v>2927.3666666666659</v>
      </c>
      <c r="F469" s="40">
        <v>2851.8833333333328</v>
      </c>
      <c r="G469" s="40">
        <v>2743.5666666666657</v>
      </c>
      <c r="H469" s="40">
        <v>3111.1666666666661</v>
      </c>
      <c r="I469" s="40">
        <v>3219.4833333333327</v>
      </c>
      <c r="J469" s="40">
        <v>3294.9666666666662</v>
      </c>
      <c r="K469" s="31">
        <v>3144</v>
      </c>
      <c r="L469" s="31">
        <v>2960.2</v>
      </c>
      <c r="M469" s="31">
        <v>3.8956200000000001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458.3</v>
      </c>
      <c r="D470" s="40">
        <v>461.58333333333331</v>
      </c>
      <c r="E470" s="40">
        <v>452.91666666666663</v>
      </c>
      <c r="F470" s="40">
        <v>447.5333333333333</v>
      </c>
      <c r="G470" s="40">
        <v>438.86666666666662</v>
      </c>
      <c r="H470" s="40">
        <v>466.96666666666664</v>
      </c>
      <c r="I470" s="40">
        <v>475.63333333333327</v>
      </c>
      <c r="J470" s="40">
        <v>481.01666666666665</v>
      </c>
      <c r="K470" s="31">
        <v>470.25</v>
      </c>
      <c r="L470" s="31">
        <v>456.2</v>
      </c>
      <c r="M470" s="31">
        <v>5.7397099999999996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917</v>
      </c>
      <c r="D471" s="40">
        <v>909.33333333333337</v>
      </c>
      <c r="E471" s="40">
        <v>892.7166666666667</v>
      </c>
      <c r="F471" s="40">
        <v>868.43333333333328</v>
      </c>
      <c r="G471" s="40">
        <v>851.81666666666661</v>
      </c>
      <c r="H471" s="40">
        <v>933.61666666666679</v>
      </c>
      <c r="I471" s="40">
        <v>950.23333333333335</v>
      </c>
      <c r="J471" s="40">
        <v>974.51666666666688</v>
      </c>
      <c r="K471" s="31">
        <v>925.95</v>
      </c>
      <c r="L471" s="31">
        <v>885.05</v>
      </c>
      <c r="M471" s="31">
        <v>9.4700699999999998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17.95</v>
      </c>
      <c r="D472" s="40">
        <v>17.683333333333334</v>
      </c>
      <c r="E472" s="40">
        <v>17.416666666666668</v>
      </c>
      <c r="F472" s="40">
        <v>16.883333333333333</v>
      </c>
      <c r="G472" s="40">
        <v>16.616666666666667</v>
      </c>
      <c r="H472" s="40">
        <v>18.216666666666669</v>
      </c>
      <c r="I472" s="40">
        <v>18.483333333333334</v>
      </c>
      <c r="J472" s="40">
        <v>19.016666666666669</v>
      </c>
      <c r="K472" s="31">
        <v>17.95</v>
      </c>
      <c r="L472" s="31">
        <v>17.149999999999999</v>
      </c>
      <c r="M472" s="31">
        <v>261.55477999999999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122.7</v>
      </c>
      <c r="D473" s="40">
        <v>125.08333333333333</v>
      </c>
      <c r="E473" s="40">
        <v>119.16666666666666</v>
      </c>
      <c r="F473" s="40">
        <v>115.63333333333333</v>
      </c>
      <c r="G473" s="40">
        <v>109.71666666666665</v>
      </c>
      <c r="H473" s="40">
        <v>128.61666666666667</v>
      </c>
      <c r="I473" s="40">
        <v>134.5333333333333</v>
      </c>
      <c r="J473" s="40">
        <v>138.06666666666666</v>
      </c>
      <c r="K473" s="31">
        <v>131</v>
      </c>
      <c r="L473" s="31">
        <v>121.55</v>
      </c>
      <c r="M473" s="31">
        <v>2.2702499999999999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1085.8</v>
      </c>
      <c r="D474" s="40">
        <v>1092.2333333333333</v>
      </c>
      <c r="E474" s="40">
        <v>1074.6166666666668</v>
      </c>
      <c r="F474" s="40">
        <v>1063.4333333333334</v>
      </c>
      <c r="G474" s="40">
        <v>1045.8166666666668</v>
      </c>
      <c r="H474" s="40">
        <v>1103.4166666666667</v>
      </c>
      <c r="I474" s="40">
        <v>1121.0333333333331</v>
      </c>
      <c r="J474" s="40">
        <v>1132.2166666666667</v>
      </c>
      <c r="K474" s="31">
        <v>1109.8499999999999</v>
      </c>
      <c r="L474" s="31">
        <v>1081.05</v>
      </c>
      <c r="M474" s="31">
        <v>1.63083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13.8</v>
      </c>
      <c r="D475" s="40">
        <v>13.883333333333333</v>
      </c>
      <c r="E475" s="40">
        <v>13.416666666666666</v>
      </c>
      <c r="F475" s="40">
        <v>13.033333333333333</v>
      </c>
      <c r="G475" s="40">
        <v>12.566666666666666</v>
      </c>
      <c r="H475" s="40">
        <v>14.266666666666666</v>
      </c>
      <c r="I475" s="40">
        <v>14.733333333333334</v>
      </c>
      <c r="J475" s="40">
        <v>15.116666666666665</v>
      </c>
      <c r="K475" s="31">
        <v>14.35</v>
      </c>
      <c r="L475" s="31">
        <v>13.5</v>
      </c>
      <c r="M475" s="31">
        <v>191.41633999999999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518.95000000000005</v>
      </c>
      <c r="D476" s="40">
        <v>518.01666666666677</v>
      </c>
      <c r="E476" s="40">
        <v>513.03333333333353</v>
      </c>
      <c r="F476" s="40">
        <v>507.11666666666679</v>
      </c>
      <c r="G476" s="40">
        <v>502.13333333333355</v>
      </c>
      <c r="H476" s="40">
        <v>523.93333333333351</v>
      </c>
      <c r="I476" s="40">
        <v>528.91666666666686</v>
      </c>
      <c r="J476" s="40">
        <v>534.83333333333348</v>
      </c>
      <c r="K476" s="31">
        <v>523</v>
      </c>
      <c r="L476" s="31">
        <v>512.1</v>
      </c>
      <c r="M476" s="31">
        <v>2.9039799999999998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812.75</v>
      </c>
      <c r="D477" s="40">
        <v>814.85</v>
      </c>
      <c r="E477" s="40">
        <v>804.05000000000007</v>
      </c>
      <c r="F477" s="40">
        <v>795.35</v>
      </c>
      <c r="G477" s="40">
        <v>784.55000000000007</v>
      </c>
      <c r="H477" s="40">
        <v>823.55000000000007</v>
      </c>
      <c r="I477" s="40">
        <v>834.35</v>
      </c>
      <c r="J477" s="40">
        <v>843.05000000000007</v>
      </c>
      <c r="K477" s="31">
        <v>825.65</v>
      </c>
      <c r="L477" s="31">
        <v>806.15</v>
      </c>
      <c r="M477" s="31">
        <v>17.212679999999999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923.2</v>
      </c>
      <c r="D478" s="40">
        <v>926.41666666666663</v>
      </c>
      <c r="E478" s="40">
        <v>915.7833333333333</v>
      </c>
      <c r="F478" s="40">
        <v>908.36666666666667</v>
      </c>
      <c r="G478" s="40">
        <v>897.73333333333335</v>
      </c>
      <c r="H478" s="40">
        <v>933.83333333333326</v>
      </c>
      <c r="I478" s="40">
        <v>944.4666666666667</v>
      </c>
      <c r="J478" s="40">
        <v>951.88333333333321</v>
      </c>
      <c r="K478" s="31">
        <v>937.05</v>
      </c>
      <c r="L478" s="31">
        <v>919</v>
      </c>
      <c r="M478" s="31">
        <v>2.5783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240.55</v>
      </c>
      <c r="D479" s="40">
        <v>242.54999999999998</v>
      </c>
      <c r="E479" s="40">
        <v>235.09999999999997</v>
      </c>
      <c r="F479" s="40">
        <v>229.64999999999998</v>
      </c>
      <c r="G479" s="40">
        <v>222.19999999999996</v>
      </c>
      <c r="H479" s="40">
        <v>247.99999999999997</v>
      </c>
      <c r="I479" s="40">
        <v>255.44999999999996</v>
      </c>
      <c r="J479" s="40">
        <v>260.89999999999998</v>
      </c>
      <c r="K479" s="31">
        <v>250</v>
      </c>
      <c r="L479" s="31">
        <v>237.1</v>
      </c>
      <c r="M479" s="31">
        <v>14.17619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29.1</v>
      </c>
      <c r="D480" s="40">
        <v>29.316666666666666</v>
      </c>
      <c r="E480" s="40">
        <v>28.783333333333331</v>
      </c>
      <c r="F480" s="40">
        <v>28.466666666666665</v>
      </c>
      <c r="G480" s="40">
        <v>27.93333333333333</v>
      </c>
      <c r="H480" s="40">
        <v>29.633333333333333</v>
      </c>
      <c r="I480" s="40">
        <v>30.166666666666671</v>
      </c>
      <c r="J480" s="40">
        <v>30.483333333333334</v>
      </c>
      <c r="K480" s="31">
        <v>29.85</v>
      </c>
      <c r="L480" s="31">
        <v>29</v>
      </c>
      <c r="M480" s="31">
        <v>26.8569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7596.25</v>
      </c>
      <c r="D481" s="40">
        <v>7610.083333333333</v>
      </c>
      <c r="E481" s="40">
        <v>7545.1666666666661</v>
      </c>
      <c r="F481" s="40">
        <v>7494.083333333333</v>
      </c>
      <c r="G481" s="40">
        <v>7429.1666666666661</v>
      </c>
      <c r="H481" s="40">
        <v>7661.1666666666661</v>
      </c>
      <c r="I481" s="40">
        <v>7726.0833333333321</v>
      </c>
      <c r="J481" s="40">
        <v>7777.1666666666661</v>
      </c>
      <c r="K481" s="31">
        <v>7675</v>
      </c>
      <c r="L481" s="31">
        <v>7559</v>
      </c>
      <c r="M481" s="31">
        <v>2.9751099999999999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35.950000000000003</v>
      </c>
      <c r="D482" s="40">
        <v>36.116666666666667</v>
      </c>
      <c r="E482" s="40">
        <v>35.483333333333334</v>
      </c>
      <c r="F482" s="40">
        <v>35.016666666666666</v>
      </c>
      <c r="G482" s="40">
        <v>34.383333333333333</v>
      </c>
      <c r="H482" s="40">
        <v>36.583333333333336</v>
      </c>
      <c r="I482" s="40">
        <v>37.216666666666676</v>
      </c>
      <c r="J482" s="40">
        <v>37.683333333333337</v>
      </c>
      <c r="K482" s="31">
        <v>36.75</v>
      </c>
      <c r="L482" s="31">
        <v>35.65</v>
      </c>
      <c r="M482" s="31">
        <v>101.92529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1421.35</v>
      </c>
      <c r="D483" s="40">
        <v>1427.5166666666667</v>
      </c>
      <c r="E483" s="40">
        <v>1406.0333333333333</v>
      </c>
      <c r="F483" s="40">
        <v>1390.7166666666667</v>
      </c>
      <c r="G483" s="40">
        <v>1369.2333333333333</v>
      </c>
      <c r="H483" s="40">
        <v>1442.8333333333333</v>
      </c>
      <c r="I483" s="40">
        <v>1464.3166666666664</v>
      </c>
      <c r="J483" s="40">
        <v>1479.6333333333332</v>
      </c>
      <c r="K483" s="31">
        <v>1449</v>
      </c>
      <c r="L483" s="31">
        <v>1412.2</v>
      </c>
      <c r="M483" s="31">
        <v>2.8807999999999998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644.5</v>
      </c>
      <c r="D484" s="40">
        <v>649.68333333333328</v>
      </c>
      <c r="E484" s="40">
        <v>637.36666666666656</v>
      </c>
      <c r="F484" s="40">
        <v>630.23333333333323</v>
      </c>
      <c r="G484" s="40">
        <v>617.91666666666652</v>
      </c>
      <c r="H484" s="40">
        <v>656.81666666666661</v>
      </c>
      <c r="I484" s="40">
        <v>669.13333333333344</v>
      </c>
      <c r="J484" s="40">
        <v>676.26666666666665</v>
      </c>
      <c r="K484" s="31">
        <v>662</v>
      </c>
      <c r="L484" s="31">
        <v>642.54999999999995</v>
      </c>
      <c r="M484" s="31">
        <v>17.524979999999999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251.7</v>
      </c>
      <c r="D485" s="40">
        <v>253.15</v>
      </c>
      <c r="E485" s="40">
        <v>249.3</v>
      </c>
      <c r="F485" s="40">
        <v>246.9</v>
      </c>
      <c r="G485" s="40">
        <v>243.05</v>
      </c>
      <c r="H485" s="40">
        <v>255.55</v>
      </c>
      <c r="I485" s="40">
        <v>259.39999999999998</v>
      </c>
      <c r="J485" s="40">
        <v>261.8</v>
      </c>
      <c r="K485" s="31">
        <v>257</v>
      </c>
      <c r="L485" s="31">
        <v>250.75</v>
      </c>
      <c r="M485" s="31">
        <v>14.74394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3271.15</v>
      </c>
      <c r="D486" s="40">
        <v>3312.0499999999997</v>
      </c>
      <c r="E486" s="40">
        <v>3199.0999999999995</v>
      </c>
      <c r="F486" s="40">
        <v>3127.0499999999997</v>
      </c>
      <c r="G486" s="40">
        <v>3014.0999999999995</v>
      </c>
      <c r="H486" s="40">
        <v>3384.0999999999995</v>
      </c>
      <c r="I486" s="40">
        <v>3497.0499999999993</v>
      </c>
      <c r="J486" s="40">
        <v>3569.0999999999995</v>
      </c>
      <c r="K486" s="31">
        <v>3425</v>
      </c>
      <c r="L486" s="31">
        <v>3240</v>
      </c>
      <c r="M486" s="31">
        <v>0.64087000000000005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399.9</v>
      </c>
      <c r="D487" s="40">
        <v>403.68333333333334</v>
      </c>
      <c r="E487" s="40">
        <v>392.36666666666667</v>
      </c>
      <c r="F487" s="40">
        <v>384.83333333333331</v>
      </c>
      <c r="G487" s="40">
        <v>373.51666666666665</v>
      </c>
      <c r="H487" s="40">
        <v>411.2166666666667</v>
      </c>
      <c r="I487" s="40">
        <v>422.53333333333342</v>
      </c>
      <c r="J487" s="40">
        <v>430.06666666666672</v>
      </c>
      <c r="K487" s="31">
        <v>415</v>
      </c>
      <c r="L487" s="31">
        <v>396.15</v>
      </c>
      <c r="M487" s="31">
        <v>1.9691399999999999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3491.6</v>
      </c>
      <c r="D488" s="40">
        <v>3509.9833333333336</v>
      </c>
      <c r="E488" s="40">
        <v>3449.9666666666672</v>
      </c>
      <c r="F488" s="40">
        <v>3408.3333333333335</v>
      </c>
      <c r="G488" s="40">
        <v>3348.3166666666671</v>
      </c>
      <c r="H488" s="40">
        <v>3551.6166666666672</v>
      </c>
      <c r="I488" s="40">
        <v>3611.6333333333337</v>
      </c>
      <c r="J488" s="40">
        <v>3653.2666666666673</v>
      </c>
      <c r="K488" s="31">
        <v>3570</v>
      </c>
      <c r="L488" s="31">
        <v>3468.35</v>
      </c>
      <c r="M488" s="31">
        <v>0.11794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786.2</v>
      </c>
      <c r="D489" s="40">
        <v>788.19999999999993</v>
      </c>
      <c r="E489" s="40">
        <v>777.99999999999989</v>
      </c>
      <c r="F489" s="40">
        <v>769.8</v>
      </c>
      <c r="G489" s="40">
        <v>759.59999999999991</v>
      </c>
      <c r="H489" s="40">
        <v>796.39999999999986</v>
      </c>
      <c r="I489" s="40">
        <v>806.59999999999991</v>
      </c>
      <c r="J489" s="40">
        <v>814.79999999999984</v>
      </c>
      <c r="K489" s="31">
        <v>798.4</v>
      </c>
      <c r="L489" s="31">
        <v>780</v>
      </c>
      <c r="M489" s="31">
        <v>1.82325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37.700000000000003</v>
      </c>
      <c r="D490" s="40">
        <v>38.216666666666669</v>
      </c>
      <c r="E490" s="40">
        <v>36.733333333333334</v>
      </c>
      <c r="F490" s="40">
        <v>35.766666666666666</v>
      </c>
      <c r="G490" s="40">
        <v>34.283333333333331</v>
      </c>
      <c r="H490" s="40">
        <v>39.183333333333337</v>
      </c>
      <c r="I490" s="40">
        <v>40.666666666666671</v>
      </c>
      <c r="J490" s="40">
        <v>41.63333333333334</v>
      </c>
      <c r="K490" s="31">
        <v>39.700000000000003</v>
      </c>
      <c r="L490" s="31">
        <v>37.25</v>
      </c>
      <c r="M490" s="31">
        <v>35.085299999999997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1422.4</v>
      </c>
      <c r="D491" s="40">
        <v>1439.1333333333332</v>
      </c>
      <c r="E491" s="40">
        <v>1398.2666666666664</v>
      </c>
      <c r="F491" s="40">
        <v>1374.1333333333332</v>
      </c>
      <c r="G491" s="40">
        <v>1333.2666666666664</v>
      </c>
      <c r="H491" s="40">
        <v>1463.2666666666664</v>
      </c>
      <c r="I491" s="40">
        <v>1504.1333333333332</v>
      </c>
      <c r="J491" s="40">
        <v>1528.2666666666664</v>
      </c>
      <c r="K491" s="31">
        <v>1480</v>
      </c>
      <c r="L491" s="31">
        <v>1415</v>
      </c>
      <c r="M491" s="31">
        <v>0.21024999999999999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1880.7</v>
      </c>
      <c r="D492" s="40">
        <v>1905.1499999999999</v>
      </c>
      <c r="E492" s="40">
        <v>1800.5499999999997</v>
      </c>
      <c r="F492" s="40">
        <v>1720.3999999999999</v>
      </c>
      <c r="G492" s="40">
        <v>1615.7999999999997</v>
      </c>
      <c r="H492" s="40">
        <v>1985.2999999999997</v>
      </c>
      <c r="I492" s="40">
        <v>2089.8999999999996</v>
      </c>
      <c r="J492" s="40">
        <v>2170.0499999999997</v>
      </c>
      <c r="K492" s="31">
        <v>2009.75</v>
      </c>
      <c r="L492" s="31">
        <v>1825</v>
      </c>
      <c r="M492" s="31">
        <v>5.67516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339.5</v>
      </c>
      <c r="D493" s="40">
        <v>340.84999999999997</v>
      </c>
      <c r="E493" s="40">
        <v>336.69999999999993</v>
      </c>
      <c r="F493" s="40">
        <v>333.9</v>
      </c>
      <c r="G493" s="40">
        <v>329.74999999999994</v>
      </c>
      <c r="H493" s="40">
        <v>343.64999999999992</v>
      </c>
      <c r="I493" s="40">
        <v>347.7999999999999</v>
      </c>
      <c r="J493" s="40">
        <v>350.59999999999991</v>
      </c>
      <c r="K493" s="31">
        <v>345</v>
      </c>
      <c r="L493" s="31">
        <v>338.05</v>
      </c>
      <c r="M493" s="31">
        <v>0.93396000000000001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742.45</v>
      </c>
      <c r="D494" s="40">
        <v>748.51666666666677</v>
      </c>
      <c r="E494" s="40">
        <v>732.03333333333353</v>
      </c>
      <c r="F494" s="40">
        <v>721.61666666666679</v>
      </c>
      <c r="G494" s="40">
        <v>705.13333333333355</v>
      </c>
      <c r="H494" s="40">
        <v>758.93333333333351</v>
      </c>
      <c r="I494" s="40">
        <v>775.41666666666686</v>
      </c>
      <c r="J494" s="40">
        <v>785.83333333333348</v>
      </c>
      <c r="K494" s="31">
        <v>765</v>
      </c>
      <c r="L494" s="31">
        <v>738.1</v>
      </c>
      <c r="M494" s="31">
        <v>3.6739000000000002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265.45</v>
      </c>
      <c r="D495" s="40">
        <v>268.06666666666666</v>
      </c>
      <c r="E495" s="40">
        <v>259.88333333333333</v>
      </c>
      <c r="F495" s="40">
        <v>254.31666666666666</v>
      </c>
      <c r="G495" s="40">
        <v>246.13333333333333</v>
      </c>
      <c r="H495" s="40">
        <v>273.63333333333333</v>
      </c>
      <c r="I495" s="40">
        <v>281.81666666666661</v>
      </c>
      <c r="J495" s="40">
        <v>287.38333333333333</v>
      </c>
      <c r="K495" s="31">
        <v>276.25</v>
      </c>
      <c r="L495" s="31">
        <v>262.5</v>
      </c>
      <c r="M495" s="31">
        <v>121.85383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3116.6</v>
      </c>
      <c r="D496" s="40">
        <v>3150.2000000000003</v>
      </c>
      <c r="E496" s="40">
        <v>3056.4000000000005</v>
      </c>
      <c r="F496" s="40">
        <v>2996.2000000000003</v>
      </c>
      <c r="G496" s="40">
        <v>2902.4000000000005</v>
      </c>
      <c r="H496" s="40">
        <v>3210.4000000000005</v>
      </c>
      <c r="I496" s="40">
        <v>3304.2000000000007</v>
      </c>
      <c r="J496" s="40">
        <v>3364.4000000000005</v>
      </c>
      <c r="K496" s="31">
        <v>3244</v>
      </c>
      <c r="L496" s="31">
        <v>3090</v>
      </c>
      <c r="M496" s="31">
        <v>1.10754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1923.55</v>
      </c>
      <c r="D497" s="40">
        <v>1936.1333333333332</v>
      </c>
      <c r="E497" s="40">
        <v>1907.4166666666665</v>
      </c>
      <c r="F497" s="40">
        <v>1891.2833333333333</v>
      </c>
      <c r="G497" s="40">
        <v>1862.5666666666666</v>
      </c>
      <c r="H497" s="40">
        <v>1952.2666666666664</v>
      </c>
      <c r="I497" s="40">
        <v>1980.9833333333331</v>
      </c>
      <c r="J497" s="40">
        <v>1997.1166666666663</v>
      </c>
      <c r="K497" s="31">
        <v>1964.85</v>
      </c>
      <c r="L497" s="31">
        <v>1920</v>
      </c>
      <c r="M497" s="31">
        <v>0.38700000000000001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8.4</v>
      </c>
      <c r="D498" s="40">
        <v>8.4</v>
      </c>
      <c r="E498" s="40">
        <v>8.3000000000000007</v>
      </c>
      <c r="F498" s="40">
        <v>8.2000000000000011</v>
      </c>
      <c r="G498" s="40">
        <v>8.1000000000000014</v>
      </c>
      <c r="H498" s="40">
        <v>8.5</v>
      </c>
      <c r="I498" s="40">
        <v>8.5999999999999979</v>
      </c>
      <c r="J498" s="40">
        <v>8.6999999999999993</v>
      </c>
      <c r="K498" s="31">
        <v>8.5</v>
      </c>
      <c r="L498" s="31">
        <v>8.3000000000000007</v>
      </c>
      <c r="M498" s="31">
        <v>1411.66507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1020.05</v>
      </c>
      <c r="D499" s="40">
        <v>1028.8833333333334</v>
      </c>
      <c r="E499" s="40">
        <v>1009.7666666666669</v>
      </c>
      <c r="F499" s="40">
        <v>999.48333333333346</v>
      </c>
      <c r="G499" s="40">
        <v>980.3666666666669</v>
      </c>
      <c r="H499" s="40">
        <v>1039.166666666667</v>
      </c>
      <c r="I499" s="40">
        <v>1058.2833333333333</v>
      </c>
      <c r="J499" s="40">
        <v>1068.5666666666668</v>
      </c>
      <c r="K499" s="31">
        <v>1048</v>
      </c>
      <c r="L499" s="31">
        <v>1018.6</v>
      </c>
      <c r="M499" s="31">
        <v>8.7666900000000005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7102.9</v>
      </c>
      <c r="D500" s="40">
        <v>7081.3166666666666</v>
      </c>
      <c r="E500" s="40">
        <v>7023.6333333333332</v>
      </c>
      <c r="F500" s="40">
        <v>6944.3666666666668</v>
      </c>
      <c r="G500" s="40">
        <v>6886.6833333333334</v>
      </c>
      <c r="H500" s="40">
        <v>7160.583333333333</v>
      </c>
      <c r="I500" s="40">
        <v>7218.2666666666655</v>
      </c>
      <c r="J500" s="40">
        <v>7297.5333333333328</v>
      </c>
      <c r="K500" s="31">
        <v>7139</v>
      </c>
      <c r="L500" s="31">
        <v>7002.05</v>
      </c>
      <c r="M500" s="31">
        <v>3.2809999999999999E-2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149.6</v>
      </c>
      <c r="D501" s="40">
        <v>149.13333333333335</v>
      </c>
      <c r="E501" s="40">
        <v>146.76666666666671</v>
      </c>
      <c r="F501" s="40">
        <v>143.93333333333337</v>
      </c>
      <c r="G501" s="40">
        <v>141.56666666666672</v>
      </c>
      <c r="H501" s="40">
        <v>151.9666666666667</v>
      </c>
      <c r="I501" s="40">
        <v>154.33333333333331</v>
      </c>
      <c r="J501" s="40">
        <v>157.16666666666669</v>
      </c>
      <c r="K501" s="31">
        <v>151.5</v>
      </c>
      <c r="L501" s="31">
        <v>146.30000000000001</v>
      </c>
      <c r="M501" s="31">
        <v>31.219059999999999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134.35</v>
      </c>
      <c r="D502" s="40">
        <v>131.75</v>
      </c>
      <c r="E502" s="40">
        <v>128.19999999999999</v>
      </c>
      <c r="F502" s="40">
        <v>122.04999999999998</v>
      </c>
      <c r="G502" s="40">
        <v>118.49999999999997</v>
      </c>
      <c r="H502" s="40">
        <v>137.9</v>
      </c>
      <c r="I502" s="40">
        <v>141.45000000000002</v>
      </c>
      <c r="J502" s="40">
        <v>147.60000000000002</v>
      </c>
      <c r="K502" s="31">
        <v>135.30000000000001</v>
      </c>
      <c r="L502" s="31">
        <v>125.6</v>
      </c>
      <c r="M502" s="31">
        <v>46.167769999999997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549.75</v>
      </c>
      <c r="D503" s="40">
        <v>547.2833333333333</v>
      </c>
      <c r="E503" s="40">
        <v>539.96666666666658</v>
      </c>
      <c r="F503" s="40">
        <v>530.18333333333328</v>
      </c>
      <c r="G503" s="40">
        <v>522.86666666666656</v>
      </c>
      <c r="H503" s="40">
        <v>557.06666666666661</v>
      </c>
      <c r="I503" s="40">
        <v>564.38333333333321</v>
      </c>
      <c r="J503" s="40">
        <v>574.16666666666663</v>
      </c>
      <c r="K503" s="31">
        <v>554.6</v>
      </c>
      <c r="L503" s="31">
        <v>537.5</v>
      </c>
      <c r="M503" s="31">
        <v>2.5165099999999998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2204.9499999999998</v>
      </c>
      <c r="D504" s="40">
        <v>2212.1333333333332</v>
      </c>
      <c r="E504" s="40">
        <v>2182.2666666666664</v>
      </c>
      <c r="F504" s="40">
        <v>2159.583333333333</v>
      </c>
      <c r="G504" s="40">
        <v>2129.7166666666662</v>
      </c>
      <c r="H504" s="40">
        <v>2234.8166666666666</v>
      </c>
      <c r="I504" s="40">
        <v>2264.6833333333334</v>
      </c>
      <c r="J504" s="40">
        <v>2287.3666666666668</v>
      </c>
      <c r="K504" s="31">
        <v>2242</v>
      </c>
      <c r="L504" s="31">
        <v>2189.4499999999998</v>
      </c>
      <c r="M504" s="31">
        <v>0.75999000000000005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591.45000000000005</v>
      </c>
      <c r="D505" s="40">
        <v>590.08333333333337</v>
      </c>
      <c r="E505" s="40">
        <v>585.51666666666677</v>
      </c>
      <c r="F505" s="40">
        <v>579.58333333333337</v>
      </c>
      <c r="G505" s="40">
        <v>575.01666666666677</v>
      </c>
      <c r="H505" s="40">
        <v>596.01666666666677</v>
      </c>
      <c r="I505" s="40">
        <v>600.58333333333337</v>
      </c>
      <c r="J505" s="40">
        <v>606.51666666666677</v>
      </c>
      <c r="K505" s="31">
        <v>594.65</v>
      </c>
      <c r="L505" s="31">
        <v>584.15</v>
      </c>
      <c r="M505" s="31">
        <v>39.83137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527.79999999999995</v>
      </c>
      <c r="D506" s="40">
        <v>536.01666666666665</v>
      </c>
      <c r="E506" s="40">
        <v>513.08333333333326</v>
      </c>
      <c r="F506" s="40">
        <v>498.36666666666656</v>
      </c>
      <c r="G506" s="40">
        <v>475.43333333333317</v>
      </c>
      <c r="H506" s="40">
        <v>550.73333333333335</v>
      </c>
      <c r="I506" s="40">
        <v>573.66666666666674</v>
      </c>
      <c r="J506" s="40">
        <v>588.38333333333344</v>
      </c>
      <c r="K506" s="31">
        <v>558.95000000000005</v>
      </c>
      <c r="L506" s="31">
        <v>521.29999999999995</v>
      </c>
      <c r="M506" s="31">
        <v>8.3066099999999992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13.05</v>
      </c>
      <c r="D507" s="40">
        <v>13.15</v>
      </c>
      <c r="E507" s="40">
        <v>12.9</v>
      </c>
      <c r="F507" s="40">
        <v>12.75</v>
      </c>
      <c r="G507" s="40">
        <v>12.5</v>
      </c>
      <c r="H507" s="40">
        <v>13.3</v>
      </c>
      <c r="I507" s="40">
        <v>13.55</v>
      </c>
      <c r="J507" s="40">
        <v>13.700000000000001</v>
      </c>
      <c r="K507" s="31">
        <v>13.4</v>
      </c>
      <c r="L507" s="31">
        <v>13</v>
      </c>
      <c r="M507" s="31">
        <v>1351.22387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200.55</v>
      </c>
      <c r="D508" s="40">
        <v>202.31666666666669</v>
      </c>
      <c r="E508" s="40">
        <v>198.23333333333338</v>
      </c>
      <c r="F508" s="40">
        <v>195.91666666666669</v>
      </c>
      <c r="G508" s="40">
        <v>191.83333333333337</v>
      </c>
      <c r="H508" s="40">
        <v>204.63333333333338</v>
      </c>
      <c r="I508" s="40">
        <v>208.7166666666667</v>
      </c>
      <c r="J508" s="40">
        <v>211.03333333333339</v>
      </c>
      <c r="K508" s="31">
        <v>206.4</v>
      </c>
      <c r="L508" s="31">
        <v>200</v>
      </c>
      <c r="M508" s="31">
        <v>67.334040000000002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401.3</v>
      </c>
      <c r="D509" s="40">
        <v>406.88333333333338</v>
      </c>
      <c r="E509" s="40">
        <v>390.91666666666674</v>
      </c>
      <c r="F509" s="40">
        <v>380.53333333333336</v>
      </c>
      <c r="G509" s="40">
        <v>364.56666666666672</v>
      </c>
      <c r="H509" s="40">
        <v>417.26666666666677</v>
      </c>
      <c r="I509" s="40">
        <v>433.23333333333335</v>
      </c>
      <c r="J509" s="40">
        <v>443.61666666666679</v>
      </c>
      <c r="K509" s="31">
        <v>422.85</v>
      </c>
      <c r="L509" s="31">
        <v>396.5</v>
      </c>
      <c r="M509" s="31">
        <v>55.187170000000002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2198.8000000000002</v>
      </c>
      <c r="D510" s="40">
        <v>2208.0833333333335</v>
      </c>
      <c r="E510" s="40">
        <v>2176.7666666666669</v>
      </c>
      <c r="F510" s="40">
        <v>2154.7333333333336</v>
      </c>
      <c r="G510" s="40">
        <v>2123.416666666667</v>
      </c>
      <c r="H510" s="40">
        <v>2230.1166666666668</v>
      </c>
      <c r="I510" s="40">
        <v>2261.4333333333334</v>
      </c>
      <c r="J510" s="40">
        <v>2283.4666666666667</v>
      </c>
      <c r="K510" s="31">
        <v>2239.4</v>
      </c>
      <c r="L510" s="31">
        <v>2186.0500000000002</v>
      </c>
      <c r="M510" s="31">
        <v>0.14965000000000001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2122.85</v>
      </c>
      <c r="D511" s="40">
        <v>2108.9500000000003</v>
      </c>
      <c r="E511" s="40">
        <v>2064.9000000000005</v>
      </c>
      <c r="F511" s="40">
        <v>2006.9500000000003</v>
      </c>
      <c r="G511" s="40">
        <v>1962.9000000000005</v>
      </c>
      <c r="H511" s="40">
        <v>2166.9000000000005</v>
      </c>
      <c r="I511" s="40">
        <v>2210.9500000000007</v>
      </c>
      <c r="J511" s="40">
        <v>2268.9000000000005</v>
      </c>
      <c r="K511" s="31">
        <v>2153</v>
      </c>
      <c r="L511" s="31">
        <v>2051</v>
      </c>
      <c r="M511" s="31">
        <v>0.38895999999999997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38"/>
      <c r="B5" s="439"/>
      <c r="C5" s="438"/>
      <c r="D5" s="439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40" t="s">
        <v>589</v>
      </c>
      <c r="C7" s="439"/>
      <c r="D7" s="7">
        <f>Main!B10</f>
        <v>44405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44404</v>
      </c>
      <c r="B10" s="32">
        <v>539570</v>
      </c>
      <c r="C10" s="31" t="s">
        <v>1075</v>
      </c>
      <c r="D10" s="31" t="s">
        <v>1076</v>
      </c>
      <c r="E10" s="31" t="s">
        <v>599</v>
      </c>
      <c r="F10" s="92">
        <v>201600</v>
      </c>
      <c r="G10" s="32">
        <v>5.9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44404</v>
      </c>
      <c r="B11" s="32">
        <v>517356</v>
      </c>
      <c r="C11" s="31" t="s">
        <v>1103</v>
      </c>
      <c r="D11" s="31" t="s">
        <v>600</v>
      </c>
      <c r="E11" s="31" t="s">
        <v>598</v>
      </c>
      <c r="F11" s="92">
        <v>700000</v>
      </c>
      <c r="G11" s="32">
        <v>1.1000000000000001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44404</v>
      </c>
      <c r="B12" s="32">
        <v>543230</v>
      </c>
      <c r="C12" s="31" t="s">
        <v>1077</v>
      </c>
      <c r="D12" s="31" t="s">
        <v>1078</v>
      </c>
      <c r="E12" s="31" t="s">
        <v>598</v>
      </c>
      <c r="F12" s="92">
        <v>32000</v>
      </c>
      <c r="G12" s="32">
        <v>58.47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44404</v>
      </c>
      <c r="B13" s="32">
        <v>542524</v>
      </c>
      <c r="C13" s="31" t="s">
        <v>1104</v>
      </c>
      <c r="D13" s="31" t="s">
        <v>1105</v>
      </c>
      <c r="E13" s="31" t="s">
        <v>599</v>
      </c>
      <c r="F13" s="92">
        <v>100000</v>
      </c>
      <c r="G13" s="32">
        <v>20.5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44404</v>
      </c>
      <c r="B14" s="32">
        <v>542524</v>
      </c>
      <c r="C14" s="31" t="s">
        <v>1104</v>
      </c>
      <c r="D14" s="31" t="s">
        <v>1106</v>
      </c>
      <c r="E14" s="31" t="s">
        <v>598</v>
      </c>
      <c r="F14" s="92">
        <v>100000</v>
      </c>
      <c r="G14" s="32">
        <v>20.5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44404</v>
      </c>
      <c r="B15" s="32">
        <v>530109</v>
      </c>
      <c r="C15" s="31" t="s">
        <v>1048</v>
      </c>
      <c r="D15" s="31" t="s">
        <v>1049</v>
      </c>
      <c r="E15" s="31" t="s">
        <v>598</v>
      </c>
      <c r="F15" s="92">
        <v>59921</v>
      </c>
      <c r="G15" s="32">
        <v>14.02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44404</v>
      </c>
      <c r="B16" s="32">
        <v>530109</v>
      </c>
      <c r="C16" s="31" t="s">
        <v>1048</v>
      </c>
      <c r="D16" s="31" t="s">
        <v>1049</v>
      </c>
      <c r="E16" s="31" t="s">
        <v>599</v>
      </c>
      <c r="F16" s="92">
        <v>59921</v>
      </c>
      <c r="G16" s="32">
        <v>14.28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44404</v>
      </c>
      <c r="B17" s="32">
        <v>512477</v>
      </c>
      <c r="C17" s="31" t="s">
        <v>1107</v>
      </c>
      <c r="D17" s="31" t="s">
        <v>1108</v>
      </c>
      <c r="E17" s="31" t="s">
        <v>599</v>
      </c>
      <c r="F17" s="92">
        <v>8522</v>
      </c>
      <c r="G17" s="32">
        <v>110.7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44404</v>
      </c>
      <c r="B18" s="32">
        <v>539770</v>
      </c>
      <c r="C18" s="31" t="s">
        <v>1050</v>
      </c>
      <c r="D18" s="31" t="s">
        <v>1079</v>
      </c>
      <c r="E18" s="31" t="s">
        <v>598</v>
      </c>
      <c r="F18" s="92">
        <v>50000</v>
      </c>
      <c r="G18" s="32">
        <v>4.74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44404</v>
      </c>
      <c r="B19" s="32">
        <v>539770</v>
      </c>
      <c r="C19" s="31" t="s">
        <v>1050</v>
      </c>
      <c r="D19" s="31" t="s">
        <v>1109</v>
      </c>
      <c r="E19" s="31" t="s">
        <v>599</v>
      </c>
      <c r="F19" s="92">
        <v>20530</v>
      </c>
      <c r="G19" s="32">
        <v>4.8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44404</v>
      </c>
      <c r="B20" s="32">
        <v>539770</v>
      </c>
      <c r="C20" s="31" t="s">
        <v>1050</v>
      </c>
      <c r="D20" s="31" t="s">
        <v>1110</v>
      </c>
      <c r="E20" s="31" t="s">
        <v>598</v>
      </c>
      <c r="F20" s="92">
        <v>17342</v>
      </c>
      <c r="G20" s="32">
        <v>4.6900000000000004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44404</v>
      </c>
      <c r="B21" s="32">
        <v>539197</v>
      </c>
      <c r="C21" s="31" t="s">
        <v>1011</v>
      </c>
      <c r="D21" s="31" t="s">
        <v>1111</v>
      </c>
      <c r="E21" s="31" t="s">
        <v>598</v>
      </c>
      <c r="F21" s="92">
        <v>498493</v>
      </c>
      <c r="G21" s="32">
        <v>0.84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44404</v>
      </c>
      <c r="B22" s="32">
        <v>539197</v>
      </c>
      <c r="C22" s="31" t="s">
        <v>1011</v>
      </c>
      <c r="D22" s="31" t="s">
        <v>1032</v>
      </c>
      <c r="E22" s="31" t="s">
        <v>599</v>
      </c>
      <c r="F22" s="92">
        <v>1800000</v>
      </c>
      <c r="G22" s="32">
        <v>0.84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44404</v>
      </c>
      <c r="B23" s="32">
        <v>540811</v>
      </c>
      <c r="C23" s="31" t="s">
        <v>1051</v>
      </c>
      <c r="D23" s="31" t="s">
        <v>1112</v>
      </c>
      <c r="E23" s="31" t="s">
        <v>598</v>
      </c>
      <c r="F23" s="92">
        <v>100000</v>
      </c>
      <c r="G23" s="32">
        <v>12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44404</v>
      </c>
      <c r="B24" s="32">
        <v>540811</v>
      </c>
      <c r="C24" s="31" t="s">
        <v>1051</v>
      </c>
      <c r="D24" s="31" t="s">
        <v>1113</v>
      </c>
      <c r="E24" s="31" t="s">
        <v>598</v>
      </c>
      <c r="F24" s="92">
        <v>150000</v>
      </c>
      <c r="G24" s="32">
        <v>12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44404</v>
      </c>
      <c r="B25" s="32">
        <v>540811</v>
      </c>
      <c r="C25" s="31" t="s">
        <v>1051</v>
      </c>
      <c r="D25" s="31" t="s">
        <v>1114</v>
      </c>
      <c r="E25" s="31" t="s">
        <v>599</v>
      </c>
      <c r="F25" s="92">
        <v>290000</v>
      </c>
      <c r="G25" s="32">
        <v>12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44404</v>
      </c>
      <c r="B26" s="32">
        <v>524818</v>
      </c>
      <c r="C26" s="31" t="s">
        <v>1052</v>
      </c>
      <c r="D26" s="31" t="s">
        <v>1115</v>
      </c>
      <c r="E26" s="31" t="s">
        <v>599</v>
      </c>
      <c r="F26" s="92">
        <v>100000</v>
      </c>
      <c r="G26" s="32">
        <v>115.2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44404</v>
      </c>
      <c r="B27" s="32">
        <v>524818</v>
      </c>
      <c r="C27" s="31" t="s">
        <v>1052</v>
      </c>
      <c r="D27" s="31" t="s">
        <v>1116</v>
      </c>
      <c r="E27" s="31" t="s">
        <v>599</v>
      </c>
      <c r="F27" s="92">
        <v>100000</v>
      </c>
      <c r="G27" s="32">
        <v>115.2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44404</v>
      </c>
      <c r="B28" s="32">
        <v>524818</v>
      </c>
      <c r="C28" s="31" t="s">
        <v>1052</v>
      </c>
      <c r="D28" s="31" t="s">
        <v>1117</v>
      </c>
      <c r="E28" s="31" t="s">
        <v>599</v>
      </c>
      <c r="F28" s="92">
        <v>100000</v>
      </c>
      <c r="G28" s="32">
        <v>115.25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44404</v>
      </c>
      <c r="B29" s="32">
        <v>524818</v>
      </c>
      <c r="C29" s="31" t="s">
        <v>1052</v>
      </c>
      <c r="D29" s="31" t="s">
        <v>1118</v>
      </c>
      <c r="E29" s="31" t="s">
        <v>599</v>
      </c>
      <c r="F29" s="92">
        <v>300000</v>
      </c>
      <c r="G29" s="32">
        <v>115.2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44404</v>
      </c>
      <c r="B30" s="32">
        <v>524818</v>
      </c>
      <c r="C30" s="31" t="s">
        <v>1052</v>
      </c>
      <c r="D30" s="31" t="s">
        <v>1119</v>
      </c>
      <c r="E30" s="31" t="s">
        <v>598</v>
      </c>
      <c r="F30" s="92">
        <v>17794</v>
      </c>
      <c r="G30" s="32">
        <v>115.09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44404</v>
      </c>
      <c r="B31" s="32">
        <v>524818</v>
      </c>
      <c r="C31" s="31" t="s">
        <v>1052</v>
      </c>
      <c r="D31" s="31" t="s">
        <v>1120</v>
      </c>
      <c r="E31" s="31" t="s">
        <v>598</v>
      </c>
      <c r="F31" s="92">
        <v>145000</v>
      </c>
      <c r="G31" s="32">
        <v>115.1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44404</v>
      </c>
      <c r="B32" s="32">
        <v>524818</v>
      </c>
      <c r="C32" s="31" t="s">
        <v>1052</v>
      </c>
      <c r="D32" s="31" t="s">
        <v>1121</v>
      </c>
      <c r="E32" s="31" t="s">
        <v>598</v>
      </c>
      <c r="F32" s="92">
        <v>450000</v>
      </c>
      <c r="G32" s="32">
        <v>115.21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44404</v>
      </c>
      <c r="B33" s="32">
        <v>542724</v>
      </c>
      <c r="C33" s="31" t="s">
        <v>1122</v>
      </c>
      <c r="D33" s="31" t="s">
        <v>1123</v>
      </c>
      <c r="E33" s="31" t="s">
        <v>598</v>
      </c>
      <c r="F33" s="92">
        <v>10500</v>
      </c>
      <c r="G33" s="32">
        <v>89.62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44404</v>
      </c>
      <c r="B34" s="32">
        <v>542724</v>
      </c>
      <c r="C34" s="31" t="s">
        <v>1122</v>
      </c>
      <c r="D34" s="31" t="s">
        <v>1123</v>
      </c>
      <c r="E34" s="31" t="s">
        <v>599</v>
      </c>
      <c r="F34" s="92">
        <v>39000</v>
      </c>
      <c r="G34" s="32">
        <v>89.05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44404</v>
      </c>
      <c r="B35" s="32">
        <v>542724</v>
      </c>
      <c r="C35" s="31" t="s">
        <v>1122</v>
      </c>
      <c r="D35" s="31" t="s">
        <v>1049</v>
      </c>
      <c r="E35" s="31" t="s">
        <v>598</v>
      </c>
      <c r="F35" s="92">
        <v>39000</v>
      </c>
      <c r="G35" s="32">
        <v>90.51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44404</v>
      </c>
      <c r="B36" s="32">
        <v>542724</v>
      </c>
      <c r="C36" s="31" t="s">
        <v>1122</v>
      </c>
      <c r="D36" s="31" t="s">
        <v>1049</v>
      </c>
      <c r="E36" s="31" t="s">
        <v>599</v>
      </c>
      <c r="F36" s="92">
        <v>9000</v>
      </c>
      <c r="G36" s="32">
        <v>95.15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44404</v>
      </c>
      <c r="B37" s="32">
        <v>542724</v>
      </c>
      <c r="C37" s="31" t="s">
        <v>1122</v>
      </c>
      <c r="D37" s="31" t="s">
        <v>1124</v>
      </c>
      <c r="E37" s="31" t="s">
        <v>598</v>
      </c>
      <c r="F37" s="92">
        <v>33000</v>
      </c>
      <c r="G37" s="32">
        <v>89.55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44404</v>
      </c>
      <c r="B38" s="32">
        <v>542724</v>
      </c>
      <c r="C38" s="31" t="s">
        <v>1122</v>
      </c>
      <c r="D38" s="31" t="s">
        <v>1124</v>
      </c>
      <c r="E38" s="31" t="s">
        <v>599</v>
      </c>
      <c r="F38" s="92">
        <v>33000</v>
      </c>
      <c r="G38" s="32">
        <v>90.16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44404</v>
      </c>
      <c r="B39" s="32">
        <v>542803</v>
      </c>
      <c r="C39" s="31" t="s">
        <v>1125</v>
      </c>
      <c r="D39" s="31" t="s">
        <v>1126</v>
      </c>
      <c r="E39" s="31" t="s">
        <v>599</v>
      </c>
      <c r="F39" s="92">
        <v>14900</v>
      </c>
      <c r="G39" s="32">
        <v>25.85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44404</v>
      </c>
      <c r="B40" s="32">
        <v>542803</v>
      </c>
      <c r="C40" s="31" t="s">
        <v>1125</v>
      </c>
      <c r="D40" s="31" t="s">
        <v>1127</v>
      </c>
      <c r="E40" s="31" t="s">
        <v>598</v>
      </c>
      <c r="F40" s="92">
        <v>26170</v>
      </c>
      <c r="G40" s="32">
        <v>25.85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44404</v>
      </c>
      <c r="B41" s="32">
        <v>542803</v>
      </c>
      <c r="C41" s="31" t="s">
        <v>1125</v>
      </c>
      <c r="D41" s="31" t="s">
        <v>1128</v>
      </c>
      <c r="E41" s="31" t="s">
        <v>599</v>
      </c>
      <c r="F41" s="92">
        <v>16668</v>
      </c>
      <c r="G41" s="32">
        <v>25.85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44404</v>
      </c>
      <c r="B42" s="32">
        <v>542803</v>
      </c>
      <c r="C42" s="31" t="s">
        <v>1125</v>
      </c>
      <c r="D42" s="31" t="s">
        <v>1129</v>
      </c>
      <c r="E42" s="31" t="s">
        <v>598</v>
      </c>
      <c r="F42" s="92">
        <v>7165</v>
      </c>
      <c r="G42" s="32">
        <v>24.04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44404</v>
      </c>
      <c r="B43" s="32">
        <v>539479</v>
      </c>
      <c r="C43" s="31" t="s">
        <v>1130</v>
      </c>
      <c r="D43" s="31" t="s">
        <v>1131</v>
      </c>
      <c r="E43" s="31" t="s">
        <v>598</v>
      </c>
      <c r="F43" s="92">
        <v>18959</v>
      </c>
      <c r="G43" s="32">
        <v>25.9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44404</v>
      </c>
      <c r="B44" s="32">
        <v>500184</v>
      </c>
      <c r="C44" s="31" t="s">
        <v>400</v>
      </c>
      <c r="D44" s="31" t="s">
        <v>1080</v>
      </c>
      <c r="E44" s="31" t="s">
        <v>599</v>
      </c>
      <c r="F44" s="92">
        <v>2500000</v>
      </c>
      <c r="G44" s="32">
        <v>52.5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44404</v>
      </c>
      <c r="B45" s="32">
        <v>540134</v>
      </c>
      <c r="C45" s="31" t="s">
        <v>1053</v>
      </c>
      <c r="D45" s="31" t="s">
        <v>1132</v>
      </c>
      <c r="E45" s="31" t="s">
        <v>598</v>
      </c>
      <c r="F45" s="92">
        <v>47000</v>
      </c>
      <c r="G45" s="32">
        <v>4.09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44404</v>
      </c>
      <c r="B46" s="32">
        <v>540134</v>
      </c>
      <c r="C46" s="31" t="s">
        <v>1053</v>
      </c>
      <c r="D46" s="31" t="s">
        <v>1081</v>
      </c>
      <c r="E46" s="31" t="s">
        <v>599</v>
      </c>
      <c r="F46" s="92">
        <v>50655</v>
      </c>
      <c r="G46" s="32">
        <v>4.09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44404</v>
      </c>
      <c r="B47" s="32">
        <v>530201</v>
      </c>
      <c r="C47" s="31" t="s">
        <v>1133</v>
      </c>
      <c r="D47" s="31" t="s">
        <v>1134</v>
      </c>
      <c r="E47" s="31" t="s">
        <v>598</v>
      </c>
      <c r="F47" s="92">
        <v>248000</v>
      </c>
      <c r="G47" s="32">
        <v>21.55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44404</v>
      </c>
      <c r="B48" s="32">
        <v>530201</v>
      </c>
      <c r="C48" s="31" t="s">
        <v>1133</v>
      </c>
      <c r="D48" s="31" t="s">
        <v>1135</v>
      </c>
      <c r="E48" s="31" t="s">
        <v>599</v>
      </c>
      <c r="F48" s="92">
        <v>521235</v>
      </c>
      <c r="G48" s="32">
        <v>21.55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44404</v>
      </c>
      <c r="B49" s="32">
        <v>539679</v>
      </c>
      <c r="C49" s="31" t="s">
        <v>1082</v>
      </c>
      <c r="D49" s="31" t="s">
        <v>1136</v>
      </c>
      <c r="E49" s="31" t="s">
        <v>598</v>
      </c>
      <c r="F49" s="92">
        <v>27500</v>
      </c>
      <c r="G49" s="32">
        <v>10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44404</v>
      </c>
      <c r="B50" s="32">
        <v>539679</v>
      </c>
      <c r="C50" s="31" t="s">
        <v>1082</v>
      </c>
      <c r="D50" s="31" t="s">
        <v>1137</v>
      </c>
      <c r="E50" s="31" t="s">
        <v>598</v>
      </c>
      <c r="F50" s="92">
        <v>55000</v>
      </c>
      <c r="G50" s="32">
        <v>10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44404</v>
      </c>
      <c r="B51" s="32">
        <v>539679</v>
      </c>
      <c r="C51" s="31" t="s">
        <v>1082</v>
      </c>
      <c r="D51" s="31" t="s">
        <v>1138</v>
      </c>
      <c r="E51" s="31" t="s">
        <v>598</v>
      </c>
      <c r="F51" s="92">
        <v>91000</v>
      </c>
      <c r="G51" s="32">
        <v>10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44404</v>
      </c>
      <c r="B52" s="32">
        <v>539679</v>
      </c>
      <c r="C52" s="31" t="s">
        <v>1082</v>
      </c>
      <c r="D52" s="31" t="s">
        <v>1139</v>
      </c>
      <c r="E52" s="31" t="s">
        <v>599</v>
      </c>
      <c r="F52" s="92">
        <v>200000</v>
      </c>
      <c r="G52" s="32">
        <v>10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44404</v>
      </c>
      <c r="B53" s="32">
        <v>534532</v>
      </c>
      <c r="C53" s="31" t="s">
        <v>1140</v>
      </c>
      <c r="D53" s="31" t="s">
        <v>1141</v>
      </c>
      <c r="E53" s="31" t="s">
        <v>599</v>
      </c>
      <c r="F53" s="92">
        <v>294000</v>
      </c>
      <c r="G53" s="32">
        <v>5.3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44404</v>
      </c>
      <c r="B54" s="32">
        <v>539519</v>
      </c>
      <c r="C54" s="31" t="s">
        <v>1142</v>
      </c>
      <c r="D54" s="31" t="s">
        <v>1143</v>
      </c>
      <c r="E54" s="31" t="s">
        <v>598</v>
      </c>
      <c r="F54" s="92">
        <v>50000</v>
      </c>
      <c r="G54" s="32">
        <v>31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44404</v>
      </c>
      <c r="B55" s="32">
        <v>539519</v>
      </c>
      <c r="C55" s="31" t="s">
        <v>1142</v>
      </c>
      <c r="D55" s="31" t="s">
        <v>1143</v>
      </c>
      <c r="E55" s="31" t="s">
        <v>599</v>
      </c>
      <c r="F55" s="92">
        <v>20026</v>
      </c>
      <c r="G55" s="32">
        <v>33.9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44404</v>
      </c>
      <c r="B56" s="32">
        <v>539519</v>
      </c>
      <c r="C56" s="31" t="s">
        <v>1142</v>
      </c>
      <c r="D56" s="31" t="s">
        <v>1144</v>
      </c>
      <c r="E56" s="31" t="s">
        <v>598</v>
      </c>
      <c r="F56" s="92">
        <v>59000</v>
      </c>
      <c r="G56" s="32">
        <v>31.97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44404</v>
      </c>
      <c r="B57" s="32">
        <v>539519</v>
      </c>
      <c r="C57" s="31" t="s">
        <v>1142</v>
      </c>
      <c r="D57" s="31" t="s">
        <v>1145</v>
      </c>
      <c r="E57" s="31" t="s">
        <v>598</v>
      </c>
      <c r="F57" s="92">
        <v>39500</v>
      </c>
      <c r="G57" s="32">
        <v>32.020000000000003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44404</v>
      </c>
      <c r="B58" s="32">
        <v>539519</v>
      </c>
      <c r="C58" s="31" t="s">
        <v>1142</v>
      </c>
      <c r="D58" s="31" t="s">
        <v>1146</v>
      </c>
      <c r="E58" s="31" t="s">
        <v>599</v>
      </c>
      <c r="F58" s="92">
        <v>36306</v>
      </c>
      <c r="G58" s="32">
        <v>31.01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44404</v>
      </c>
      <c r="B59" s="32">
        <v>531456</v>
      </c>
      <c r="C59" s="31" t="s">
        <v>1147</v>
      </c>
      <c r="D59" s="31" t="s">
        <v>1148</v>
      </c>
      <c r="E59" s="31" t="s">
        <v>599</v>
      </c>
      <c r="F59" s="92">
        <v>400000</v>
      </c>
      <c r="G59" s="32">
        <v>1.22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44404</v>
      </c>
      <c r="B60" s="32">
        <v>540243</v>
      </c>
      <c r="C60" s="31" t="s">
        <v>1149</v>
      </c>
      <c r="D60" s="31" t="s">
        <v>1150</v>
      </c>
      <c r="E60" s="31" t="s">
        <v>599</v>
      </c>
      <c r="F60" s="92">
        <v>22111</v>
      </c>
      <c r="G60" s="32">
        <v>43.85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44404</v>
      </c>
      <c r="B61" s="32">
        <v>540243</v>
      </c>
      <c r="C61" s="31" t="s">
        <v>1149</v>
      </c>
      <c r="D61" s="31" t="s">
        <v>1151</v>
      </c>
      <c r="E61" s="31" t="s">
        <v>598</v>
      </c>
      <c r="F61" s="92">
        <v>94744</v>
      </c>
      <c r="G61" s="32">
        <v>41.89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44404</v>
      </c>
      <c r="B62" s="32">
        <v>540243</v>
      </c>
      <c r="C62" s="20" t="s">
        <v>1149</v>
      </c>
      <c r="D62" s="20" t="s">
        <v>1152</v>
      </c>
      <c r="E62" s="31" t="s">
        <v>599</v>
      </c>
      <c r="F62" s="92">
        <v>47994</v>
      </c>
      <c r="G62" s="32">
        <v>39.85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44404</v>
      </c>
      <c r="B63" s="32">
        <v>538019</v>
      </c>
      <c r="C63" s="31" t="s">
        <v>1153</v>
      </c>
      <c r="D63" s="31" t="s">
        <v>1154</v>
      </c>
      <c r="E63" s="31" t="s">
        <v>598</v>
      </c>
      <c r="F63" s="92">
        <v>100000</v>
      </c>
      <c r="G63" s="32">
        <v>3.7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44404</v>
      </c>
      <c r="B64" s="32">
        <v>506852</v>
      </c>
      <c r="C64" s="31" t="s">
        <v>1155</v>
      </c>
      <c r="D64" s="31" t="s">
        <v>1156</v>
      </c>
      <c r="E64" s="31" t="s">
        <v>598</v>
      </c>
      <c r="F64" s="92">
        <v>250239</v>
      </c>
      <c r="G64" s="32">
        <v>114.44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44404</v>
      </c>
      <c r="B65" s="32">
        <v>539273</v>
      </c>
      <c r="C65" s="31" t="s">
        <v>1157</v>
      </c>
      <c r="D65" s="31" t="s">
        <v>1158</v>
      </c>
      <c r="E65" s="31" t="s">
        <v>598</v>
      </c>
      <c r="F65" s="92">
        <v>8000</v>
      </c>
      <c r="G65" s="32">
        <v>26.15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44404</v>
      </c>
      <c r="B66" s="32">
        <v>519359</v>
      </c>
      <c r="C66" s="31" t="s">
        <v>1083</v>
      </c>
      <c r="D66" s="31" t="s">
        <v>1054</v>
      </c>
      <c r="E66" s="31" t="s">
        <v>598</v>
      </c>
      <c r="F66" s="92">
        <v>5000</v>
      </c>
      <c r="G66" s="32">
        <v>79.73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44404</v>
      </c>
      <c r="B67" s="32">
        <v>519359</v>
      </c>
      <c r="C67" s="31" t="s">
        <v>1083</v>
      </c>
      <c r="D67" s="31" t="s">
        <v>1054</v>
      </c>
      <c r="E67" s="31" t="s">
        <v>599</v>
      </c>
      <c r="F67" s="92">
        <v>39503</v>
      </c>
      <c r="G67" s="32">
        <v>79.040000000000006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44404</v>
      </c>
      <c r="B68" s="32">
        <v>519359</v>
      </c>
      <c r="C68" s="31" t="s">
        <v>1083</v>
      </c>
      <c r="D68" s="31" t="s">
        <v>1159</v>
      </c>
      <c r="E68" s="31" t="s">
        <v>598</v>
      </c>
      <c r="F68" s="92">
        <v>30000</v>
      </c>
      <c r="G68" s="32">
        <v>79.150000000000006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44404</v>
      </c>
      <c r="B69" s="32">
        <v>512217</v>
      </c>
      <c r="C69" s="31" t="s">
        <v>1160</v>
      </c>
      <c r="D69" s="31" t="s">
        <v>1161</v>
      </c>
      <c r="E69" s="31" t="s">
        <v>599</v>
      </c>
      <c r="F69" s="92">
        <v>40000</v>
      </c>
      <c r="G69" s="32">
        <v>5.7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44404</v>
      </c>
      <c r="B70" s="32">
        <v>532712</v>
      </c>
      <c r="C70" s="31" t="s">
        <v>1090</v>
      </c>
      <c r="D70" s="31" t="s">
        <v>1162</v>
      </c>
      <c r="E70" s="31" t="s">
        <v>598</v>
      </c>
      <c r="F70" s="92">
        <v>2507859</v>
      </c>
      <c r="G70" s="32">
        <v>3.59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44404</v>
      </c>
      <c r="B71" s="32">
        <v>532712</v>
      </c>
      <c r="C71" s="31" t="s">
        <v>1090</v>
      </c>
      <c r="D71" s="31" t="s">
        <v>1162</v>
      </c>
      <c r="E71" s="31" t="s">
        <v>599</v>
      </c>
      <c r="F71" s="92">
        <v>25507859</v>
      </c>
      <c r="G71" s="32">
        <v>3.55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44404</v>
      </c>
      <c r="B72" s="32">
        <v>512634</v>
      </c>
      <c r="C72" s="31" t="s">
        <v>1163</v>
      </c>
      <c r="D72" s="31" t="s">
        <v>1164</v>
      </c>
      <c r="E72" s="31" t="s">
        <v>598</v>
      </c>
      <c r="F72" s="92">
        <v>88574</v>
      </c>
      <c r="G72" s="32">
        <v>52.22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44404</v>
      </c>
      <c r="B73" s="32">
        <v>512634</v>
      </c>
      <c r="C73" s="31" t="s">
        <v>1163</v>
      </c>
      <c r="D73" s="31" t="s">
        <v>1165</v>
      </c>
      <c r="E73" s="31" t="s">
        <v>599</v>
      </c>
      <c r="F73" s="92">
        <v>86873</v>
      </c>
      <c r="G73" s="32">
        <v>52.21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44404</v>
      </c>
      <c r="B74" s="32">
        <v>530525</v>
      </c>
      <c r="C74" s="31" t="s">
        <v>1084</v>
      </c>
      <c r="D74" s="31" t="s">
        <v>1166</v>
      </c>
      <c r="E74" s="31" t="s">
        <v>599</v>
      </c>
      <c r="F74" s="92">
        <v>25076</v>
      </c>
      <c r="G74" s="32">
        <v>3.64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44404</v>
      </c>
      <c r="B75" s="32">
        <v>513216</v>
      </c>
      <c r="C75" s="31" t="s">
        <v>1167</v>
      </c>
      <c r="D75" s="31" t="s">
        <v>600</v>
      </c>
      <c r="E75" s="31" t="s">
        <v>598</v>
      </c>
      <c r="F75" s="92">
        <v>700011</v>
      </c>
      <c r="G75" s="32">
        <v>4.9400000000000004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44404</v>
      </c>
      <c r="B76" s="32">
        <v>513216</v>
      </c>
      <c r="C76" s="31" t="s">
        <v>1167</v>
      </c>
      <c r="D76" s="31" t="s">
        <v>600</v>
      </c>
      <c r="E76" s="31" t="s">
        <v>599</v>
      </c>
      <c r="F76" s="92">
        <v>1200011</v>
      </c>
      <c r="G76" s="32">
        <v>5.41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44404</v>
      </c>
      <c r="B77" s="32">
        <v>530961</v>
      </c>
      <c r="C77" s="31" t="s">
        <v>1168</v>
      </c>
      <c r="D77" s="31" t="s">
        <v>600</v>
      </c>
      <c r="E77" s="31" t="s">
        <v>598</v>
      </c>
      <c r="F77" s="92">
        <v>6840122</v>
      </c>
      <c r="G77" s="32">
        <v>2.42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44404</v>
      </c>
      <c r="B78" s="32">
        <v>530961</v>
      </c>
      <c r="C78" s="31" t="s">
        <v>1168</v>
      </c>
      <c r="D78" s="31" t="s">
        <v>600</v>
      </c>
      <c r="E78" s="31" t="s">
        <v>599</v>
      </c>
      <c r="F78" s="92">
        <v>10540122</v>
      </c>
      <c r="G78" s="32">
        <v>2.44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44404</v>
      </c>
      <c r="B79" s="32">
        <v>530961</v>
      </c>
      <c r="C79" s="31" t="s">
        <v>1168</v>
      </c>
      <c r="D79" s="31" t="s">
        <v>1056</v>
      </c>
      <c r="E79" s="31" t="s">
        <v>598</v>
      </c>
      <c r="F79" s="92">
        <v>2795740</v>
      </c>
      <c r="G79" s="32">
        <v>2.44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44404</v>
      </c>
      <c r="B80" s="32">
        <v>530961</v>
      </c>
      <c r="C80" s="31" t="s">
        <v>1168</v>
      </c>
      <c r="D80" s="31" t="s">
        <v>1056</v>
      </c>
      <c r="E80" s="31" t="s">
        <v>599</v>
      </c>
      <c r="F80" s="92">
        <v>5845661</v>
      </c>
      <c r="G80" s="32">
        <v>2.41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44404</v>
      </c>
      <c r="B81" s="32">
        <v>530961</v>
      </c>
      <c r="C81" s="31" t="s">
        <v>1168</v>
      </c>
      <c r="D81" s="31" t="s">
        <v>1169</v>
      </c>
      <c r="E81" s="31" t="s">
        <v>598</v>
      </c>
      <c r="F81" s="92">
        <v>4000000</v>
      </c>
      <c r="G81" s="32">
        <v>2.44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44404</v>
      </c>
      <c r="B82" s="32">
        <v>530961</v>
      </c>
      <c r="C82" s="31" t="s">
        <v>1168</v>
      </c>
      <c r="D82" s="31" t="s">
        <v>1170</v>
      </c>
      <c r="E82" s="31" t="s">
        <v>598</v>
      </c>
      <c r="F82" s="92">
        <v>3500000</v>
      </c>
      <c r="G82" s="32">
        <v>2.44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44404</v>
      </c>
      <c r="B83" s="32">
        <v>539222</v>
      </c>
      <c r="C83" s="31" t="s">
        <v>1085</v>
      </c>
      <c r="D83" s="31" t="s">
        <v>1055</v>
      </c>
      <c r="E83" s="31" t="s">
        <v>599</v>
      </c>
      <c r="F83" s="92">
        <v>30000</v>
      </c>
      <c r="G83" s="32">
        <v>9.19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44404</v>
      </c>
      <c r="B84" s="32">
        <v>541445</v>
      </c>
      <c r="C84" s="31" t="s">
        <v>1171</v>
      </c>
      <c r="D84" s="31" t="s">
        <v>1112</v>
      </c>
      <c r="E84" s="31" t="s">
        <v>599</v>
      </c>
      <c r="F84" s="92">
        <v>88000</v>
      </c>
      <c r="G84" s="32">
        <v>40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44404</v>
      </c>
      <c r="B85" s="32">
        <v>541445</v>
      </c>
      <c r="C85" s="31" t="s">
        <v>1171</v>
      </c>
      <c r="D85" s="31" t="s">
        <v>1114</v>
      </c>
      <c r="E85" s="31" t="s">
        <v>598</v>
      </c>
      <c r="F85" s="92">
        <v>84800</v>
      </c>
      <c r="G85" s="32">
        <v>40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44404</v>
      </c>
      <c r="B86" s="32" t="s">
        <v>1172</v>
      </c>
      <c r="C86" s="31" t="s">
        <v>1173</v>
      </c>
      <c r="D86" s="31" t="s">
        <v>1174</v>
      </c>
      <c r="E86" s="31" t="s">
        <v>598</v>
      </c>
      <c r="F86" s="92">
        <v>64000</v>
      </c>
      <c r="G86" s="32">
        <v>58.5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44404</v>
      </c>
      <c r="B87" s="32" t="s">
        <v>1172</v>
      </c>
      <c r="C87" s="31" t="s">
        <v>1173</v>
      </c>
      <c r="D87" s="31" t="s">
        <v>1175</v>
      </c>
      <c r="E87" s="31" t="s">
        <v>598</v>
      </c>
      <c r="F87" s="92">
        <v>1600</v>
      </c>
      <c r="G87" s="32">
        <v>58.5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44404</v>
      </c>
      <c r="B88" s="32" t="s">
        <v>1172</v>
      </c>
      <c r="C88" s="31" t="s">
        <v>1173</v>
      </c>
      <c r="D88" s="31" t="s">
        <v>1176</v>
      </c>
      <c r="E88" s="31" t="s">
        <v>598</v>
      </c>
      <c r="F88" s="92">
        <v>46400</v>
      </c>
      <c r="G88" s="32">
        <v>58.5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44404</v>
      </c>
      <c r="B89" s="32" t="s">
        <v>1172</v>
      </c>
      <c r="C89" s="31" t="s">
        <v>1173</v>
      </c>
      <c r="D89" s="31" t="s">
        <v>1177</v>
      </c>
      <c r="E89" s="31" t="s">
        <v>598</v>
      </c>
      <c r="F89" s="92">
        <v>75200</v>
      </c>
      <c r="G89" s="32">
        <v>63.18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44404</v>
      </c>
      <c r="B90" s="32" t="s">
        <v>1178</v>
      </c>
      <c r="C90" s="31" t="s">
        <v>1179</v>
      </c>
      <c r="D90" s="31" t="s">
        <v>602</v>
      </c>
      <c r="E90" s="31" t="s">
        <v>598</v>
      </c>
      <c r="F90" s="92">
        <v>77182</v>
      </c>
      <c r="G90" s="32">
        <v>1508.83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44404</v>
      </c>
      <c r="B91" s="32" t="s">
        <v>1180</v>
      </c>
      <c r="C91" s="31" t="s">
        <v>1181</v>
      </c>
      <c r="D91" s="31" t="s">
        <v>1182</v>
      </c>
      <c r="E91" s="31" t="s">
        <v>598</v>
      </c>
      <c r="F91" s="92">
        <v>53189</v>
      </c>
      <c r="G91" s="32">
        <v>90.1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44404</v>
      </c>
      <c r="B92" s="32" t="s">
        <v>1180</v>
      </c>
      <c r="C92" s="31" t="s">
        <v>1181</v>
      </c>
      <c r="D92" s="31" t="s">
        <v>602</v>
      </c>
      <c r="E92" s="31" t="s">
        <v>598</v>
      </c>
      <c r="F92" s="92">
        <v>52803</v>
      </c>
      <c r="G92" s="32">
        <v>85.95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44404</v>
      </c>
      <c r="B93" s="32" t="s">
        <v>336</v>
      </c>
      <c r="C93" s="31" t="s">
        <v>1086</v>
      </c>
      <c r="D93" s="31" t="s">
        <v>602</v>
      </c>
      <c r="E93" s="31" t="s">
        <v>598</v>
      </c>
      <c r="F93" s="92">
        <v>414981</v>
      </c>
      <c r="G93" s="32">
        <v>957.62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44404</v>
      </c>
      <c r="B94" s="32" t="s">
        <v>664</v>
      </c>
      <c r="C94" s="31" t="s">
        <v>1183</v>
      </c>
      <c r="D94" s="31" t="s">
        <v>1087</v>
      </c>
      <c r="E94" s="31" t="s">
        <v>598</v>
      </c>
      <c r="F94" s="92">
        <v>223052</v>
      </c>
      <c r="G94" s="32">
        <v>624.02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44404</v>
      </c>
      <c r="B95" s="32" t="s">
        <v>664</v>
      </c>
      <c r="C95" s="31" t="s">
        <v>1183</v>
      </c>
      <c r="D95" s="31" t="s">
        <v>602</v>
      </c>
      <c r="E95" s="31" t="s">
        <v>598</v>
      </c>
      <c r="F95" s="92">
        <v>126182</v>
      </c>
      <c r="G95" s="32">
        <v>603.66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44404</v>
      </c>
      <c r="B96" s="32" t="s">
        <v>1184</v>
      </c>
      <c r="C96" s="31" t="s">
        <v>1185</v>
      </c>
      <c r="D96" s="31" t="s">
        <v>1186</v>
      </c>
      <c r="E96" s="31" t="s">
        <v>598</v>
      </c>
      <c r="F96" s="92">
        <v>246155</v>
      </c>
      <c r="G96" s="32">
        <v>31.78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44404</v>
      </c>
      <c r="B97" s="32" t="s">
        <v>423</v>
      </c>
      <c r="C97" s="31" t="s">
        <v>1187</v>
      </c>
      <c r="D97" s="31" t="s">
        <v>602</v>
      </c>
      <c r="E97" s="31" t="s">
        <v>598</v>
      </c>
      <c r="F97" s="92">
        <v>735595</v>
      </c>
      <c r="G97" s="32">
        <v>327.24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44404</v>
      </c>
      <c r="B98" s="32" t="s">
        <v>1188</v>
      </c>
      <c r="C98" s="31" t="s">
        <v>1189</v>
      </c>
      <c r="D98" s="31" t="s">
        <v>1190</v>
      </c>
      <c r="E98" s="31" t="s">
        <v>598</v>
      </c>
      <c r="F98" s="92">
        <v>100000</v>
      </c>
      <c r="G98" s="32">
        <v>122.9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44404</v>
      </c>
      <c r="B99" s="32" t="s">
        <v>1191</v>
      </c>
      <c r="C99" s="31" t="s">
        <v>1192</v>
      </c>
      <c r="D99" s="31" t="s">
        <v>602</v>
      </c>
      <c r="E99" s="31" t="s">
        <v>598</v>
      </c>
      <c r="F99" s="92">
        <v>401805</v>
      </c>
      <c r="G99" s="32">
        <v>135.74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44404</v>
      </c>
      <c r="B100" s="32" t="s">
        <v>1058</v>
      </c>
      <c r="C100" s="31" t="s">
        <v>1059</v>
      </c>
      <c r="D100" s="31" t="s">
        <v>602</v>
      </c>
      <c r="E100" s="31" t="s">
        <v>598</v>
      </c>
      <c r="F100" s="92">
        <v>118633</v>
      </c>
      <c r="G100" s="32">
        <v>304.97000000000003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44404</v>
      </c>
      <c r="B101" s="32" t="s">
        <v>1058</v>
      </c>
      <c r="C101" s="31" t="s">
        <v>1059</v>
      </c>
      <c r="D101" s="31" t="s">
        <v>1087</v>
      </c>
      <c r="E101" s="31" t="s">
        <v>598</v>
      </c>
      <c r="F101" s="92">
        <v>67613</v>
      </c>
      <c r="G101" s="32">
        <v>305.51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44404</v>
      </c>
      <c r="B102" s="32" t="s">
        <v>1058</v>
      </c>
      <c r="C102" s="31" t="s">
        <v>1059</v>
      </c>
      <c r="D102" s="31" t="s">
        <v>1193</v>
      </c>
      <c r="E102" s="31" t="s">
        <v>598</v>
      </c>
      <c r="F102" s="92">
        <v>57934</v>
      </c>
      <c r="G102" s="32">
        <v>307.31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44404</v>
      </c>
      <c r="B103" s="32" t="s">
        <v>1194</v>
      </c>
      <c r="C103" s="31" t="s">
        <v>1195</v>
      </c>
      <c r="D103" s="31" t="s">
        <v>1196</v>
      </c>
      <c r="E103" s="31" t="s">
        <v>598</v>
      </c>
      <c r="F103" s="92">
        <v>150000</v>
      </c>
      <c r="G103" s="32">
        <v>42.77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44404</v>
      </c>
      <c r="B104" s="32" t="s">
        <v>1197</v>
      </c>
      <c r="C104" s="31" t="s">
        <v>1198</v>
      </c>
      <c r="D104" s="31" t="s">
        <v>1199</v>
      </c>
      <c r="E104" s="31" t="s">
        <v>598</v>
      </c>
      <c r="F104" s="92">
        <v>389400</v>
      </c>
      <c r="G104" s="32">
        <v>141.5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44404</v>
      </c>
      <c r="B105" s="32" t="s">
        <v>1197</v>
      </c>
      <c r="C105" s="31" t="s">
        <v>1198</v>
      </c>
      <c r="D105" s="31" t="s">
        <v>602</v>
      </c>
      <c r="E105" s="31" t="s">
        <v>598</v>
      </c>
      <c r="F105" s="92">
        <v>606859</v>
      </c>
      <c r="G105" s="32">
        <v>140.93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44404</v>
      </c>
      <c r="B106" s="32" t="s">
        <v>1200</v>
      </c>
      <c r="C106" s="31" t="s">
        <v>1201</v>
      </c>
      <c r="D106" s="31" t="s">
        <v>1202</v>
      </c>
      <c r="E106" s="31" t="s">
        <v>598</v>
      </c>
      <c r="F106" s="92">
        <v>141974</v>
      </c>
      <c r="G106" s="32">
        <v>47.04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44404</v>
      </c>
      <c r="B107" s="32" t="s">
        <v>1088</v>
      </c>
      <c r="C107" s="31" t="s">
        <v>1089</v>
      </c>
      <c r="D107" s="31" t="s">
        <v>1203</v>
      </c>
      <c r="E107" s="31" t="s">
        <v>598</v>
      </c>
      <c r="F107" s="92">
        <v>690000</v>
      </c>
      <c r="G107" s="32">
        <v>28.95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44404</v>
      </c>
      <c r="B108" s="32" t="s">
        <v>1204</v>
      </c>
      <c r="C108" s="31" t="s">
        <v>1205</v>
      </c>
      <c r="D108" s="31" t="s">
        <v>1206</v>
      </c>
      <c r="E108" s="31" t="s">
        <v>598</v>
      </c>
      <c r="F108" s="92">
        <v>38796</v>
      </c>
      <c r="G108" s="32">
        <v>1167.55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44404</v>
      </c>
      <c r="B109" s="32" t="s">
        <v>1204</v>
      </c>
      <c r="C109" s="31" t="s">
        <v>1205</v>
      </c>
      <c r="D109" s="31" t="s">
        <v>602</v>
      </c>
      <c r="E109" s="31" t="s">
        <v>598</v>
      </c>
      <c r="F109" s="92">
        <v>30024</v>
      </c>
      <c r="G109" s="32">
        <v>1171.6500000000001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44404</v>
      </c>
      <c r="B110" s="32" t="s">
        <v>1204</v>
      </c>
      <c r="C110" s="31" t="s">
        <v>1205</v>
      </c>
      <c r="D110" s="31" t="s">
        <v>1207</v>
      </c>
      <c r="E110" s="31" t="s">
        <v>598</v>
      </c>
      <c r="F110" s="92">
        <v>79720</v>
      </c>
      <c r="G110" s="32">
        <v>1174.5899999999999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44404</v>
      </c>
      <c r="B111" s="32" t="s">
        <v>1208</v>
      </c>
      <c r="C111" s="31" t="s">
        <v>1209</v>
      </c>
      <c r="D111" s="31" t="s">
        <v>1210</v>
      </c>
      <c r="E111" s="31" t="s">
        <v>598</v>
      </c>
      <c r="F111" s="92">
        <v>403119</v>
      </c>
      <c r="G111" s="32">
        <v>60.52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44404</v>
      </c>
      <c r="B112" s="32" t="s">
        <v>1211</v>
      </c>
      <c r="C112" s="31" t="s">
        <v>1212</v>
      </c>
      <c r="D112" s="31" t="s">
        <v>1087</v>
      </c>
      <c r="E112" s="31" t="s">
        <v>598</v>
      </c>
      <c r="F112" s="92">
        <v>78853</v>
      </c>
      <c r="G112" s="32">
        <v>313.02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44404</v>
      </c>
      <c r="B113" s="32" t="s">
        <v>1090</v>
      </c>
      <c r="C113" s="31" t="s">
        <v>1091</v>
      </c>
      <c r="D113" s="31" t="s">
        <v>600</v>
      </c>
      <c r="E113" s="31" t="s">
        <v>598</v>
      </c>
      <c r="F113" s="92">
        <v>12429786</v>
      </c>
      <c r="G113" s="32">
        <v>3.58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44404</v>
      </c>
      <c r="B114" s="32" t="s">
        <v>1090</v>
      </c>
      <c r="C114" s="31" t="s">
        <v>1091</v>
      </c>
      <c r="D114" s="31" t="s">
        <v>1162</v>
      </c>
      <c r="E114" s="31" t="s">
        <v>598</v>
      </c>
      <c r="F114" s="92">
        <v>61512646</v>
      </c>
      <c r="G114" s="32">
        <v>3.57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44404</v>
      </c>
      <c r="B115" s="32" t="s">
        <v>1213</v>
      </c>
      <c r="C115" s="31" t="s">
        <v>1214</v>
      </c>
      <c r="D115" s="31" t="s">
        <v>1215</v>
      </c>
      <c r="E115" s="31" t="s">
        <v>598</v>
      </c>
      <c r="F115" s="92">
        <v>91043</v>
      </c>
      <c r="G115" s="32">
        <v>32.33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44404</v>
      </c>
      <c r="B116" s="32" t="s">
        <v>1216</v>
      </c>
      <c r="C116" s="31" t="s">
        <v>1217</v>
      </c>
      <c r="D116" s="31" t="s">
        <v>1218</v>
      </c>
      <c r="E116" s="31" t="s">
        <v>598</v>
      </c>
      <c r="F116" s="92">
        <v>277688</v>
      </c>
      <c r="G116" s="32">
        <v>137.38999999999999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44404</v>
      </c>
      <c r="B117" s="32" t="s">
        <v>1216</v>
      </c>
      <c r="C117" s="31" t="s">
        <v>1217</v>
      </c>
      <c r="D117" s="31" t="s">
        <v>1219</v>
      </c>
      <c r="E117" s="31" t="s">
        <v>598</v>
      </c>
      <c r="F117" s="92">
        <v>75850</v>
      </c>
      <c r="G117" s="32">
        <v>137.93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44404</v>
      </c>
      <c r="B118" s="32" t="s">
        <v>1220</v>
      </c>
      <c r="C118" s="31" t="s">
        <v>1221</v>
      </c>
      <c r="D118" s="31" t="s">
        <v>1222</v>
      </c>
      <c r="E118" s="31" t="s">
        <v>598</v>
      </c>
      <c r="F118" s="92">
        <v>142000</v>
      </c>
      <c r="G118" s="32">
        <v>78.62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44404</v>
      </c>
      <c r="B119" s="32" t="s">
        <v>1223</v>
      </c>
      <c r="C119" s="31" t="s">
        <v>1224</v>
      </c>
      <c r="D119" s="31" t="s">
        <v>602</v>
      </c>
      <c r="E119" s="31" t="s">
        <v>598</v>
      </c>
      <c r="F119" s="92">
        <v>1102815</v>
      </c>
      <c r="G119" s="32">
        <v>102.27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44404</v>
      </c>
      <c r="B120" s="32" t="s">
        <v>1223</v>
      </c>
      <c r="C120" s="31" t="s">
        <v>1224</v>
      </c>
      <c r="D120" s="31" t="s">
        <v>1087</v>
      </c>
      <c r="E120" s="31" t="s">
        <v>598</v>
      </c>
      <c r="F120" s="92">
        <v>475646</v>
      </c>
      <c r="G120" s="32">
        <v>102.52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44404</v>
      </c>
      <c r="B121" s="32" t="s">
        <v>552</v>
      </c>
      <c r="C121" s="31" t="s">
        <v>1225</v>
      </c>
      <c r="D121" s="31" t="s">
        <v>1199</v>
      </c>
      <c r="E121" s="31" t="s">
        <v>598</v>
      </c>
      <c r="F121" s="92">
        <v>936399</v>
      </c>
      <c r="G121" s="32">
        <v>231.84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44404</v>
      </c>
      <c r="B122" s="32" t="s">
        <v>552</v>
      </c>
      <c r="C122" s="31" t="s">
        <v>1225</v>
      </c>
      <c r="D122" s="31" t="s">
        <v>602</v>
      </c>
      <c r="E122" s="31" t="s">
        <v>598</v>
      </c>
      <c r="F122" s="92">
        <v>1465562</v>
      </c>
      <c r="G122" s="32">
        <v>226.64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44404</v>
      </c>
      <c r="B123" s="32" t="s">
        <v>552</v>
      </c>
      <c r="C123" s="31" t="s">
        <v>1225</v>
      </c>
      <c r="D123" s="31" t="s">
        <v>1087</v>
      </c>
      <c r="E123" s="31" t="s">
        <v>598</v>
      </c>
      <c r="F123" s="92">
        <v>1147275</v>
      </c>
      <c r="G123" s="32">
        <v>228.67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44404</v>
      </c>
      <c r="B124" s="32" t="s">
        <v>1167</v>
      </c>
      <c r="C124" s="31" t="s">
        <v>1226</v>
      </c>
      <c r="D124" s="31" t="s">
        <v>600</v>
      </c>
      <c r="E124" s="31" t="s">
        <v>598</v>
      </c>
      <c r="F124" s="92">
        <v>2929201</v>
      </c>
      <c r="G124" s="32">
        <v>5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44404</v>
      </c>
      <c r="B125" s="32" t="s">
        <v>1033</v>
      </c>
      <c r="C125" s="31" t="s">
        <v>1034</v>
      </c>
      <c r="D125" s="31" t="s">
        <v>1035</v>
      </c>
      <c r="E125" s="31" t="s">
        <v>598</v>
      </c>
      <c r="F125" s="92">
        <v>104549</v>
      </c>
      <c r="G125" s="32">
        <v>147.44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44404</v>
      </c>
      <c r="B126" s="32" t="s">
        <v>1227</v>
      </c>
      <c r="C126" s="31" t="s">
        <v>1228</v>
      </c>
      <c r="D126" s="31" t="s">
        <v>1035</v>
      </c>
      <c r="E126" s="31" t="s">
        <v>598</v>
      </c>
      <c r="F126" s="92">
        <v>172106</v>
      </c>
      <c r="G126" s="32">
        <v>139.62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44404</v>
      </c>
      <c r="B127" s="32" t="s">
        <v>1168</v>
      </c>
      <c r="C127" s="31" t="s">
        <v>1229</v>
      </c>
      <c r="D127" s="31" t="s">
        <v>600</v>
      </c>
      <c r="E127" s="31" t="s">
        <v>598</v>
      </c>
      <c r="F127" s="92">
        <v>3700000</v>
      </c>
      <c r="G127" s="32">
        <v>2.2999999999999998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44404</v>
      </c>
      <c r="B128" s="32" t="s">
        <v>1230</v>
      </c>
      <c r="C128" s="31" t="s">
        <v>1231</v>
      </c>
      <c r="D128" s="31" t="s">
        <v>1232</v>
      </c>
      <c r="E128" s="31" t="s">
        <v>598</v>
      </c>
      <c r="F128" s="92">
        <v>421948</v>
      </c>
      <c r="G128" s="32">
        <v>106.91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44404</v>
      </c>
      <c r="B129" s="32" t="s">
        <v>1020</v>
      </c>
      <c r="C129" s="31" t="s">
        <v>1021</v>
      </c>
      <c r="D129" s="31" t="s">
        <v>1057</v>
      </c>
      <c r="E129" s="31" t="s">
        <v>598</v>
      </c>
      <c r="F129" s="92">
        <v>1495359</v>
      </c>
      <c r="G129" s="32">
        <v>0.75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44404</v>
      </c>
      <c r="B130" s="32" t="s">
        <v>1020</v>
      </c>
      <c r="C130" s="31" t="s">
        <v>1021</v>
      </c>
      <c r="D130" s="31" t="s">
        <v>600</v>
      </c>
      <c r="E130" s="31" t="s">
        <v>598</v>
      </c>
      <c r="F130" s="92">
        <v>6</v>
      </c>
      <c r="G130" s="32">
        <v>0.79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44404</v>
      </c>
      <c r="B131" s="32" t="s">
        <v>1020</v>
      </c>
      <c r="C131" s="31" t="s">
        <v>1021</v>
      </c>
      <c r="D131" s="31" t="s">
        <v>1233</v>
      </c>
      <c r="E131" s="31" t="s">
        <v>598</v>
      </c>
      <c r="F131" s="92">
        <v>1825000</v>
      </c>
      <c r="G131" s="32">
        <v>0.75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44404</v>
      </c>
      <c r="B132" s="32" t="s">
        <v>1234</v>
      </c>
      <c r="C132" s="31" t="s">
        <v>1235</v>
      </c>
      <c r="D132" s="31" t="s">
        <v>1236</v>
      </c>
      <c r="E132" s="31" t="s">
        <v>599</v>
      </c>
      <c r="F132" s="92">
        <v>1567724</v>
      </c>
      <c r="G132" s="32">
        <v>19.95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44404</v>
      </c>
      <c r="B133" s="32" t="s">
        <v>1172</v>
      </c>
      <c r="C133" s="31" t="s">
        <v>1173</v>
      </c>
      <c r="D133" s="31" t="s">
        <v>1175</v>
      </c>
      <c r="E133" s="31" t="s">
        <v>599</v>
      </c>
      <c r="F133" s="92">
        <v>65600</v>
      </c>
      <c r="G133" s="32">
        <v>58.51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44404</v>
      </c>
      <c r="B134" s="32" t="s">
        <v>1172</v>
      </c>
      <c r="C134" s="31" t="s">
        <v>1173</v>
      </c>
      <c r="D134" s="31" t="s">
        <v>1177</v>
      </c>
      <c r="E134" s="31" t="s">
        <v>599</v>
      </c>
      <c r="F134" s="92">
        <v>1600</v>
      </c>
      <c r="G134" s="32">
        <v>64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44404</v>
      </c>
      <c r="B135" s="32" t="s">
        <v>1172</v>
      </c>
      <c r="C135" s="31" t="s">
        <v>1173</v>
      </c>
      <c r="D135" s="31" t="s">
        <v>1237</v>
      </c>
      <c r="E135" s="31" t="s">
        <v>599</v>
      </c>
      <c r="F135" s="92">
        <v>126400</v>
      </c>
      <c r="G135" s="32">
        <v>58.5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44404</v>
      </c>
      <c r="B136" s="32" t="s">
        <v>1172</v>
      </c>
      <c r="C136" s="31" t="s">
        <v>1173</v>
      </c>
      <c r="D136" s="31" t="s">
        <v>1174</v>
      </c>
      <c r="E136" s="31" t="s">
        <v>599</v>
      </c>
      <c r="F136" s="92">
        <v>64000</v>
      </c>
      <c r="G136" s="32">
        <v>64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44404</v>
      </c>
      <c r="B137" s="32" t="s">
        <v>1172</v>
      </c>
      <c r="C137" s="31" t="s">
        <v>1173</v>
      </c>
      <c r="D137" s="31" t="s">
        <v>1176</v>
      </c>
      <c r="E137" s="31" t="s">
        <v>599</v>
      </c>
      <c r="F137" s="92">
        <v>3200</v>
      </c>
      <c r="G137" s="32">
        <v>64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44404</v>
      </c>
      <c r="B138" s="32" t="s">
        <v>1178</v>
      </c>
      <c r="C138" s="31" t="s">
        <v>1179</v>
      </c>
      <c r="D138" s="31" t="s">
        <v>602</v>
      </c>
      <c r="E138" s="31" t="s">
        <v>599</v>
      </c>
      <c r="F138" s="92">
        <v>77182</v>
      </c>
      <c r="G138" s="32">
        <v>1509.02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44404</v>
      </c>
      <c r="B139" s="32" t="s">
        <v>1180</v>
      </c>
      <c r="C139" s="31" t="s">
        <v>1181</v>
      </c>
      <c r="D139" s="31" t="s">
        <v>1182</v>
      </c>
      <c r="E139" s="31" t="s">
        <v>599</v>
      </c>
      <c r="F139" s="92">
        <v>37725</v>
      </c>
      <c r="G139" s="32">
        <v>90.26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44404</v>
      </c>
      <c r="B140" s="32" t="s">
        <v>1180</v>
      </c>
      <c r="C140" s="31" t="s">
        <v>1181</v>
      </c>
      <c r="D140" s="31" t="s">
        <v>602</v>
      </c>
      <c r="E140" s="31" t="s">
        <v>599</v>
      </c>
      <c r="F140" s="92">
        <v>52803</v>
      </c>
      <c r="G140" s="32">
        <v>85.9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44404</v>
      </c>
      <c r="B141" s="32" t="s">
        <v>1092</v>
      </c>
      <c r="C141" s="31" t="s">
        <v>1093</v>
      </c>
      <c r="D141" s="31" t="s">
        <v>1094</v>
      </c>
      <c r="E141" s="31" t="s">
        <v>599</v>
      </c>
      <c r="F141" s="92">
        <v>171000</v>
      </c>
      <c r="G141" s="32">
        <v>5.83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44404</v>
      </c>
      <c r="B142" s="32" t="s">
        <v>1092</v>
      </c>
      <c r="C142" s="31" t="s">
        <v>1093</v>
      </c>
      <c r="D142" s="31" t="s">
        <v>1238</v>
      </c>
      <c r="E142" s="31" t="s">
        <v>599</v>
      </c>
      <c r="F142" s="92">
        <v>168000</v>
      </c>
      <c r="G142" s="32">
        <v>5.75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44404</v>
      </c>
      <c r="B143" s="32" t="s">
        <v>336</v>
      </c>
      <c r="C143" s="31" t="s">
        <v>1086</v>
      </c>
      <c r="D143" s="31" t="s">
        <v>602</v>
      </c>
      <c r="E143" s="31" t="s">
        <v>599</v>
      </c>
      <c r="F143" s="92">
        <v>414981</v>
      </c>
      <c r="G143" s="32">
        <v>957.37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44404</v>
      </c>
      <c r="B144" s="32" t="s">
        <v>1239</v>
      </c>
      <c r="C144" s="31" t="s">
        <v>1240</v>
      </c>
      <c r="D144" s="31" t="s">
        <v>1241</v>
      </c>
      <c r="E144" s="31" t="s">
        <v>599</v>
      </c>
      <c r="F144" s="92">
        <v>66000</v>
      </c>
      <c r="G144" s="32">
        <v>13.75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44404</v>
      </c>
      <c r="B145" s="32" t="s">
        <v>1239</v>
      </c>
      <c r="C145" s="31" t="s">
        <v>1240</v>
      </c>
      <c r="D145" s="31" t="s">
        <v>1242</v>
      </c>
      <c r="E145" s="31" t="s">
        <v>599</v>
      </c>
      <c r="F145" s="92">
        <v>72000</v>
      </c>
      <c r="G145" s="32">
        <v>13.73</v>
      </c>
      <c r="H145" s="32" t="s">
        <v>601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44404</v>
      </c>
      <c r="B146" s="32" t="s">
        <v>664</v>
      </c>
      <c r="C146" s="31" t="s">
        <v>1183</v>
      </c>
      <c r="D146" s="31" t="s">
        <v>602</v>
      </c>
      <c r="E146" s="31" t="s">
        <v>599</v>
      </c>
      <c r="F146" s="92">
        <v>126182</v>
      </c>
      <c r="G146" s="32">
        <v>603.70000000000005</v>
      </c>
      <c r="H146" s="32" t="s">
        <v>601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44404</v>
      </c>
      <c r="B147" s="32" t="s">
        <v>664</v>
      </c>
      <c r="C147" s="31" t="s">
        <v>1183</v>
      </c>
      <c r="D147" s="31" t="s">
        <v>1087</v>
      </c>
      <c r="E147" s="31" t="s">
        <v>599</v>
      </c>
      <c r="F147" s="92">
        <v>222139</v>
      </c>
      <c r="G147" s="32">
        <v>625.15</v>
      </c>
      <c r="H147" s="32" t="s">
        <v>601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44404</v>
      </c>
      <c r="B148" s="32" t="s">
        <v>423</v>
      </c>
      <c r="C148" s="31" t="s">
        <v>1187</v>
      </c>
      <c r="D148" s="31" t="s">
        <v>602</v>
      </c>
      <c r="E148" s="31" t="s">
        <v>599</v>
      </c>
      <c r="F148" s="92">
        <v>735595</v>
      </c>
      <c r="G148" s="32">
        <v>327.44</v>
      </c>
      <c r="H148" s="32" t="s">
        <v>601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44404</v>
      </c>
      <c r="B149" s="32" t="s">
        <v>1191</v>
      </c>
      <c r="C149" s="31" t="s">
        <v>1192</v>
      </c>
      <c r="D149" s="31" t="s">
        <v>602</v>
      </c>
      <c r="E149" s="31" t="s">
        <v>599</v>
      </c>
      <c r="F149" s="92">
        <v>401805</v>
      </c>
      <c r="G149" s="32">
        <v>135.71</v>
      </c>
      <c r="H149" s="32" t="s">
        <v>601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44404</v>
      </c>
      <c r="B150" s="32" t="s">
        <v>1058</v>
      </c>
      <c r="C150" s="31" t="s">
        <v>1059</v>
      </c>
      <c r="D150" s="31" t="s">
        <v>1193</v>
      </c>
      <c r="E150" s="31" t="s">
        <v>599</v>
      </c>
      <c r="F150" s="92">
        <v>57934</v>
      </c>
      <c r="G150" s="32">
        <v>307.38</v>
      </c>
      <c r="H150" s="32" t="s">
        <v>601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44404</v>
      </c>
      <c r="B151" s="32" t="s">
        <v>1058</v>
      </c>
      <c r="C151" s="31" t="s">
        <v>1059</v>
      </c>
      <c r="D151" s="31" t="s">
        <v>602</v>
      </c>
      <c r="E151" s="31" t="s">
        <v>599</v>
      </c>
      <c r="F151" s="92">
        <v>118633</v>
      </c>
      <c r="G151" s="32">
        <v>305.39999999999998</v>
      </c>
      <c r="H151" s="32" t="s">
        <v>601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44404</v>
      </c>
      <c r="B152" s="32" t="s">
        <v>1058</v>
      </c>
      <c r="C152" s="31" t="s">
        <v>1059</v>
      </c>
      <c r="D152" s="31" t="s">
        <v>1087</v>
      </c>
      <c r="E152" s="31" t="s">
        <v>599</v>
      </c>
      <c r="F152" s="92">
        <v>68081</v>
      </c>
      <c r="G152" s="32">
        <v>306.33999999999997</v>
      </c>
      <c r="H152" s="32" t="s">
        <v>601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44404</v>
      </c>
      <c r="B153" s="32" t="s">
        <v>1194</v>
      </c>
      <c r="C153" s="31" t="s">
        <v>1195</v>
      </c>
      <c r="D153" s="31" t="s">
        <v>1243</v>
      </c>
      <c r="E153" s="31" t="s">
        <v>599</v>
      </c>
      <c r="F153" s="92">
        <v>399000</v>
      </c>
      <c r="G153" s="32">
        <v>42.41</v>
      </c>
      <c r="H153" s="32" t="s">
        <v>601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44404</v>
      </c>
      <c r="B154" s="32" t="s">
        <v>1060</v>
      </c>
      <c r="C154" s="31" t="s">
        <v>1061</v>
      </c>
      <c r="D154" s="31" t="s">
        <v>1095</v>
      </c>
      <c r="E154" s="31" t="s">
        <v>599</v>
      </c>
      <c r="F154" s="92">
        <v>311105</v>
      </c>
      <c r="G154" s="32">
        <v>72.58</v>
      </c>
      <c r="H154" s="32" t="s">
        <v>601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44404</v>
      </c>
      <c r="B155" s="32" t="s">
        <v>1197</v>
      </c>
      <c r="C155" s="31" t="s">
        <v>1198</v>
      </c>
      <c r="D155" s="31" t="s">
        <v>1199</v>
      </c>
      <c r="E155" s="31" t="s">
        <v>599</v>
      </c>
      <c r="F155" s="92">
        <v>389400</v>
      </c>
      <c r="G155" s="32">
        <v>141.57</v>
      </c>
      <c r="H155" s="32" t="s">
        <v>601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44404</v>
      </c>
      <c r="B156" s="32" t="s">
        <v>1197</v>
      </c>
      <c r="C156" s="31" t="s">
        <v>1198</v>
      </c>
      <c r="D156" s="31" t="s">
        <v>602</v>
      </c>
      <c r="E156" s="31" t="s">
        <v>599</v>
      </c>
      <c r="F156" s="92">
        <v>606859</v>
      </c>
      <c r="G156" s="32">
        <v>141.26</v>
      </c>
      <c r="H156" s="32" t="s">
        <v>601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44404</v>
      </c>
      <c r="B157" s="32" t="s">
        <v>1200</v>
      </c>
      <c r="C157" s="31" t="s">
        <v>1201</v>
      </c>
      <c r="D157" s="31" t="s">
        <v>1244</v>
      </c>
      <c r="E157" s="31" t="s">
        <v>599</v>
      </c>
      <c r="F157" s="92">
        <v>382499</v>
      </c>
      <c r="G157" s="32">
        <v>46.08</v>
      </c>
      <c r="H157" s="32" t="s">
        <v>601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44404</v>
      </c>
      <c r="B158" s="32" t="s">
        <v>1200</v>
      </c>
      <c r="C158" s="31" t="s">
        <v>1201</v>
      </c>
      <c r="D158" s="31" t="s">
        <v>1202</v>
      </c>
      <c r="E158" s="31" t="s">
        <v>599</v>
      </c>
      <c r="F158" s="92">
        <v>141974</v>
      </c>
      <c r="G158" s="32">
        <v>49.02</v>
      </c>
      <c r="H158" s="32" t="s">
        <v>601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44404</v>
      </c>
      <c r="B159" s="32" t="s">
        <v>1200</v>
      </c>
      <c r="C159" s="31" t="s">
        <v>1201</v>
      </c>
      <c r="D159" s="31" t="s">
        <v>1245</v>
      </c>
      <c r="E159" s="31" t="s">
        <v>599</v>
      </c>
      <c r="F159" s="92">
        <v>141204</v>
      </c>
      <c r="G159" s="32">
        <v>47.6</v>
      </c>
      <c r="H159" s="32" t="s">
        <v>601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44404</v>
      </c>
      <c r="B160" s="32" t="s">
        <v>1088</v>
      </c>
      <c r="C160" s="31" t="s">
        <v>1089</v>
      </c>
      <c r="D160" s="31" t="s">
        <v>1246</v>
      </c>
      <c r="E160" s="31" t="s">
        <v>599</v>
      </c>
      <c r="F160" s="92">
        <v>300000</v>
      </c>
      <c r="G160" s="32">
        <v>28.95</v>
      </c>
      <c r="H160" s="32" t="s">
        <v>601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44404</v>
      </c>
      <c r="B161" s="32" t="s">
        <v>1204</v>
      </c>
      <c r="C161" s="31" t="s">
        <v>1205</v>
      </c>
      <c r="D161" s="31" t="s">
        <v>602</v>
      </c>
      <c r="E161" s="31" t="s">
        <v>599</v>
      </c>
      <c r="F161" s="92">
        <v>30024</v>
      </c>
      <c r="G161" s="32">
        <v>1169.2</v>
      </c>
      <c r="H161" s="32" t="s">
        <v>601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44404</v>
      </c>
      <c r="B162" s="32" t="s">
        <v>1204</v>
      </c>
      <c r="C162" s="31" t="s">
        <v>1205</v>
      </c>
      <c r="D162" s="31" t="s">
        <v>1206</v>
      </c>
      <c r="E162" s="31" t="s">
        <v>599</v>
      </c>
      <c r="F162" s="92">
        <v>30873</v>
      </c>
      <c r="G162" s="32">
        <v>1177.1600000000001</v>
      </c>
      <c r="H162" s="32" t="s">
        <v>601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44404</v>
      </c>
      <c r="B163" s="32" t="s">
        <v>1204</v>
      </c>
      <c r="C163" s="31" t="s">
        <v>1205</v>
      </c>
      <c r="D163" s="31" t="s">
        <v>1207</v>
      </c>
      <c r="E163" s="31" t="s">
        <v>599</v>
      </c>
      <c r="F163" s="92">
        <v>79720</v>
      </c>
      <c r="G163" s="32">
        <v>1175.22</v>
      </c>
      <c r="H163" s="32" t="s">
        <v>601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44404</v>
      </c>
      <c r="B164" s="32" t="s">
        <v>1211</v>
      </c>
      <c r="C164" s="31" t="s">
        <v>1212</v>
      </c>
      <c r="D164" s="31" t="s">
        <v>1087</v>
      </c>
      <c r="E164" s="31" t="s">
        <v>599</v>
      </c>
      <c r="F164" s="92">
        <v>81797</v>
      </c>
      <c r="G164" s="32">
        <v>313.2</v>
      </c>
      <c r="H164" s="32" t="s">
        <v>601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44404</v>
      </c>
      <c r="B165" s="32" t="s">
        <v>1090</v>
      </c>
      <c r="C165" s="31" t="s">
        <v>1091</v>
      </c>
      <c r="D165" s="31" t="s">
        <v>1162</v>
      </c>
      <c r="E165" s="31" t="s">
        <v>599</v>
      </c>
      <c r="F165" s="92">
        <v>37507646</v>
      </c>
      <c r="G165" s="32">
        <v>3.49</v>
      </c>
      <c r="H165" s="32" t="s">
        <v>601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44404</v>
      </c>
      <c r="B166" s="32" t="s">
        <v>1090</v>
      </c>
      <c r="C166" s="31" t="s">
        <v>1091</v>
      </c>
      <c r="D166" s="31" t="s">
        <v>600</v>
      </c>
      <c r="E166" s="31" t="s">
        <v>599</v>
      </c>
      <c r="F166" s="92">
        <v>20432277</v>
      </c>
      <c r="G166" s="32">
        <v>3.54</v>
      </c>
      <c r="H166" s="32" t="s">
        <v>601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44404</v>
      </c>
      <c r="B167" s="32" t="s">
        <v>1247</v>
      </c>
      <c r="C167" s="31" t="s">
        <v>1248</v>
      </c>
      <c r="D167" s="31" t="s">
        <v>1249</v>
      </c>
      <c r="E167" s="31" t="s">
        <v>599</v>
      </c>
      <c r="F167" s="92">
        <v>74406</v>
      </c>
      <c r="G167" s="32">
        <v>9.2899999999999991</v>
      </c>
      <c r="H167" s="32" t="s">
        <v>601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44404</v>
      </c>
      <c r="B168" s="32" t="s">
        <v>1213</v>
      </c>
      <c r="C168" s="31" t="s">
        <v>1214</v>
      </c>
      <c r="D168" s="31" t="s">
        <v>1215</v>
      </c>
      <c r="E168" s="31" t="s">
        <v>599</v>
      </c>
      <c r="F168" s="92">
        <v>91043</v>
      </c>
      <c r="G168" s="32">
        <v>32.409999999999997</v>
      </c>
      <c r="H168" s="32" t="s">
        <v>601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44404</v>
      </c>
      <c r="B169" s="32" t="s">
        <v>1216</v>
      </c>
      <c r="C169" s="31" t="s">
        <v>1217</v>
      </c>
      <c r="D169" s="31" t="s">
        <v>1218</v>
      </c>
      <c r="E169" s="31" t="s">
        <v>599</v>
      </c>
      <c r="F169" s="92">
        <v>277688</v>
      </c>
      <c r="G169" s="32">
        <v>139.07</v>
      </c>
      <c r="H169" s="32" t="s">
        <v>601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44404</v>
      </c>
      <c r="B170" s="32" t="s">
        <v>1216</v>
      </c>
      <c r="C170" s="31" t="s">
        <v>1217</v>
      </c>
      <c r="D170" s="31" t="s">
        <v>1219</v>
      </c>
      <c r="E170" s="31" t="s">
        <v>599</v>
      </c>
      <c r="F170" s="92">
        <v>35850</v>
      </c>
      <c r="G170" s="32">
        <v>139.77000000000001</v>
      </c>
      <c r="H170" s="32" t="s">
        <v>601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44404</v>
      </c>
      <c r="B171" s="32" t="s">
        <v>1223</v>
      </c>
      <c r="C171" s="31" t="s">
        <v>1224</v>
      </c>
      <c r="D171" s="31" t="s">
        <v>1087</v>
      </c>
      <c r="E171" s="31" t="s">
        <v>599</v>
      </c>
      <c r="F171" s="92">
        <v>476632</v>
      </c>
      <c r="G171" s="32">
        <v>102.72</v>
      </c>
      <c r="H171" s="32" t="s">
        <v>601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44404</v>
      </c>
      <c r="B172" s="32" t="s">
        <v>1223</v>
      </c>
      <c r="C172" s="31" t="s">
        <v>1224</v>
      </c>
      <c r="D172" s="31" t="s">
        <v>602</v>
      </c>
      <c r="E172" s="31" t="s">
        <v>599</v>
      </c>
      <c r="F172" s="92">
        <v>1102815</v>
      </c>
      <c r="G172" s="32">
        <v>102.39</v>
      </c>
      <c r="H172" s="32" t="s">
        <v>601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44404</v>
      </c>
      <c r="B173" s="32" t="s">
        <v>1250</v>
      </c>
      <c r="C173" s="31" t="s">
        <v>1251</v>
      </c>
      <c r="D173" s="31" t="s">
        <v>1249</v>
      </c>
      <c r="E173" s="31" t="s">
        <v>599</v>
      </c>
      <c r="F173" s="92">
        <v>178366</v>
      </c>
      <c r="G173" s="32">
        <v>189.79</v>
      </c>
      <c r="H173" s="32" t="s">
        <v>601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44404</v>
      </c>
      <c r="B174" s="32" t="s">
        <v>552</v>
      </c>
      <c r="C174" s="31" t="s">
        <v>1225</v>
      </c>
      <c r="D174" s="31" t="s">
        <v>1087</v>
      </c>
      <c r="E174" s="31" t="s">
        <v>599</v>
      </c>
      <c r="F174" s="92">
        <v>1147275</v>
      </c>
      <c r="G174" s="32">
        <v>229.19</v>
      </c>
      <c r="H174" s="32" t="s">
        <v>601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44404</v>
      </c>
      <c r="B175" s="32" t="s">
        <v>552</v>
      </c>
      <c r="C175" s="31" t="s">
        <v>1225</v>
      </c>
      <c r="D175" s="31" t="s">
        <v>602</v>
      </c>
      <c r="E175" s="31" t="s">
        <v>599</v>
      </c>
      <c r="F175" s="92">
        <v>1465562</v>
      </c>
      <c r="G175" s="32">
        <v>226.86</v>
      </c>
      <c r="H175" s="32" t="s">
        <v>601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44404</v>
      </c>
      <c r="B176" s="32" t="s">
        <v>552</v>
      </c>
      <c r="C176" s="31" t="s">
        <v>1225</v>
      </c>
      <c r="D176" s="31" t="s">
        <v>1199</v>
      </c>
      <c r="E176" s="31" t="s">
        <v>599</v>
      </c>
      <c r="F176" s="92">
        <v>936399</v>
      </c>
      <c r="G176" s="32">
        <v>231.93</v>
      </c>
      <c r="H176" s="32" t="s">
        <v>601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44404</v>
      </c>
      <c r="B177" s="32" t="s">
        <v>1252</v>
      </c>
      <c r="C177" s="31" t="s">
        <v>1253</v>
      </c>
      <c r="D177" s="31" t="s">
        <v>1254</v>
      </c>
      <c r="E177" s="31" t="s">
        <v>599</v>
      </c>
      <c r="F177" s="92">
        <v>15000000</v>
      </c>
      <c r="G177" s="32">
        <v>1.79</v>
      </c>
      <c r="H177" s="32" t="s">
        <v>601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44404</v>
      </c>
      <c r="B178" s="32" t="s">
        <v>1167</v>
      </c>
      <c r="C178" s="31" t="s">
        <v>1226</v>
      </c>
      <c r="D178" s="31" t="s">
        <v>600</v>
      </c>
      <c r="E178" s="31" t="s">
        <v>599</v>
      </c>
      <c r="F178" s="92">
        <v>2429201</v>
      </c>
      <c r="G178" s="32">
        <v>5.3</v>
      </c>
      <c r="H178" s="32" t="s">
        <v>601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44404</v>
      </c>
      <c r="B179" s="32" t="s">
        <v>1033</v>
      </c>
      <c r="C179" s="31" t="s">
        <v>1034</v>
      </c>
      <c r="D179" s="31" t="s">
        <v>1035</v>
      </c>
      <c r="E179" s="31" t="s">
        <v>599</v>
      </c>
      <c r="F179" s="92">
        <v>54549</v>
      </c>
      <c r="G179" s="32">
        <v>147.79</v>
      </c>
      <c r="H179" s="32" t="s">
        <v>601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44404</v>
      </c>
      <c r="B180" s="32" t="s">
        <v>1227</v>
      </c>
      <c r="C180" s="31" t="s">
        <v>1228</v>
      </c>
      <c r="D180" s="31" t="s">
        <v>1035</v>
      </c>
      <c r="E180" s="31" t="s">
        <v>599</v>
      </c>
      <c r="F180" s="92">
        <v>172106</v>
      </c>
      <c r="G180" s="32">
        <v>139.71</v>
      </c>
      <c r="H180" s="32" t="s">
        <v>601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44404</v>
      </c>
      <c r="B181" s="32" t="s">
        <v>1168</v>
      </c>
      <c r="C181" s="31" t="s">
        <v>1229</v>
      </c>
      <c r="D181" s="31" t="s">
        <v>600</v>
      </c>
      <c r="E181" s="31" t="s">
        <v>599</v>
      </c>
      <c r="F181" s="92">
        <v>2500000</v>
      </c>
      <c r="G181" s="32">
        <v>2.2999999999999998</v>
      </c>
      <c r="H181" s="32" t="s">
        <v>601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44404</v>
      </c>
      <c r="B182" s="32" t="s">
        <v>1020</v>
      </c>
      <c r="C182" s="31" t="s">
        <v>1021</v>
      </c>
      <c r="D182" s="31" t="s">
        <v>600</v>
      </c>
      <c r="E182" s="31" t="s">
        <v>599</v>
      </c>
      <c r="F182" s="92">
        <v>1961810</v>
      </c>
      <c r="G182" s="32">
        <v>0.75</v>
      </c>
      <c r="H182" s="32" t="s">
        <v>601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>
        <v>44404</v>
      </c>
      <c r="B183" s="32" t="s">
        <v>1020</v>
      </c>
      <c r="C183" s="31" t="s">
        <v>1021</v>
      </c>
      <c r="D183" s="31" t="s">
        <v>1057</v>
      </c>
      <c r="E183" s="31" t="s">
        <v>599</v>
      </c>
      <c r="F183" s="92">
        <v>2849465</v>
      </c>
      <c r="G183" s="32">
        <v>0.75</v>
      </c>
      <c r="H183" s="32" t="s">
        <v>601</v>
      </c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4"/>
  <sheetViews>
    <sheetView zoomScale="85" zoomScaleNormal="85" workbookViewId="0">
      <selection activeCell="M29" sqref="M2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44405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6">
        <v>1</v>
      </c>
      <c r="B10" s="107">
        <v>44291</v>
      </c>
      <c r="C10" s="108"/>
      <c r="D10" s="109" t="s">
        <v>118</v>
      </c>
      <c r="E10" s="110" t="s">
        <v>617</v>
      </c>
      <c r="F10" s="106">
        <v>1463.5</v>
      </c>
      <c r="G10" s="106">
        <v>1370</v>
      </c>
      <c r="H10" s="110">
        <f>1505.75</f>
        <v>1505.75</v>
      </c>
      <c r="I10" s="111" t="s">
        <v>618</v>
      </c>
      <c r="J10" s="112" t="s">
        <v>1009</v>
      </c>
      <c r="K10" s="113">
        <f t="shared" ref="K10:K12" si="0">H10-F10</f>
        <v>42.25</v>
      </c>
      <c r="L10" s="114">
        <f t="shared" ref="L10:L12" si="1">(F10*-0.8)/100</f>
        <v>-11.708</v>
      </c>
      <c r="M10" s="115">
        <f t="shared" ref="M10:M12" si="2">(K10+L10)/F10</f>
        <v>2.086914929962419E-2</v>
      </c>
      <c r="N10" s="112" t="s">
        <v>619</v>
      </c>
      <c r="O10" s="116">
        <v>44396</v>
      </c>
      <c r="P10" s="105"/>
      <c r="Q10" s="1"/>
      <c r="R10" s="1" t="s">
        <v>620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06">
        <v>2</v>
      </c>
      <c r="B11" s="107">
        <v>44342</v>
      </c>
      <c r="C11" s="108"/>
      <c r="D11" s="109" t="s">
        <v>426</v>
      </c>
      <c r="E11" s="110" t="s">
        <v>621</v>
      </c>
      <c r="F11" s="106">
        <v>2840</v>
      </c>
      <c r="G11" s="106">
        <v>2650</v>
      </c>
      <c r="H11" s="110">
        <v>2970</v>
      </c>
      <c r="I11" s="111" t="s">
        <v>622</v>
      </c>
      <c r="J11" s="112" t="s">
        <v>623</v>
      </c>
      <c r="K11" s="113">
        <f t="shared" si="0"/>
        <v>130</v>
      </c>
      <c r="L11" s="114">
        <f t="shared" si="1"/>
        <v>-22.72</v>
      </c>
      <c r="M11" s="115">
        <f t="shared" si="2"/>
        <v>3.7774647887323945E-2</v>
      </c>
      <c r="N11" s="112" t="s">
        <v>619</v>
      </c>
      <c r="O11" s="116">
        <v>44383</v>
      </c>
      <c r="P11" s="105"/>
      <c r="Q11" s="1"/>
      <c r="R11" s="1" t="s">
        <v>620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6">
        <v>3</v>
      </c>
      <c r="B12" s="107">
        <v>44343</v>
      </c>
      <c r="C12" s="108"/>
      <c r="D12" s="109" t="s">
        <v>76</v>
      </c>
      <c r="E12" s="110" t="s">
        <v>621</v>
      </c>
      <c r="F12" s="106">
        <v>522.5</v>
      </c>
      <c r="G12" s="106">
        <v>488</v>
      </c>
      <c r="H12" s="110">
        <v>558.5</v>
      </c>
      <c r="I12" s="111" t="s">
        <v>624</v>
      </c>
      <c r="J12" s="112" t="s">
        <v>1037</v>
      </c>
      <c r="K12" s="113">
        <f t="shared" si="0"/>
        <v>36</v>
      </c>
      <c r="L12" s="114">
        <f t="shared" si="1"/>
        <v>-4.18</v>
      </c>
      <c r="M12" s="115">
        <f t="shared" si="2"/>
        <v>6.0899521531100481E-2</v>
      </c>
      <c r="N12" s="112" t="s">
        <v>619</v>
      </c>
      <c r="O12" s="116">
        <v>44400</v>
      </c>
      <c r="P12" s="105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7">
        <v>4</v>
      </c>
      <c r="B13" s="118">
        <v>44348</v>
      </c>
      <c r="C13" s="119"/>
      <c r="D13" s="120" t="s">
        <v>120</v>
      </c>
      <c r="E13" s="121" t="s">
        <v>617</v>
      </c>
      <c r="F13" s="117" t="s">
        <v>1036</v>
      </c>
      <c r="G13" s="117">
        <v>2765</v>
      </c>
      <c r="H13" s="121"/>
      <c r="I13" s="122" t="s">
        <v>625</v>
      </c>
      <c r="J13" s="123" t="s">
        <v>626</v>
      </c>
      <c r="K13" s="123"/>
      <c r="L13" s="124"/>
      <c r="M13" s="125"/>
      <c r="N13" s="123"/>
      <c r="O13" s="126"/>
      <c r="P13" s="105"/>
      <c r="Q13" s="1"/>
      <c r="R13" s="1" t="s">
        <v>620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6">
        <v>5</v>
      </c>
      <c r="B14" s="107">
        <v>44350</v>
      </c>
      <c r="C14" s="108"/>
      <c r="D14" s="109" t="s">
        <v>404</v>
      </c>
      <c r="E14" s="110" t="s">
        <v>617</v>
      </c>
      <c r="F14" s="106">
        <v>292</v>
      </c>
      <c r="G14" s="106">
        <v>275</v>
      </c>
      <c r="H14" s="110">
        <v>315</v>
      </c>
      <c r="I14" s="111" t="s">
        <v>627</v>
      </c>
      <c r="J14" s="112" t="s">
        <v>628</v>
      </c>
      <c r="K14" s="113">
        <f>H14-F14</f>
        <v>23</v>
      </c>
      <c r="L14" s="114">
        <f>(F14*-0.8)/100</f>
        <v>-2.3360000000000003</v>
      </c>
      <c r="M14" s="115">
        <f>(K14+L14)/F14</f>
        <v>7.0767123287671235E-2</v>
      </c>
      <c r="N14" s="112" t="s">
        <v>619</v>
      </c>
      <c r="O14" s="116">
        <v>44390</v>
      </c>
      <c r="P14" s="105"/>
      <c r="Q14" s="1"/>
      <c r="R14" s="1" t="s">
        <v>620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18">
        <v>44357</v>
      </c>
      <c r="C15" s="119"/>
      <c r="D15" s="120" t="s">
        <v>82</v>
      </c>
      <c r="E15" s="121" t="s">
        <v>621</v>
      </c>
      <c r="F15" s="117" t="s">
        <v>629</v>
      </c>
      <c r="G15" s="117">
        <v>3345</v>
      </c>
      <c r="H15" s="121"/>
      <c r="I15" s="122" t="s">
        <v>630</v>
      </c>
      <c r="J15" s="123" t="s">
        <v>626</v>
      </c>
      <c r="K15" s="123"/>
      <c r="L15" s="124"/>
      <c r="M15" s="125"/>
      <c r="N15" s="123"/>
      <c r="O15" s="126"/>
      <c r="P15" s="105"/>
      <c r="Q15" s="1"/>
      <c r="R15" s="1" t="s">
        <v>620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6">
        <v>7</v>
      </c>
      <c r="B16" s="107">
        <v>44362</v>
      </c>
      <c r="C16" s="108"/>
      <c r="D16" s="109" t="s">
        <v>493</v>
      </c>
      <c r="E16" s="110" t="s">
        <v>621</v>
      </c>
      <c r="F16" s="106">
        <v>131</v>
      </c>
      <c r="G16" s="106">
        <v>123</v>
      </c>
      <c r="H16" s="110">
        <v>141</v>
      </c>
      <c r="I16" s="111">
        <v>150</v>
      </c>
      <c r="J16" s="112" t="s">
        <v>631</v>
      </c>
      <c r="K16" s="113">
        <f>H16-F16</f>
        <v>10</v>
      </c>
      <c r="L16" s="114">
        <f>(F16*-0.8)/100</f>
        <v>-1.048</v>
      </c>
      <c r="M16" s="115">
        <f>(K16+L16)/F16</f>
        <v>6.8335877862595415E-2</v>
      </c>
      <c r="N16" s="112" t="s">
        <v>619</v>
      </c>
      <c r="O16" s="116">
        <v>44383</v>
      </c>
      <c r="P16" s="105"/>
      <c r="Q16" s="1"/>
      <c r="R16" s="1" t="s">
        <v>632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>
        <v>8</v>
      </c>
      <c r="B17" s="118">
        <v>44363</v>
      </c>
      <c r="C17" s="119"/>
      <c r="D17" s="120" t="s">
        <v>102</v>
      </c>
      <c r="E17" s="121" t="s">
        <v>617</v>
      </c>
      <c r="F17" s="117" t="s">
        <v>1038</v>
      </c>
      <c r="G17" s="117">
        <v>1111.5</v>
      </c>
      <c r="H17" s="121"/>
      <c r="I17" s="122" t="s">
        <v>633</v>
      </c>
      <c r="J17" s="123" t="s">
        <v>626</v>
      </c>
      <c r="K17" s="123"/>
      <c r="L17" s="124"/>
      <c r="M17" s="125"/>
      <c r="N17" s="123"/>
      <c r="O17" s="126"/>
      <c r="P17" s="105"/>
      <c r="Q17" s="1"/>
      <c r="R17" s="1" t="s">
        <v>620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51">
        <v>9</v>
      </c>
      <c r="B18" s="352">
        <v>44382</v>
      </c>
      <c r="C18" s="353"/>
      <c r="D18" s="354" t="s">
        <v>351</v>
      </c>
      <c r="E18" s="355" t="s">
        <v>621</v>
      </c>
      <c r="F18" s="356">
        <v>855</v>
      </c>
      <c r="G18" s="356">
        <v>795</v>
      </c>
      <c r="H18" s="355">
        <v>905</v>
      </c>
      <c r="I18" s="357" t="s">
        <v>634</v>
      </c>
      <c r="J18" s="112" t="s">
        <v>977</v>
      </c>
      <c r="K18" s="113">
        <f>H18-F18</f>
        <v>50</v>
      </c>
      <c r="L18" s="114">
        <f>(F18*-0.8)/100</f>
        <v>-6.84</v>
      </c>
      <c r="M18" s="115">
        <f>(K18+L18)/F18</f>
        <v>5.0479532163742687E-2</v>
      </c>
      <c r="N18" s="112" t="s">
        <v>619</v>
      </c>
      <c r="O18" s="116">
        <v>44392</v>
      </c>
      <c r="P18" s="105"/>
      <c r="Q18" s="1"/>
      <c r="R18" s="1" t="s">
        <v>632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51">
        <v>10</v>
      </c>
      <c r="B19" s="352">
        <v>44384</v>
      </c>
      <c r="C19" s="353"/>
      <c r="D19" s="354" t="s">
        <v>170</v>
      </c>
      <c r="E19" s="355" t="s">
        <v>621</v>
      </c>
      <c r="F19" s="356">
        <v>166</v>
      </c>
      <c r="G19" s="356">
        <v>157</v>
      </c>
      <c r="H19" s="355">
        <v>176.5</v>
      </c>
      <c r="I19" s="357" t="s">
        <v>635</v>
      </c>
      <c r="J19" s="112" t="s">
        <v>968</v>
      </c>
      <c r="K19" s="113">
        <f>H19-F19</f>
        <v>10.5</v>
      </c>
      <c r="L19" s="114">
        <f>(F19*-0.8)/100</f>
        <v>-1.3280000000000001</v>
      </c>
      <c r="M19" s="115">
        <f>(K19+L19)/F19</f>
        <v>5.5253012048192773E-2</v>
      </c>
      <c r="N19" s="112" t="s">
        <v>619</v>
      </c>
      <c r="O19" s="116">
        <v>44391</v>
      </c>
      <c r="P19" s="105"/>
      <c r="Q19" s="1"/>
      <c r="R19" s="1" t="s">
        <v>620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351">
        <v>11</v>
      </c>
      <c r="B20" s="352">
        <v>44384</v>
      </c>
      <c r="C20" s="353"/>
      <c r="D20" s="354" t="s">
        <v>40</v>
      </c>
      <c r="E20" s="355" t="s">
        <v>621</v>
      </c>
      <c r="F20" s="356">
        <v>852</v>
      </c>
      <c r="G20" s="356">
        <v>814</v>
      </c>
      <c r="H20" s="355">
        <v>901.5</v>
      </c>
      <c r="I20" s="357" t="s">
        <v>636</v>
      </c>
      <c r="J20" s="112" t="s">
        <v>1096</v>
      </c>
      <c r="K20" s="113">
        <f t="shared" ref="K20" si="3">H20-F20</f>
        <v>49.5</v>
      </c>
      <c r="L20" s="114">
        <f t="shared" ref="L20" si="4">(F20*-0.8)/100</f>
        <v>-6.8159999999999998</v>
      </c>
      <c r="M20" s="115">
        <f t="shared" ref="M20" si="5">(K20+L20)/F20</f>
        <v>5.0098591549295773E-2</v>
      </c>
      <c r="N20" s="112" t="s">
        <v>619</v>
      </c>
      <c r="O20" s="116">
        <v>44404</v>
      </c>
      <c r="P20" s="105"/>
      <c r="Q20" s="1"/>
      <c r="R20" s="1" t="s">
        <v>620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7">
        <v>12</v>
      </c>
      <c r="B21" s="118">
        <v>44385</v>
      </c>
      <c r="C21" s="128"/>
      <c r="D21" s="120" t="s">
        <v>585</v>
      </c>
      <c r="E21" s="121" t="s">
        <v>621</v>
      </c>
      <c r="F21" s="117" t="s">
        <v>637</v>
      </c>
      <c r="G21" s="117">
        <v>2060</v>
      </c>
      <c r="H21" s="121"/>
      <c r="I21" s="122">
        <v>2500</v>
      </c>
      <c r="J21" s="123" t="s">
        <v>626</v>
      </c>
      <c r="K21" s="123"/>
      <c r="L21" s="124"/>
      <c r="M21" s="125"/>
      <c r="N21" s="123"/>
      <c r="O21" s="126"/>
      <c r="P21" s="105"/>
      <c r="Q21" s="1"/>
      <c r="R21" s="1" t="s">
        <v>632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7">
        <v>13</v>
      </c>
      <c r="B22" s="118">
        <v>44385</v>
      </c>
      <c r="C22" s="128"/>
      <c r="D22" s="120" t="s">
        <v>155</v>
      </c>
      <c r="E22" s="121" t="s">
        <v>621</v>
      </c>
      <c r="F22" s="117" t="s">
        <v>638</v>
      </c>
      <c r="G22" s="117">
        <v>6950</v>
      </c>
      <c r="H22" s="121"/>
      <c r="I22" s="122" t="s">
        <v>639</v>
      </c>
      <c r="J22" s="123" t="s">
        <v>626</v>
      </c>
      <c r="K22" s="123"/>
      <c r="L22" s="124"/>
      <c r="M22" s="125"/>
      <c r="N22" s="123"/>
      <c r="O22" s="126"/>
      <c r="P22" s="105"/>
      <c r="Q22" s="1"/>
      <c r="R22" s="1" t="s">
        <v>620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7">
        <v>14</v>
      </c>
      <c r="B23" s="118">
        <v>44396</v>
      </c>
      <c r="C23" s="128"/>
      <c r="D23" s="120" t="s">
        <v>131</v>
      </c>
      <c r="E23" s="121" t="s">
        <v>621</v>
      </c>
      <c r="F23" s="117" t="s">
        <v>1007</v>
      </c>
      <c r="G23" s="117">
        <v>510</v>
      </c>
      <c r="H23" s="121"/>
      <c r="I23" s="122" t="s">
        <v>1008</v>
      </c>
      <c r="J23" s="123" t="s">
        <v>626</v>
      </c>
      <c r="K23" s="123"/>
      <c r="L23" s="124"/>
      <c r="M23" s="125"/>
      <c r="N23" s="123"/>
      <c r="O23" s="126"/>
      <c r="P23" s="105"/>
      <c r="Q23" s="1"/>
      <c r="R23" s="1" t="s">
        <v>620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27">
        <v>15</v>
      </c>
      <c r="B24" s="118">
        <v>44397</v>
      </c>
      <c r="C24" s="128"/>
      <c r="D24" s="120" t="s">
        <v>137</v>
      </c>
      <c r="E24" s="121" t="s">
        <v>621</v>
      </c>
      <c r="F24" s="117" t="s">
        <v>1012</v>
      </c>
      <c r="G24" s="117">
        <v>96.5</v>
      </c>
      <c r="H24" s="121"/>
      <c r="I24" s="122" t="s">
        <v>1013</v>
      </c>
      <c r="J24" s="123" t="s">
        <v>626</v>
      </c>
      <c r="K24" s="123"/>
      <c r="L24" s="124"/>
      <c r="M24" s="125"/>
      <c r="N24" s="123"/>
      <c r="O24" s="126"/>
      <c r="P24" s="105"/>
      <c r="Q24" s="1"/>
      <c r="R24" s="1" t="s">
        <v>620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27">
        <v>16</v>
      </c>
      <c r="B25" s="118">
        <v>44399</v>
      </c>
      <c r="C25" s="128"/>
      <c r="D25" s="120" t="s">
        <v>147</v>
      </c>
      <c r="E25" s="121" t="s">
        <v>621</v>
      </c>
      <c r="F25" s="117" t="s">
        <v>1023</v>
      </c>
      <c r="G25" s="117">
        <v>1445</v>
      </c>
      <c r="H25" s="121"/>
      <c r="I25" s="122" t="s">
        <v>1024</v>
      </c>
      <c r="J25" s="123" t="s">
        <v>626</v>
      </c>
      <c r="K25" s="123"/>
      <c r="L25" s="124"/>
      <c r="M25" s="125"/>
      <c r="N25" s="123"/>
      <c r="O25" s="126"/>
      <c r="P25" s="105"/>
      <c r="Q25" s="1"/>
      <c r="R25" s="1" t="s">
        <v>620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1">
        <v>17</v>
      </c>
      <c r="B26" s="352">
        <v>44399</v>
      </c>
      <c r="C26" s="353"/>
      <c r="D26" s="354" t="s">
        <v>461</v>
      </c>
      <c r="E26" s="355" t="s">
        <v>621</v>
      </c>
      <c r="F26" s="356">
        <v>243</v>
      </c>
      <c r="G26" s="356">
        <v>228</v>
      </c>
      <c r="H26" s="355">
        <v>261.5</v>
      </c>
      <c r="I26" s="357" t="s">
        <v>1026</v>
      </c>
      <c r="J26" s="112" t="s">
        <v>675</v>
      </c>
      <c r="K26" s="113">
        <f>H26-F26</f>
        <v>18.5</v>
      </c>
      <c r="L26" s="114">
        <f>(F26*-0.8)/100</f>
        <v>-1.944</v>
      </c>
      <c r="M26" s="115">
        <f>(K26+L26)/F26</f>
        <v>6.8131687242798361E-2</v>
      </c>
      <c r="N26" s="112" t="s">
        <v>619</v>
      </c>
      <c r="O26" s="116">
        <v>44403</v>
      </c>
      <c r="P26" s="105"/>
      <c r="Q26" s="1"/>
      <c r="R26" s="1" t="s">
        <v>632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27"/>
      <c r="B27" s="118"/>
      <c r="C27" s="128"/>
      <c r="D27" s="120"/>
      <c r="E27" s="121"/>
      <c r="F27" s="117"/>
      <c r="G27" s="404"/>
      <c r="H27" s="121"/>
      <c r="I27" s="122"/>
      <c r="J27" s="123"/>
      <c r="K27" s="123"/>
      <c r="L27" s="124"/>
      <c r="M27" s="125"/>
      <c r="N27" s="123"/>
      <c r="O27" s="126"/>
      <c r="P27" s="10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7"/>
      <c r="B28" s="129"/>
      <c r="C28" s="128"/>
      <c r="D28" s="130"/>
      <c r="E28" s="131"/>
      <c r="F28" s="414"/>
      <c r="G28" s="416"/>
      <c r="H28" s="415"/>
      <c r="I28" s="132"/>
      <c r="J28" s="133"/>
      <c r="K28" s="133"/>
      <c r="L28" s="134"/>
      <c r="M28" s="135"/>
      <c r="N28" s="136"/>
      <c r="O28" s="137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38"/>
      <c r="B29" s="139"/>
      <c r="C29" s="140"/>
      <c r="D29" s="141"/>
      <c r="E29" s="142"/>
      <c r="F29" s="142"/>
      <c r="H29" s="142"/>
      <c r="I29" s="143"/>
      <c r="J29" s="144"/>
      <c r="K29" s="144"/>
      <c r="L29" s="145"/>
      <c r="M29" s="146"/>
      <c r="N29" s="147"/>
      <c r="O29" s="148"/>
      <c r="P29" s="14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4.25" customHeight="1">
      <c r="A30" s="138"/>
      <c r="B30" s="139"/>
      <c r="C30" s="140"/>
      <c r="D30" s="141"/>
      <c r="E30" s="142"/>
      <c r="F30" s="142"/>
      <c r="G30" s="138"/>
      <c r="H30" s="142"/>
      <c r="I30" s="143"/>
      <c r="J30" s="144"/>
      <c r="K30" s="144"/>
      <c r="L30" s="145"/>
      <c r="M30" s="146"/>
      <c r="N30" s="147"/>
      <c r="O30" s="148"/>
      <c r="P30" s="149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50" t="s">
        <v>640</v>
      </c>
      <c r="B31" s="151"/>
      <c r="C31" s="152"/>
      <c r="D31" s="153"/>
      <c r="E31" s="154"/>
      <c r="F31" s="154"/>
      <c r="G31" s="154"/>
      <c r="H31" s="154"/>
      <c r="I31" s="154"/>
      <c r="J31" s="155"/>
      <c r="K31" s="154"/>
      <c r="L31" s="156"/>
      <c r="M31" s="61"/>
      <c r="N31" s="155"/>
      <c r="O31" s="15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57" t="s">
        <v>641</v>
      </c>
      <c r="B32" s="150"/>
      <c r="C32" s="150"/>
      <c r="D32" s="150"/>
      <c r="E32" s="44"/>
      <c r="F32" s="158" t="s">
        <v>642</v>
      </c>
      <c r="G32" s="6"/>
      <c r="H32" s="6"/>
      <c r="I32" s="6"/>
      <c r="J32" s="159"/>
      <c r="K32" s="160"/>
      <c r="L32" s="160"/>
      <c r="M32" s="161"/>
      <c r="N32" s="1"/>
      <c r="O32" s="16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50" t="s">
        <v>643</v>
      </c>
      <c r="B33" s="150"/>
      <c r="C33" s="150"/>
      <c r="D33" s="150"/>
      <c r="E33" s="6"/>
      <c r="F33" s="158" t="s">
        <v>644</v>
      </c>
      <c r="G33" s="6"/>
      <c r="H33" s="6"/>
      <c r="I33" s="6"/>
      <c r="J33" s="159"/>
      <c r="K33" s="160"/>
      <c r="L33" s="160"/>
      <c r="M33" s="161"/>
      <c r="N33" s="1"/>
      <c r="O33" s="16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50"/>
      <c r="B34" s="150"/>
      <c r="C34" s="150"/>
      <c r="D34" s="150"/>
      <c r="E34" s="6"/>
      <c r="F34" s="6"/>
      <c r="G34" s="6"/>
      <c r="H34" s="6"/>
      <c r="I34" s="6"/>
      <c r="J34" s="163"/>
      <c r="K34" s="160"/>
      <c r="L34" s="160"/>
      <c r="M34" s="6"/>
      <c r="N34" s="164"/>
      <c r="O34" s="1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.75" customHeight="1">
      <c r="A35" s="1"/>
      <c r="B35" s="165" t="s">
        <v>645</v>
      </c>
      <c r="C35" s="165"/>
      <c r="D35" s="165"/>
      <c r="E35" s="165"/>
      <c r="F35" s="166"/>
      <c r="G35" s="6"/>
      <c r="H35" s="6"/>
      <c r="I35" s="167"/>
      <c r="J35" s="168"/>
      <c r="K35" s="169"/>
      <c r="L35" s="168"/>
      <c r="M35" s="6"/>
      <c r="N35" s="1"/>
      <c r="O35" s="1"/>
      <c r="P35" s="1"/>
      <c r="R35" s="61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01" t="s">
        <v>16</v>
      </c>
      <c r="B36" s="170" t="s">
        <v>590</v>
      </c>
      <c r="C36" s="104"/>
      <c r="D36" s="103" t="s">
        <v>605</v>
      </c>
      <c r="E36" s="102" t="s">
        <v>606</v>
      </c>
      <c r="F36" s="102" t="s">
        <v>607</v>
      </c>
      <c r="G36" s="102" t="s">
        <v>646</v>
      </c>
      <c r="H36" s="102" t="s">
        <v>609</v>
      </c>
      <c r="I36" s="102" t="s">
        <v>610</v>
      </c>
      <c r="J36" s="102" t="s">
        <v>611</v>
      </c>
      <c r="K36" s="170" t="s">
        <v>647</v>
      </c>
      <c r="L36" s="171" t="s">
        <v>613</v>
      </c>
      <c r="M36" s="104" t="s">
        <v>614</v>
      </c>
      <c r="N36" s="102" t="s">
        <v>615</v>
      </c>
      <c r="O36" s="103" t="s">
        <v>616</v>
      </c>
      <c r="P36" s="1"/>
      <c r="Q36" s="1"/>
      <c r="R36" s="61"/>
      <c r="S36" s="61"/>
      <c r="T36" s="61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5" customHeight="1">
      <c r="A37" s="359">
        <v>1</v>
      </c>
      <c r="B37" s="360">
        <v>44371</v>
      </c>
      <c r="C37" s="361"/>
      <c r="D37" s="362" t="s">
        <v>51</v>
      </c>
      <c r="E37" s="363" t="s">
        <v>621</v>
      </c>
      <c r="F37" s="363">
        <v>743</v>
      </c>
      <c r="G37" s="363">
        <v>718</v>
      </c>
      <c r="H37" s="363">
        <v>737</v>
      </c>
      <c r="I37" s="363" t="s">
        <v>648</v>
      </c>
      <c r="J37" s="364" t="s">
        <v>652</v>
      </c>
      <c r="K37" s="365">
        <f t="shared" ref="K37" si="6">H37-F37</f>
        <v>-6</v>
      </c>
      <c r="L37" s="366">
        <f t="shared" ref="L37" si="7">(F37*-0.7)/100</f>
        <v>-5.2010000000000005</v>
      </c>
      <c r="M37" s="367">
        <f t="shared" ref="M37" si="8">(K37+L37)/F37</f>
        <v>-1.5075370121130553E-2</v>
      </c>
      <c r="N37" s="364" t="s">
        <v>653</v>
      </c>
      <c r="O37" s="368">
        <v>44392</v>
      </c>
      <c r="P37" s="1"/>
      <c r="Q37" s="1"/>
      <c r="R37" s="6" t="s">
        <v>620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77">
        <v>2</v>
      </c>
      <c r="B38" s="107">
        <v>44372</v>
      </c>
      <c r="C38" s="178"/>
      <c r="D38" s="179" t="s">
        <v>143</v>
      </c>
      <c r="E38" s="106" t="s">
        <v>621</v>
      </c>
      <c r="F38" s="106">
        <v>1725</v>
      </c>
      <c r="G38" s="106">
        <v>1665</v>
      </c>
      <c r="H38" s="106">
        <v>1764</v>
      </c>
      <c r="I38" s="106" t="s">
        <v>649</v>
      </c>
      <c r="J38" s="112" t="s">
        <v>650</v>
      </c>
      <c r="K38" s="112">
        <f t="shared" ref="K38:K40" si="9">H38-F38</f>
        <v>39</v>
      </c>
      <c r="L38" s="114">
        <f t="shared" ref="L38:L39" si="10">(F38*-0.7)/100</f>
        <v>-12.074999999999999</v>
      </c>
      <c r="M38" s="115">
        <f t="shared" ref="M38:M40" si="11">(K38+L38)/F38</f>
        <v>1.5608695652173913E-2</v>
      </c>
      <c r="N38" s="112" t="s">
        <v>619</v>
      </c>
      <c r="O38" s="116">
        <v>44384</v>
      </c>
      <c r="P38" s="1"/>
      <c r="Q38" s="1"/>
      <c r="R38" s="6" t="s">
        <v>620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77">
        <v>3</v>
      </c>
      <c r="B39" s="107">
        <v>44375</v>
      </c>
      <c r="C39" s="178"/>
      <c r="D39" s="179" t="s">
        <v>157</v>
      </c>
      <c r="E39" s="106" t="s">
        <v>621</v>
      </c>
      <c r="F39" s="106">
        <v>2825</v>
      </c>
      <c r="G39" s="106">
        <v>2735</v>
      </c>
      <c r="H39" s="106">
        <v>2902.5</v>
      </c>
      <c r="I39" s="106">
        <v>3000</v>
      </c>
      <c r="J39" s="112" t="s">
        <v>651</v>
      </c>
      <c r="K39" s="112">
        <f t="shared" si="9"/>
        <v>77.5</v>
      </c>
      <c r="L39" s="114">
        <f t="shared" si="10"/>
        <v>-19.774999999999999</v>
      </c>
      <c r="M39" s="115">
        <f t="shared" si="11"/>
        <v>2.0433628318584071E-2</v>
      </c>
      <c r="N39" s="112" t="s">
        <v>619</v>
      </c>
      <c r="O39" s="116">
        <v>44382</v>
      </c>
      <c r="P39" s="1"/>
      <c r="Q39" s="1"/>
      <c r="R39" s="6" t="s">
        <v>632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0">
        <v>4</v>
      </c>
      <c r="B40" s="181">
        <v>44377</v>
      </c>
      <c r="C40" s="182"/>
      <c r="D40" s="183" t="s">
        <v>469</v>
      </c>
      <c r="E40" s="184" t="s">
        <v>621</v>
      </c>
      <c r="F40" s="184">
        <v>205</v>
      </c>
      <c r="G40" s="184">
        <v>199</v>
      </c>
      <c r="H40" s="184">
        <v>199</v>
      </c>
      <c r="I40" s="184">
        <v>215</v>
      </c>
      <c r="J40" s="185" t="s">
        <v>652</v>
      </c>
      <c r="K40" s="185">
        <f t="shared" si="9"/>
        <v>-6</v>
      </c>
      <c r="L40" s="186">
        <f>(F40*-0.07)/100</f>
        <v>-0.14350000000000002</v>
      </c>
      <c r="M40" s="187">
        <f t="shared" si="11"/>
        <v>-2.996829268292683E-2</v>
      </c>
      <c r="N40" s="185" t="s">
        <v>653</v>
      </c>
      <c r="O40" s="188">
        <v>44389</v>
      </c>
      <c r="P40" s="1"/>
      <c r="Q40" s="1"/>
      <c r="R40" s="6" t="s">
        <v>620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405">
        <v>5</v>
      </c>
      <c r="B41" s="406">
        <v>44377</v>
      </c>
      <c r="C41" s="407"/>
      <c r="D41" s="408" t="s">
        <v>70</v>
      </c>
      <c r="E41" s="409" t="s">
        <v>621</v>
      </c>
      <c r="F41" s="409">
        <v>1598</v>
      </c>
      <c r="G41" s="409">
        <v>1545</v>
      </c>
      <c r="H41" s="409">
        <v>1605</v>
      </c>
      <c r="I41" s="409">
        <v>1700</v>
      </c>
      <c r="J41" s="410" t="s">
        <v>663</v>
      </c>
      <c r="K41" s="410">
        <f t="shared" ref="K41" si="12">H41-F41</f>
        <v>7</v>
      </c>
      <c r="L41" s="411">
        <f t="shared" ref="L41" si="13">(F41*-0.7)/100</f>
        <v>-11.186</v>
      </c>
      <c r="M41" s="412">
        <f t="shared" ref="M41" si="14">(K41+L41)/F41</f>
        <v>-2.6195244055068835E-3</v>
      </c>
      <c r="N41" s="410" t="s">
        <v>857</v>
      </c>
      <c r="O41" s="413">
        <v>44400</v>
      </c>
      <c r="P41" s="1"/>
      <c r="Q41" s="1"/>
      <c r="R41" s="6" t="s">
        <v>632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77">
        <v>6</v>
      </c>
      <c r="B42" s="107">
        <v>44377</v>
      </c>
      <c r="C42" s="178"/>
      <c r="D42" s="179" t="s">
        <v>366</v>
      </c>
      <c r="E42" s="106" t="s">
        <v>621</v>
      </c>
      <c r="F42" s="106">
        <v>712.5</v>
      </c>
      <c r="G42" s="106">
        <v>695</v>
      </c>
      <c r="H42" s="106">
        <v>733.5</v>
      </c>
      <c r="I42" s="106">
        <v>760</v>
      </c>
      <c r="J42" s="112" t="s">
        <v>654</v>
      </c>
      <c r="K42" s="112">
        <f t="shared" ref="K42:K54" si="15">H42-F42</f>
        <v>21</v>
      </c>
      <c r="L42" s="114">
        <f t="shared" ref="L42:L44" si="16">(F42*-0.7)/100</f>
        <v>-4.9874999999999998</v>
      </c>
      <c r="M42" s="115">
        <f t="shared" ref="M42:M54" si="17">(K42+L42)/F42</f>
        <v>2.2473684210526316E-2</v>
      </c>
      <c r="N42" s="112" t="s">
        <v>619</v>
      </c>
      <c r="O42" s="116">
        <v>44378</v>
      </c>
      <c r="P42" s="1"/>
      <c r="Q42" s="1"/>
      <c r="R42" s="6" t="s">
        <v>632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77">
        <v>7</v>
      </c>
      <c r="B43" s="107">
        <v>44378</v>
      </c>
      <c r="C43" s="178"/>
      <c r="D43" s="179" t="s">
        <v>400</v>
      </c>
      <c r="E43" s="106" t="s">
        <v>621</v>
      </c>
      <c r="F43" s="106">
        <v>54.75</v>
      </c>
      <c r="G43" s="106">
        <v>53</v>
      </c>
      <c r="H43" s="106">
        <v>56.4</v>
      </c>
      <c r="I43" s="106" t="s">
        <v>655</v>
      </c>
      <c r="J43" s="112" t="s">
        <v>656</v>
      </c>
      <c r="K43" s="112">
        <f t="shared" si="15"/>
        <v>1.6499999999999986</v>
      </c>
      <c r="L43" s="114">
        <f t="shared" si="16"/>
        <v>-0.38324999999999998</v>
      </c>
      <c r="M43" s="115">
        <f t="shared" si="17"/>
        <v>2.3136986301369841E-2</v>
      </c>
      <c r="N43" s="112" t="s">
        <v>619</v>
      </c>
      <c r="O43" s="116">
        <v>44379</v>
      </c>
      <c r="P43" s="1"/>
      <c r="Q43" s="1"/>
      <c r="R43" s="6" t="s">
        <v>620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77">
        <v>8</v>
      </c>
      <c r="B44" s="107">
        <v>44378</v>
      </c>
      <c r="C44" s="178"/>
      <c r="D44" s="179" t="s">
        <v>354</v>
      </c>
      <c r="E44" s="106" t="s">
        <v>621</v>
      </c>
      <c r="F44" s="106">
        <v>182.5</v>
      </c>
      <c r="G44" s="106">
        <v>177</v>
      </c>
      <c r="H44" s="106">
        <v>188</v>
      </c>
      <c r="I44" s="106">
        <v>193</v>
      </c>
      <c r="J44" s="112" t="s">
        <v>657</v>
      </c>
      <c r="K44" s="112">
        <f t="shared" si="15"/>
        <v>5.5</v>
      </c>
      <c r="L44" s="114">
        <f t="shared" si="16"/>
        <v>-1.2774999999999999</v>
      </c>
      <c r="M44" s="115">
        <f t="shared" si="17"/>
        <v>2.3136986301369865E-2</v>
      </c>
      <c r="N44" s="112" t="s">
        <v>619</v>
      </c>
      <c r="O44" s="116">
        <v>44379</v>
      </c>
      <c r="P44" s="1"/>
      <c r="Q44" s="1"/>
      <c r="R44" s="6" t="s">
        <v>632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77">
        <v>9</v>
      </c>
      <c r="B45" s="190">
        <v>44379</v>
      </c>
      <c r="C45" s="178"/>
      <c r="D45" s="179" t="s">
        <v>385</v>
      </c>
      <c r="E45" s="106" t="s">
        <v>621</v>
      </c>
      <c r="F45" s="106">
        <v>159.5</v>
      </c>
      <c r="G45" s="106">
        <v>154</v>
      </c>
      <c r="H45" s="106">
        <v>164.25</v>
      </c>
      <c r="I45" s="106" t="s">
        <v>658</v>
      </c>
      <c r="J45" s="112" t="s">
        <v>659</v>
      </c>
      <c r="K45" s="112">
        <f t="shared" si="15"/>
        <v>4.75</v>
      </c>
      <c r="L45" s="114">
        <f>(F45*-0.07)/100</f>
        <v>-0.11165000000000001</v>
      </c>
      <c r="M45" s="115">
        <f t="shared" si="17"/>
        <v>2.9080564263322884E-2</v>
      </c>
      <c r="N45" s="112" t="s">
        <v>619</v>
      </c>
      <c r="O45" s="191">
        <v>44379</v>
      </c>
      <c r="P45" s="1"/>
      <c r="Q45" s="1"/>
      <c r="R45" s="6" t="s">
        <v>620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77">
        <v>10</v>
      </c>
      <c r="B46" s="190">
        <v>44379</v>
      </c>
      <c r="C46" s="178"/>
      <c r="D46" s="179" t="s">
        <v>660</v>
      </c>
      <c r="E46" s="106" t="s">
        <v>621</v>
      </c>
      <c r="F46" s="106">
        <v>1003</v>
      </c>
      <c r="G46" s="106">
        <v>970</v>
      </c>
      <c r="H46" s="106">
        <v>1032.5</v>
      </c>
      <c r="I46" s="106">
        <v>1060</v>
      </c>
      <c r="J46" s="112" t="s">
        <v>661</v>
      </c>
      <c r="K46" s="112">
        <f t="shared" si="15"/>
        <v>29.5</v>
      </c>
      <c r="L46" s="114">
        <f>(F46*-0.7)/100</f>
        <v>-7.020999999999999</v>
      </c>
      <c r="M46" s="115">
        <f t="shared" si="17"/>
        <v>2.2411764705882353E-2</v>
      </c>
      <c r="N46" s="112" t="s">
        <v>619</v>
      </c>
      <c r="O46" s="116">
        <v>44382</v>
      </c>
      <c r="P46" s="1"/>
      <c r="Q46" s="1"/>
      <c r="R46" s="6" t="s">
        <v>632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77">
        <v>11</v>
      </c>
      <c r="B47" s="107">
        <v>44382</v>
      </c>
      <c r="C47" s="178"/>
      <c r="D47" s="179" t="s">
        <v>529</v>
      </c>
      <c r="E47" s="106" t="s">
        <v>621</v>
      </c>
      <c r="F47" s="106">
        <v>280.5</v>
      </c>
      <c r="G47" s="106">
        <v>273</v>
      </c>
      <c r="H47" s="106">
        <v>287.5</v>
      </c>
      <c r="I47" s="106" t="s">
        <v>662</v>
      </c>
      <c r="J47" s="112" t="s">
        <v>663</v>
      </c>
      <c r="K47" s="112">
        <f t="shared" si="15"/>
        <v>7</v>
      </c>
      <c r="L47" s="114">
        <f t="shared" ref="L47:L51" si="18">(F47*-0.07)/100</f>
        <v>-0.19635000000000002</v>
      </c>
      <c r="M47" s="115">
        <f t="shared" si="17"/>
        <v>2.4255436720142604E-2</v>
      </c>
      <c r="N47" s="112" t="s">
        <v>619</v>
      </c>
      <c r="O47" s="191">
        <v>44382</v>
      </c>
      <c r="P47" s="1"/>
      <c r="Q47" s="1"/>
      <c r="R47" s="6" t="s">
        <v>620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0">
        <v>12</v>
      </c>
      <c r="B48" s="181">
        <v>44383</v>
      </c>
      <c r="C48" s="182"/>
      <c r="D48" s="183" t="s">
        <v>664</v>
      </c>
      <c r="E48" s="184" t="s">
        <v>621</v>
      </c>
      <c r="F48" s="184">
        <v>473.5</v>
      </c>
      <c r="G48" s="184">
        <v>458</v>
      </c>
      <c r="H48" s="184">
        <v>458</v>
      </c>
      <c r="I48" s="184">
        <v>500</v>
      </c>
      <c r="J48" s="185" t="s">
        <v>665</v>
      </c>
      <c r="K48" s="185">
        <f t="shared" si="15"/>
        <v>-15.5</v>
      </c>
      <c r="L48" s="186">
        <f t="shared" si="18"/>
        <v>-0.33145000000000002</v>
      </c>
      <c r="M48" s="187">
        <f t="shared" si="17"/>
        <v>-3.3434952481520591E-2</v>
      </c>
      <c r="N48" s="185" t="s">
        <v>653</v>
      </c>
      <c r="O48" s="192">
        <v>44383</v>
      </c>
      <c r="P48" s="1"/>
      <c r="Q48" s="1"/>
      <c r="R48" s="6" t="s">
        <v>632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0">
        <v>13</v>
      </c>
      <c r="B49" s="181">
        <v>44383</v>
      </c>
      <c r="C49" s="182"/>
      <c r="D49" s="183" t="s">
        <v>529</v>
      </c>
      <c r="E49" s="184" t="s">
        <v>621</v>
      </c>
      <c r="F49" s="184">
        <v>281</v>
      </c>
      <c r="G49" s="184">
        <v>273</v>
      </c>
      <c r="H49" s="184">
        <v>273</v>
      </c>
      <c r="I49" s="184" t="s">
        <v>662</v>
      </c>
      <c r="J49" s="185" t="s">
        <v>666</v>
      </c>
      <c r="K49" s="185">
        <f t="shared" si="15"/>
        <v>-8</v>
      </c>
      <c r="L49" s="186">
        <f t="shared" si="18"/>
        <v>-0.19670000000000001</v>
      </c>
      <c r="M49" s="187">
        <f t="shared" si="17"/>
        <v>-2.9169750889679717E-2</v>
      </c>
      <c r="N49" s="185" t="s">
        <v>653</v>
      </c>
      <c r="O49" s="192">
        <v>44383</v>
      </c>
      <c r="P49" s="1"/>
      <c r="Q49" s="1"/>
      <c r="R49" s="6" t="s">
        <v>620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77">
        <v>14</v>
      </c>
      <c r="B50" s="107">
        <v>44383</v>
      </c>
      <c r="C50" s="178"/>
      <c r="D50" s="179" t="s">
        <v>164</v>
      </c>
      <c r="E50" s="106" t="s">
        <v>621</v>
      </c>
      <c r="F50" s="106">
        <v>1545</v>
      </c>
      <c r="G50" s="106">
        <v>1514</v>
      </c>
      <c r="H50" s="106">
        <v>1576</v>
      </c>
      <c r="I50" s="106" t="s">
        <v>667</v>
      </c>
      <c r="J50" s="112" t="s">
        <v>668</v>
      </c>
      <c r="K50" s="112">
        <f t="shared" si="15"/>
        <v>31</v>
      </c>
      <c r="L50" s="114">
        <f t="shared" si="18"/>
        <v>-1.0815000000000001</v>
      </c>
      <c r="M50" s="115">
        <f t="shared" si="17"/>
        <v>1.9364724919093853E-2</v>
      </c>
      <c r="N50" s="112" t="s">
        <v>619</v>
      </c>
      <c r="O50" s="191">
        <v>44383</v>
      </c>
      <c r="P50" s="1"/>
      <c r="Q50" s="1"/>
      <c r="R50" s="6" t="s">
        <v>620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77">
        <v>15</v>
      </c>
      <c r="B51" s="107">
        <v>44384</v>
      </c>
      <c r="C51" s="178"/>
      <c r="D51" s="179" t="s">
        <v>164</v>
      </c>
      <c r="E51" s="106" t="s">
        <v>621</v>
      </c>
      <c r="F51" s="106">
        <v>1532</v>
      </c>
      <c r="G51" s="106">
        <v>1490</v>
      </c>
      <c r="H51" s="106">
        <v>1562</v>
      </c>
      <c r="I51" s="106" t="s">
        <v>669</v>
      </c>
      <c r="J51" s="112" t="s">
        <v>670</v>
      </c>
      <c r="K51" s="112">
        <f t="shared" si="15"/>
        <v>30</v>
      </c>
      <c r="L51" s="114">
        <f t="shared" si="18"/>
        <v>-1.0724</v>
      </c>
      <c r="M51" s="115">
        <f t="shared" si="17"/>
        <v>1.8882245430809397E-2</v>
      </c>
      <c r="N51" s="112" t="s">
        <v>619</v>
      </c>
      <c r="O51" s="191">
        <v>44384</v>
      </c>
      <c r="P51" s="1"/>
      <c r="Q51" s="1"/>
      <c r="R51" s="6" t="s">
        <v>620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77">
        <v>16</v>
      </c>
      <c r="B52" s="107">
        <v>44384</v>
      </c>
      <c r="C52" s="178"/>
      <c r="D52" s="179" t="s">
        <v>437</v>
      </c>
      <c r="E52" s="106" t="s">
        <v>621</v>
      </c>
      <c r="F52" s="106">
        <v>1003.5</v>
      </c>
      <c r="G52" s="106">
        <v>970</v>
      </c>
      <c r="H52" s="106">
        <v>1034.5</v>
      </c>
      <c r="I52" s="106">
        <v>1060</v>
      </c>
      <c r="J52" s="112" t="s">
        <v>668</v>
      </c>
      <c r="K52" s="112">
        <f t="shared" si="15"/>
        <v>31</v>
      </c>
      <c r="L52" s="114">
        <f>(F52*-0.7)/100</f>
        <v>-7.0244999999999997</v>
      </c>
      <c r="M52" s="115">
        <f t="shared" si="17"/>
        <v>2.3891878425510712E-2</v>
      </c>
      <c r="N52" s="112" t="s">
        <v>619</v>
      </c>
      <c r="O52" s="116">
        <v>44385</v>
      </c>
      <c r="P52" s="1"/>
      <c r="Q52" s="1"/>
      <c r="R52" s="6" t="s">
        <v>632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77">
        <v>17</v>
      </c>
      <c r="B53" s="107">
        <v>44389</v>
      </c>
      <c r="C53" s="178"/>
      <c r="D53" s="179" t="s">
        <v>671</v>
      </c>
      <c r="E53" s="106" t="s">
        <v>621</v>
      </c>
      <c r="F53" s="106">
        <v>460</v>
      </c>
      <c r="G53" s="106">
        <v>448</v>
      </c>
      <c r="H53" s="106">
        <v>467.5</v>
      </c>
      <c r="I53" s="106">
        <v>485</v>
      </c>
      <c r="J53" s="112" t="s">
        <v>672</v>
      </c>
      <c r="K53" s="112">
        <f t="shared" si="15"/>
        <v>7.5</v>
      </c>
      <c r="L53" s="114">
        <f t="shared" ref="L53:L54" si="19">(F53*-0.07)/100</f>
        <v>-0.32200000000000001</v>
      </c>
      <c r="M53" s="115">
        <f t="shared" si="17"/>
        <v>1.5604347826086957E-2</v>
      </c>
      <c r="N53" s="112" t="s">
        <v>619</v>
      </c>
      <c r="O53" s="191">
        <v>44389</v>
      </c>
      <c r="P53" s="1"/>
      <c r="Q53" s="1"/>
      <c r="R53" s="6" t="s">
        <v>620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77">
        <v>18</v>
      </c>
      <c r="B54" s="107">
        <v>44389</v>
      </c>
      <c r="C54" s="178"/>
      <c r="D54" s="179" t="s">
        <v>673</v>
      </c>
      <c r="E54" s="106" t="s">
        <v>621</v>
      </c>
      <c r="F54" s="106">
        <v>850.5</v>
      </c>
      <c r="G54" s="106">
        <v>829</v>
      </c>
      <c r="H54" s="106">
        <v>869</v>
      </c>
      <c r="I54" s="106" t="s">
        <v>674</v>
      </c>
      <c r="J54" s="112" t="s">
        <v>675</v>
      </c>
      <c r="K54" s="112">
        <f t="shared" si="15"/>
        <v>18.5</v>
      </c>
      <c r="L54" s="114">
        <f t="shared" si="19"/>
        <v>-0.59535000000000005</v>
      </c>
      <c r="M54" s="115">
        <f t="shared" si="17"/>
        <v>2.1051910640799532E-2</v>
      </c>
      <c r="N54" s="112" t="s">
        <v>619</v>
      </c>
      <c r="O54" s="191">
        <v>44389</v>
      </c>
      <c r="P54" s="1"/>
      <c r="Q54" s="1"/>
      <c r="R54" s="6" t="s">
        <v>620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77">
        <v>19</v>
      </c>
      <c r="B55" s="107">
        <v>44390</v>
      </c>
      <c r="C55" s="178"/>
      <c r="D55" s="179" t="s">
        <v>671</v>
      </c>
      <c r="E55" s="106" t="s">
        <v>621</v>
      </c>
      <c r="F55" s="106">
        <v>461.5</v>
      </c>
      <c r="G55" s="106">
        <v>449</v>
      </c>
      <c r="H55" s="106">
        <v>474.5</v>
      </c>
      <c r="I55" s="106">
        <v>485</v>
      </c>
      <c r="J55" s="112" t="s">
        <v>710</v>
      </c>
      <c r="K55" s="112">
        <f t="shared" ref="K55" si="20">H55-F55</f>
        <v>13</v>
      </c>
      <c r="L55" s="114">
        <f>(F55*-0.7)/100</f>
        <v>-3.2304999999999997</v>
      </c>
      <c r="M55" s="115">
        <f t="shared" ref="M55" si="21">(K55+L55)/F55</f>
        <v>2.1169014084507044E-2</v>
      </c>
      <c r="N55" s="112" t="s">
        <v>619</v>
      </c>
      <c r="O55" s="116">
        <v>44392</v>
      </c>
      <c r="P55" s="1"/>
      <c r="Q55" s="1"/>
      <c r="R55" s="6" t="s">
        <v>620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77">
        <v>20</v>
      </c>
      <c r="B56" s="107">
        <v>44390</v>
      </c>
      <c r="C56" s="178"/>
      <c r="D56" s="179" t="s">
        <v>329</v>
      </c>
      <c r="E56" s="106" t="s">
        <v>621</v>
      </c>
      <c r="F56" s="106">
        <v>853.5</v>
      </c>
      <c r="G56" s="106">
        <v>829</v>
      </c>
      <c r="H56" s="106">
        <v>868</v>
      </c>
      <c r="I56" s="106" t="s">
        <v>674</v>
      </c>
      <c r="J56" s="112" t="s">
        <v>676</v>
      </c>
      <c r="K56" s="112">
        <f>H56-F56</f>
        <v>14.5</v>
      </c>
      <c r="L56" s="114">
        <f>(F56*-0.07)/100</f>
        <v>-0.59745000000000004</v>
      </c>
      <c r="M56" s="115">
        <f>(K56+L56)/F56</f>
        <v>1.6288869361452841E-2</v>
      </c>
      <c r="N56" s="112" t="s">
        <v>619</v>
      </c>
      <c r="O56" s="191">
        <v>44390</v>
      </c>
      <c r="P56" s="1"/>
      <c r="Q56" s="1"/>
      <c r="R56" s="6" t="s">
        <v>620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77">
        <v>21</v>
      </c>
      <c r="B57" s="107">
        <v>44391</v>
      </c>
      <c r="C57" s="178"/>
      <c r="D57" s="179" t="s">
        <v>584</v>
      </c>
      <c r="E57" s="106" t="s">
        <v>621</v>
      </c>
      <c r="F57" s="106">
        <v>342</v>
      </c>
      <c r="G57" s="106">
        <v>330</v>
      </c>
      <c r="H57" s="106">
        <v>355</v>
      </c>
      <c r="I57" s="106">
        <v>365</v>
      </c>
      <c r="J57" s="112" t="s">
        <v>710</v>
      </c>
      <c r="K57" s="112">
        <f t="shared" ref="K57:K59" si="22">H57-F57</f>
        <v>13</v>
      </c>
      <c r="L57" s="114">
        <f>(F57*-0.7)/100</f>
        <v>-2.3939999999999997</v>
      </c>
      <c r="M57" s="115">
        <f t="shared" ref="M57:M59" si="23">(K57+L57)/F57</f>
        <v>3.1011695906432747E-2</v>
      </c>
      <c r="N57" s="112" t="s">
        <v>619</v>
      </c>
      <c r="O57" s="116">
        <v>44392</v>
      </c>
      <c r="P57" s="1"/>
      <c r="Q57" s="1"/>
      <c r="R57" s="6" t="s">
        <v>632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359">
        <v>22</v>
      </c>
      <c r="B58" s="380">
        <v>44392</v>
      </c>
      <c r="C58" s="361"/>
      <c r="D58" s="362" t="s">
        <v>42</v>
      </c>
      <c r="E58" s="363" t="s">
        <v>621</v>
      </c>
      <c r="F58" s="363">
        <v>225.5</v>
      </c>
      <c r="G58" s="363">
        <v>219</v>
      </c>
      <c r="H58" s="363">
        <v>219</v>
      </c>
      <c r="I58" s="363" t="s">
        <v>978</v>
      </c>
      <c r="J58" s="364" t="s">
        <v>999</v>
      </c>
      <c r="K58" s="365">
        <f t="shared" si="22"/>
        <v>-6.5</v>
      </c>
      <c r="L58" s="366">
        <f t="shared" ref="L58:L59" si="24">(F58*-0.7)/100</f>
        <v>-1.5785</v>
      </c>
      <c r="M58" s="367">
        <f t="shared" si="23"/>
        <v>-3.5824833702882482E-2</v>
      </c>
      <c r="N58" s="185" t="s">
        <v>653</v>
      </c>
      <c r="O58" s="188">
        <v>44396</v>
      </c>
      <c r="P58" s="1"/>
      <c r="Q58" s="1"/>
      <c r="R58" s="6" t="s">
        <v>620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77">
        <v>23</v>
      </c>
      <c r="B59" s="107">
        <v>44392</v>
      </c>
      <c r="C59" s="178"/>
      <c r="D59" s="179" t="s">
        <v>979</v>
      </c>
      <c r="E59" s="106" t="s">
        <v>621</v>
      </c>
      <c r="F59" s="106">
        <v>2095</v>
      </c>
      <c r="G59" s="106">
        <v>2045</v>
      </c>
      <c r="H59" s="106">
        <v>2135</v>
      </c>
      <c r="I59" s="106">
        <v>2190</v>
      </c>
      <c r="J59" s="112" t="s">
        <v>779</v>
      </c>
      <c r="K59" s="112">
        <f t="shared" si="22"/>
        <v>40</v>
      </c>
      <c r="L59" s="114">
        <f t="shared" si="24"/>
        <v>-14.664999999999999</v>
      </c>
      <c r="M59" s="115">
        <f t="shared" si="23"/>
        <v>1.2093078758949881E-2</v>
      </c>
      <c r="N59" s="112" t="s">
        <v>619</v>
      </c>
      <c r="O59" s="116">
        <v>44396</v>
      </c>
      <c r="P59" s="1"/>
      <c r="Q59" s="1"/>
      <c r="R59" s="6" t="s">
        <v>632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77">
        <v>24</v>
      </c>
      <c r="B60" s="107">
        <v>44392</v>
      </c>
      <c r="C60" s="178"/>
      <c r="D60" s="179" t="s">
        <v>278</v>
      </c>
      <c r="E60" s="106" t="s">
        <v>621</v>
      </c>
      <c r="F60" s="106">
        <v>580</v>
      </c>
      <c r="G60" s="106">
        <v>564</v>
      </c>
      <c r="H60" s="106">
        <v>596</v>
      </c>
      <c r="I60" s="106" t="s">
        <v>980</v>
      </c>
      <c r="J60" s="112" t="s">
        <v>972</v>
      </c>
      <c r="K60" s="112">
        <f>H60-F60</f>
        <v>16</v>
      </c>
      <c r="L60" s="114">
        <f>(F60*-0.07)/100</f>
        <v>-0.40600000000000003</v>
      </c>
      <c r="M60" s="115">
        <f>(K60+L60)/F60</f>
        <v>2.6886206896551725E-2</v>
      </c>
      <c r="N60" s="112" t="s">
        <v>619</v>
      </c>
      <c r="O60" s="191">
        <v>44392</v>
      </c>
      <c r="P60" s="1"/>
      <c r="Q60" s="1"/>
      <c r="R60" s="6" t="s">
        <v>620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359">
        <v>25</v>
      </c>
      <c r="B61" s="380">
        <v>44392</v>
      </c>
      <c r="C61" s="361"/>
      <c r="D61" s="362" t="s">
        <v>269</v>
      </c>
      <c r="E61" s="363" t="s">
        <v>621</v>
      </c>
      <c r="F61" s="363">
        <v>667.5</v>
      </c>
      <c r="G61" s="363">
        <v>649</v>
      </c>
      <c r="H61" s="363">
        <v>649</v>
      </c>
      <c r="I61" s="363" t="s">
        <v>981</v>
      </c>
      <c r="J61" s="364" t="s">
        <v>1039</v>
      </c>
      <c r="K61" s="365">
        <f t="shared" ref="K61" si="25">H61-F61</f>
        <v>-18.5</v>
      </c>
      <c r="L61" s="366">
        <f t="shared" ref="L61" si="26">(F61*-0.7)/100</f>
        <v>-4.6724999999999994</v>
      </c>
      <c r="M61" s="367">
        <f t="shared" ref="M61" si="27">(K61+L61)/F61</f>
        <v>-3.4715355805243445E-2</v>
      </c>
      <c r="N61" s="185" t="s">
        <v>653</v>
      </c>
      <c r="O61" s="188">
        <v>44400</v>
      </c>
      <c r="P61" s="1"/>
      <c r="Q61" s="1"/>
      <c r="R61" s="6" t="s">
        <v>632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377">
        <v>26</v>
      </c>
      <c r="B62" s="369">
        <v>44393</v>
      </c>
      <c r="C62" s="370"/>
      <c r="D62" s="378" t="s">
        <v>329</v>
      </c>
      <c r="E62" s="356" t="s">
        <v>621</v>
      </c>
      <c r="F62" s="356">
        <v>850.5</v>
      </c>
      <c r="G62" s="356">
        <v>825</v>
      </c>
      <c r="H62" s="356">
        <v>864.5</v>
      </c>
      <c r="I62" s="356">
        <v>895</v>
      </c>
      <c r="J62" s="112" t="s">
        <v>709</v>
      </c>
      <c r="K62" s="112">
        <f>H62-F62</f>
        <v>14</v>
      </c>
      <c r="L62" s="114">
        <f>(F62*-0.07)/100</f>
        <v>-0.59535000000000005</v>
      </c>
      <c r="M62" s="115">
        <f>(K62+L62)/F62</f>
        <v>1.5760905349794237E-2</v>
      </c>
      <c r="N62" s="112" t="s">
        <v>619</v>
      </c>
      <c r="O62" s="191">
        <v>44393</v>
      </c>
      <c r="P62" s="1"/>
      <c r="Q62" s="1"/>
      <c r="R62" s="6" t="s">
        <v>620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59">
        <v>27</v>
      </c>
      <c r="B63" s="380">
        <v>44393</v>
      </c>
      <c r="C63" s="361"/>
      <c r="D63" s="362" t="s">
        <v>998</v>
      </c>
      <c r="E63" s="363" t="s">
        <v>621</v>
      </c>
      <c r="F63" s="363">
        <v>310</v>
      </c>
      <c r="G63" s="363">
        <v>300</v>
      </c>
      <c r="H63" s="363">
        <v>300</v>
      </c>
      <c r="I63" s="363">
        <v>330</v>
      </c>
      <c r="J63" s="364" t="s">
        <v>1000</v>
      </c>
      <c r="K63" s="365">
        <f t="shared" ref="K63" si="28">H63-F63</f>
        <v>-10</v>
      </c>
      <c r="L63" s="366">
        <f t="shared" ref="L63" si="29">(F63*-0.7)/100</f>
        <v>-2.17</v>
      </c>
      <c r="M63" s="367">
        <f t="shared" ref="M63" si="30">(K63+L63)/F63</f>
        <v>-3.9258064516129031E-2</v>
      </c>
      <c r="N63" s="185" t="s">
        <v>653</v>
      </c>
      <c r="O63" s="188">
        <v>44396</v>
      </c>
      <c r="P63" s="1"/>
      <c r="Q63" s="1"/>
      <c r="R63" s="6" t="s">
        <v>632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72">
        <v>28</v>
      </c>
      <c r="B64" s="173">
        <v>44397</v>
      </c>
      <c r="C64" s="174"/>
      <c r="D64" s="175" t="s">
        <v>329</v>
      </c>
      <c r="E64" s="117" t="s">
        <v>621</v>
      </c>
      <c r="F64" s="117" t="s">
        <v>1016</v>
      </c>
      <c r="G64" s="117">
        <v>821</v>
      </c>
      <c r="H64" s="117"/>
      <c r="I64" s="381">
        <v>895</v>
      </c>
      <c r="J64" s="382" t="s">
        <v>626</v>
      </c>
      <c r="K64" s="383"/>
      <c r="L64" s="384"/>
      <c r="M64" s="385"/>
      <c r="N64" s="382"/>
      <c r="O64" s="386"/>
      <c r="P64" s="1"/>
      <c r="Q64" s="1"/>
      <c r="R64" s="6" t="s">
        <v>620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393">
        <v>29</v>
      </c>
      <c r="B65" s="394">
        <v>44397</v>
      </c>
      <c r="C65" s="395"/>
      <c r="D65" s="396" t="s">
        <v>126</v>
      </c>
      <c r="E65" s="397" t="s">
        <v>621</v>
      </c>
      <c r="F65" s="397">
        <v>640.5</v>
      </c>
      <c r="G65" s="397">
        <v>619</v>
      </c>
      <c r="H65" s="397">
        <v>643</v>
      </c>
      <c r="I65" s="397" t="s">
        <v>1017</v>
      </c>
      <c r="J65" s="398" t="s">
        <v>1018</v>
      </c>
      <c r="K65" s="398">
        <f>H65-F65</f>
        <v>2.5</v>
      </c>
      <c r="L65" s="399">
        <f>(F65*-0.07)/100</f>
        <v>-0.44835000000000003</v>
      </c>
      <c r="M65" s="400">
        <f>(K65+L65)/F65</f>
        <v>3.2032006245120998E-3</v>
      </c>
      <c r="N65" s="398" t="s">
        <v>857</v>
      </c>
      <c r="O65" s="401">
        <v>44397</v>
      </c>
      <c r="P65" s="1"/>
      <c r="Q65" s="1"/>
      <c r="R65" s="6" t="s">
        <v>620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419">
        <v>30</v>
      </c>
      <c r="B66" s="420">
        <v>44399</v>
      </c>
      <c r="C66" s="421"/>
      <c r="D66" s="422" t="s">
        <v>146</v>
      </c>
      <c r="E66" s="423" t="s">
        <v>621</v>
      </c>
      <c r="F66" s="423">
        <v>457</v>
      </c>
      <c r="G66" s="423">
        <v>444</v>
      </c>
      <c r="H66" s="423">
        <v>443.5</v>
      </c>
      <c r="I66" s="423">
        <v>485</v>
      </c>
      <c r="J66" s="364" t="s">
        <v>1070</v>
      </c>
      <c r="K66" s="365">
        <f t="shared" ref="K66" si="31">H66-F66</f>
        <v>-13.5</v>
      </c>
      <c r="L66" s="366">
        <f t="shared" ref="L66" si="32">(F66*-0.7)/100</f>
        <v>-3.1989999999999998</v>
      </c>
      <c r="M66" s="367">
        <f t="shared" ref="M66" si="33">(K66+L66)/F66</f>
        <v>-3.6540481400437634E-2</v>
      </c>
      <c r="N66" s="185" t="s">
        <v>653</v>
      </c>
      <c r="O66" s="188">
        <v>44403</v>
      </c>
      <c r="P66" s="1"/>
      <c r="Q66" s="1"/>
      <c r="R66" s="6" t="s">
        <v>620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72">
        <v>31</v>
      </c>
      <c r="B67" s="173">
        <v>44399</v>
      </c>
      <c r="C67" s="174"/>
      <c r="D67" s="175" t="s">
        <v>540</v>
      </c>
      <c r="E67" s="117" t="s">
        <v>621</v>
      </c>
      <c r="F67" s="117" t="s">
        <v>1027</v>
      </c>
      <c r="G67" s="117">
        <v>2040</v>
      </c>
      <c r="H67" s="117"/>
      <c r="I67" s="381" t="s">
        <v>1028</v>
      </c>
      <c r="J67" s="382" t="s">
        <v>626</v>
      </c>
      <c r="K67" s="383"/>
      <c r="L67" s="384"/>
      <c r="M67" s="385"/>
      <c r="N67" s="382"/>
      <c r="O67" s="386"/>
      <c r="P67" s="1"/>
      <c r="Q67" s="1"/>
      <c r="R67" s="6" t="s">
        <v>620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172">
        <v>32</v>
      </c>
      <c r="B68" s="173">
        <v>44403</v>
      </c>
      <c r="C68" s="174"/>
      <c r="D68" s="175" t="s">
        <v>346</v>
      </c>
      <c r="E68" s="117" t="s">
        <v>621</v>
      </c>
      <c r="F68" s="117" t="s">
        <v>1064</v>
      </c>
      <c r="G68" s="117">
        <v>303</v>
      </c>
      <c r="H68" s="117"/>
      <c r="I68" s="381">
        <v>335</v>
      </c>
      <c r="J68" s="382" t="s">
        <v>626</v>
      </c>
      <c r="K68" s="383"/>
      <c r="L68" s="384"/>
      <c r="M68" s="385"/>
      <c r="N68" s="382"/>
      <c r="O68" s="386"/>
      <c r="P68" s="1"/>
      <c r="Q68" s="1"/>
      <c r="R68" s="6" t="s">
        <v>632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72">
        <v>33</v>
      </c>
      <c r="B69" s="173">
        <v>44404</v>
      </c>
      <c r="C69" s="174"/>
      <c r="D69" s="175" t="s">
        <v>62</v>
      </c>
      <c r="E69" s="117" t="s">
        <v>621</v>
      </c>
      <c r="F69" s="117" t="s">
        <v>1097</v>
      </c>
      <c r="G69" s="117">
        <v>730</v>
      </c>
      <c r="H69" s="117"/>
      <c r="I69" s="381" t="s">
        <v>648</v>
      </c>
      <c r="J69" s="382" t="s">
        <v>626</v>
      </c>
      <c r="K69" s="383"/>
      <c r="L69" s="384"/>
      <c r="M69" s="385"/>
      <c r="N69" s="382"/>
      <c r="O69" s="386"/>
      <c r="P69" s="1"/>
      <c r="Q69" s="1"/>
      <c r="R69" s="6" t="s">
        <v>620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172"/>
      <c r="B70" s="118"/>
      <c r="C70" s="174"/>
      <c r="D70" s="175"/>
      <c r="E70" s="117"/>
      <c r="F70" s="117"/>
      <c r="G70" s="117"/>
      <c r="H70" s="117"/>
      <c r="I70" s="117"/>
      <c r="J70" s="123"/>
      <c r="K70" s="123"/>
      <c r="L70" s="124"/>
      <c r="M70" s="125"/>
      <c r="N70" s="123"/>
      <c r="O70" s="126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172"/>
      <c r="B71" s="118"/>
      <c r="C71" s="174"/>
      <c r="D71" s="175"/>
      <c r="E71" s="117"/>
      <c r="F71" s="117"/>
      <c r="G71" s="117"/>
      <c r="H71" s="117"/>
      <c r="I71" s="117"/>
      <c r="J71" s="123"/>
      <c r="K71" s="123"/>
      <c r="L71" s="124"/>
      <c r="M71" s="125"/>
      <c r="N71" s="123"/>
      <c r="O71" s="126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93"/>
      <c r="B73" s="139"/>
      <c r="C73" s="194"/>
      <c r="D73" s="195"/>
      <c r="E73" s="138"/>
      <c r="F73" s="138"/>
      <c r="G73" s="138"/>
      <c r="H73" s="138"/>
      <c r="I73" s="138"/>
      <c r="J73" s="196"/>
      <c r="K73" s="196"/>
      <c r="L73" s="197"/>
      <c r="M73" s="198"/>
      <c r="N73" s="144"/>
      <c r="O73" s="199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44.25" customHeight="1">
      <c r="A74" s="150" t="s">
        <v>640</v>
      </c>
      <c r="B74" s="194"/>
      <c r="C74" s="194"/>
      <c r="D74" s="1"/>
      <c r="E74" s="6"/>
      <c r="F74" s="6"/>
      <c r="G74" s="6"/>
      <c r="H74" s="6" t="s">
        <v>677</v>
      </c>
      <c r="I74" s="6"/>
      <c r="J74" s="6"/>
      <c r="K74" s="146"/>
      <c r="L74" s="198"/>
      <c r="M74" s="146"/>
      <c r="N74" s="147"/>
      <c r="O74" s="146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38" ht="12.75" customHeight="1">
      <c r="A75" s="157" t="s">
        <v>641</v>
      </c>
      <c r="B75" s="150"/>
      <c r="C75" s="150"/>
      <c r="D75" s="150"/>
      <c r="E75" s="44"/>
      <c r="F75" s="158" t="s">
        <v>642</v>
      </c>
      <c r="G75" s="61"/>
      <c r="H75" s="44"/>
      <c r="I75" s="61"/>
      <c r="J75" s="6"/>
      <c r="K75" s="200"/>
      <c r="L75" s="201"/>
      <c r="M75" s="6"/>
      <c r="N75" s="140"/>
      <c r="O75" s="202"/>
      <c r="P75" s="4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4.25" customHeight="1">
      <c r="A76" s="157"/>
      <c r="B76" s="150"/>
      <c r="C76" s="150"/>
      <c r="D76" s="150"/>
      <c r="E76" s="6"/>
      <c r="F76" s="158" t="s">
        <v>644</v>
      </c>
      <c r="G76" s="61"/>
      <c r="H76" s="44"/>
      <c r="I76" s="61"/>
      <c r="J76" s="6"/>
      <c r="K76" s="200"/>
      <c r="L76" s="201"/>
      <c r="M76" s="6"/>
      <c r="N76" s="140"/>
      <c r="O76" s="202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4.25" customHeight="1">
      <c r="A77" s="150"/>
      <c r="B77" s="150"/>
      <c r="C77" s="150"/>
      <c r="D77" s="150"/>
      <c r="E77" s="6"/>
      <c r="F77" s="6"/>
      <c r="G77" s="6"/>
      <c r="H77" s="6"/>
      <c r="I77" s="6"/>
      <c r="J77" s="163"/>
      <c r="K77" s="160"/>
      <c r="L77" s="161"/>
      <c r="M77" s="6"/>
      <c r="N77" s="164"/>
      <c r="O77" s="1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2.75" customHeight="1">
      <c r="A78" s="203" t="s">
        <v>678</v>
      </c>
      <c r="B78" s="203"/>
      <c r="C78" s="203"/>
      <c r="D78" s="203"/>
      <c r="E78" s="6"/>
      <c r="F78" s="6"/>
      <c r="G78" s="6"/>
      <c r="H78" s="6"/>
      <c r="I78" s="6"/>
      <c r="J78" s="6"/>
      <c r="K78" s="6"/>
      <c r="L78" s="6"/>
      <c r="M78" s="6"/>
      <c r="N78" s="6"/>
      <c r="O78" s="2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38.25" customHeight="1">
      <c r="A79" s="102" t="s">
        <v>16</v>
      </c>
      <c r="B79" s="102" t="s">
        <v>590</v>
      </c>
      <c r="C79" s="102"/>
      <c r="D79" s="103" t="s">
        <v>605</v>
      </c>
      <c r="E79" s="102" t="s">
        <v>606</v>
      </c>
      <c r="F79" s="102" t="s">
        <v>607</v>
      </c>
      <c r="G79" s="102" t="s">
        <v>646</v>
      </c>
      <c r="H79" s="102" t="s">
        <v>609</v>
      </c>
      <c r="I79" s="102" t="s">
        <v>610</v>
      </c>
      <c r="J79" s="101" t="s">
        <v>611</v>
      </c>
      <c r="K79" s="204" t="s">
        <v>679</v>
      </c>
      <c r="L79" s="104" t="s">
        <v>613</v>
      </c>
      <c r="M79" s="204" t="s">
        <v>680</v>
      </c>
      <c r="N79" s="102" t="s">
        <v>681</v>
      </c>
      <c r="O79" s="101" t="s">
        <v>615</v>
      </c>
      <c r="P79" s="103" t="s">
        <v>616</v>
      </c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3.5" customHeight="1">
      <c r="A80" s="205">
        <v>1</v>
      </c>
      <c r="B80" s="107">
        <v>44376</v>
      </c>
      <c r="C80" s="109"/>
      <c r="D80" s="206" t="s">
        <v>682</v>
      </c>
      <c r="E80" s="106" t="s">
        <v>621</v>
      </c>
      <c r="F80" s="106">
        <v>426.5</v>
      </c>
      <c r="G80" s="106">
        <v>418</v>
      </c>
      <c r="H80" s="106">
        <v>432</v>
      </c>
      <c r="I80" s="112">
        <v>445</v>
      </c>
      <c r="J80" s="112" t="s">
        <v>657</v>
      </c>
      <c r="K80" s="207">
        <f t="shared" ref="K80:K89" si="34">H80-F80</f>
        <v>5.5</v>
      </c>
      <c r="L80" s="208">
        <f t="shared" ref="L80:L89" si="35">(H80*N80)*0.07%</f>
        <v>453.60000000000008</v>
      </c>
      <c r="M80" s="209">
        <f t="shared" ref="M80:M89" si="36">(K80*N80)-L80</f>
        <v>7796.4</v>
      </c>
      <c r="N80" s="112">
        <v>1500</v>
      </c>
      <c r="O80" s="113" t="s">
        <v>619</v>
      </c>
      <c r="P80" s="116">
        <v>44382</v>
      </c>
      <c r="Q80" s="210"/>
      <c r="R80" s="6" t="s">
        <v>620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05">
        <v>2</v>
      </c>
      <c r="B81" s="107">
        <v>44377</v>
      </c>
      <c r="C81" s="109"/>
      <c r="D81" s="206" t="s">
        <v>683</v>
      </c>
      <c r="E81" s="106" t="s">
        <v>621</v>
      </c>
      <c r="F81" s="106">
        <v>1679</v>
      </c>
      <c r="G81" s="106">
        <v>1645</v>
      </c>
      <c r="H81" s="106">
        <v>1702</v>
      </c>
      <c r="I81" s="112">
        <v>1740</v>
      </c>
      <c r="J81" s="112" t="s">
        <v>628</v>
      </c>
      <c r="K81" s="207">
        <f t="shared" si="34"/>
        <v>23</v>
      </c>
      <c r="L81" s="208">
        <f t="shared" si="35"/>
        <v>416.99000000000007</v>
      </c>
      <c r="M81" s="209">
        <f t="shared" si="36"/>
        <v>7633.01</v>
      </c>
      <c r="N81" s="112">
        <v>350</v>
      </c>
      <c r="O81" s="113" t="s">
        <v>619</v>
      </c>
      <c r="P81" s="116">
        <v>44378</v>
      </c>
      <c r="Q81" s="210"/>
      <c r="R81" s="6" t="s">
        <v>632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05">
        <v>3</v>
      </c>
      <c r="B82" s="107">
        <v>44377</v>
      </c>
      <c r="C82" s="109"/>
      <c r="D82" s="206" t="s">
        <v>684</v>
      </c>
      <c r="E82" s="106" t="s">
        <v>621</v>
      </c>
      <c r="F82" s="106">
        <v>755</v>
      </c>
      <c r="G82" s="106">
        <v>745</v>
      </c>
      <c r="H82" s="106">
        <v>762</v>
      </c>
      <c r="I82" s="112">
        <v>775</v>
      </c>
      <c r="J82" s="112" t="s">
        <v>663</v>
      </c>
      <c r="K82" s="207">
        <f t="shared" si="34"/>
        <v>7</v>
      </c>
      <c r="L82" s="208">
        <f t="shared" si="35"/>
        <v>640.08000000000004</v>
      </c>
      <c r="M82" s="209">
        <f t="shared" si="36"/>
        <v>7759.92</v>
      </c>
      <c r="N82" s="112">
        <v>1200</v>
      </c>
      <c r="O82" s="113" t="s">
        <v>619</v>
      </c>
      <c r="P82" s="116">
        <v>44382</v>
      </c>
      <c r="Q82" s="210"/>
      <c r="R82" s="6" t="s">
        <v>620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05">
        <v>4</v>
      </c>
      <c r="B83" s="107">
        <v>44377</v>
      </c>
      <c r="C83" s="109"/>
      <c r="D83" s="206" t="s">
        <v>685</v>
      </c>
      <c r="E83" s="106" t="s">
        <v>621</v>
      </c>
      <c r="F83" s="106">
        <v>2482.5</v>
      </c>
      <c r="G83" s="106">
        <v>2440</v>
      </c>
      <c r="H83" s="106">
        <v>2507.5</v>
      </c>
      <c r="I83" s="112" t="s">
        <v>686</v>
      </c>
      <c r="J83" s="112" t="s">
        <v>687</v>
      </c>
      <c r="K83" s="207">
        <f t="shared" si="34"/>
        <v>25</v>
      </c>
      <c r="L83" s="208">
        <f t="shared" si="35"/>
        <v>526.57500000000005</v>
      </c>
      <c r="M83" s="209">
        <f t="shared" si="36"/>
        <v>6973.4250000000002</v>
      </c>
      <c r="N83" s="112">
        <v>300</v>
      </c>
      <c r="O83" s="113" t="s">
        <v>619</v>
      </c>
      <c r="P83" s="116">
        <v>44382</v>
      </c>
      <c r="Q83" s="210"/>
      <c r="R83" s="6" t="s">
        <v>632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05">
        <v>5</v>
      </c>
      <c r="B84" s="107">
        <v>44378</v>
      </c>
      <c r="C84" s="109"/>
      <c r="D84" s="206" t="s">
        <v>688</v>
      </c>
      <c r="E84" s="106" t="s">
        <v>621</v>
      </c>
      <c r="F84" s="106">
        <v>687.5</v>
      </c>
      <c r="G84" s="106">
        <v>676</v>
      </c>
      <c r="H84" s="106">
        <v>695</v>
      </c>
      <c r="I84" s="112" t="s">
        <v>689</v>
      </c>
      <c r="J84" s="112" t="s">
        <v>690</v>
      </c>
      <c r="K84" s="207">
        <f t="shared" si="34"/>
        <v>7.5</v>
      </c>
      <c r="L84" s="208">
        <f t="shared" si="35"/>
        <v>535.15000000000009</v>
      </c>
      <c r="M84" s="209">
        <f t="shared" si="36"/>
        <v>7714.85</v>
      </c>
      <c r="N84" s="112">
        <v>1100</v>
      </c>
      <c r="O84" s="113" t="s">
        <v>619</v>
      </c>
      <c r="P84" s="116">
        <v>44390</v>
      </c>
      <c r="Q84" s="210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05">
        <v>6</v>
      </c>
      <c r="B85" s="107">
        <v>44379</v>
      </c>
      <c r="C85" s="109"/>
      <c r="D85" s="206" t="s">
        <v>691</v>
      </c>
      <c r="E85" s="106" t="s">
        <v>621</v>
      </c>
      <c r="F85" s="106">
        <v>861.5</v>
      </c>
      <c r="G85" s="106">
        <v>844</v>
      </c>
      <c r="H85" s="106">
        <v>871.5</v>
      </c>
      <c r="I85" s="112" t="s">
        <v>692</v>
      </c>
      <c r="J85" s="112" t="s">
        <v>631</v>
      </c>
      <c r="K85" s="207">
        <f t="shared" si="34"/>
        <v>10</v>
      </c>
      <c r="L85" s="208">
        <f t="shared" si="35"/>
        <v>518.54250000000002</v>
      </c>
      <c r="M85" s="209">
        <f t="shared" si="36"/>
        <v>7981.4575000000004</v>
      </c>
      <c r="N85" s="112">
        <v>850</v>
      </c>
      <c r="O85" s="113" t="s">
        <v>619</v>
      </c>
      <c r="P85" s="191">
        <v>44379</v>
      </c>
      <c r="Q85" s="210"/>
      <c r="R85" s="6" t="s">
        <v>620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05">
        <v>7</v>
      </c>
      <c r="B86" s="107">
        <v>44379</v>
      </c>
      <c r="C86" s="109"/>
      <c r="D86" s="206" t="s">
        <v>683</v>
      </c>
      <c r="E86" s="106" t="s">
        <v>621</v>
      </c>
      <c r="F86" s="106">
        <v>1691.5</v>
      </c>
      <c r="G86" s="106">
        <v>1655</v>
      </c>
      <c r="H86" s="106">
        <v>1711</v>
      </c>
      <c r="I86" s="112">
        <v>1750</v>
      </c>
      <c r="J86" s="112" t="s">
        <v>693</v>
      </c>
      <c r="K86" s="207">
        <f t="shared" si="34"/>
        <v>19.5</v>
      </c>
      <c r="L86" s="208">
        <f t="shared" si="35"/>
        <v>419.19500000000005</v>
      </c>
      <c r="M86" s="209">
        <f t="shared" si="36"/>
        <v>6405.8050000000003</v>
      </c>
      <c r="N86" s="112">
        <v>350</v>
      </c>
      <c r="O86" s="113" t="s">
        <v>619</v>
      </c>
      <c r="P86" s="116">
        <v>44384</v>
      </c>
      <c r="Q86" s="210"/>
      <c r="R86" s="6" t="s">
        <v>632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05">
        <v>8</v>
      </c>
      <c r="B87" s="107">
        <v>44379</v>
      </c>
      <c r="C87" s="109"/>
      <c r="D87" s="206" t="s">
        <v>694</v>
      </c>
      <c r="E87" s="106" t="s">
        <v>621</v>
      </c>
      <c r="F87" s="106">
        <v>3555</v>
      </c>
      <c r="G87" s="106">
        <v>3490</v>
      </c>
      <c r="H87" s="106">
        <v>3597.5</v>
      </c>
      <c r="I87" s="112" t="s">
        <v>695</v>
      </c>
      <c r="J87" s="112" t="s">
        <v>696</v>
      </c>
      <c r="K87" s="207">
        <f t="shared" si="34"/>
        <v>42.5</v>
      </c>
      <c r="L87" s="208">
        <f t="shared" si="35"/>
        <v>503.65000000000009</v>
      </c>
      <c r="M87" s="209">
        <f t="shared" si="36"/>
        <v>7996.35</v>
      </c>
      <c r="N87" s="112">
        <v>200</v>
      </c>
      <c r="O87" s="113" t="s">
        <v>619</v>
      </c>
      <c r="P87" s="116">
        <v>44382</v>
      </c>
      <c r="Q87" s="210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11">
        <v>9</v>
      </c>
      <c r="B88" s="181">
        <v>44382</v>
      </c>
      <c r="C88" s="212"/>
      <c r="D88" s="213" t="s">
        <v>691</v>
      </c>
      <c r="E88" s="184" t="s">
        <v>621</v>
      </c>
      <c r="F88" s="184">
        <v>868</v>
      </c>
      <c r="G88" s="184">
        <v>850</v>
      </c>
      <c r="H88" s="184">
        <v>855</v>
      </c>
      <c r="I88" s="185" t="s">
        <v>697</v>
      </c>
      <c r="J88" s="185" t="s">
        <v>698</v>
      </c>
      <c r="K88" s="214">
        <f t="shared" si="34"/>
        <v>-13</v>
      </c>
      <c r="L88" s="215">
        <f t="shared" si="35"/>
        <v>508.72500000000008</v>
      </c>
      <c r="M88" s="216">
        <f t="shared" si="36"/>
        <v>-11558.725</v>
      </c>
      <c r="N88" s="185">
        <v>850</v>
      </c>
      <c r="O88" s="217" t="s">
        <v>653</v>
      </c>
      <c r="P88" s="188">
        <v>44384</v>
      </c>
      <c r="Q88" s="210"/>
      <c r="R88" s="6" t="s">
        <v>620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1">
        <v>10</v>
      </c>
      <c r="B89" s="181">
        <v>44382</v>
      </c>
      <c r="C89" s="219"/>
      <c r="D89" s="213" t="s">
        <v>694</v>
      </c>
      <c r="E89" s="184" t="s">
        <v>621</v>
      </c>
      <c r="F89" s="184">
        <v>3545</v>
      </c>
      <c r="G89" s="184">
        <v>3480</v>
      </c>
      <c r="H89" s="184">
        <v>3480</v>
      </c>
      <c r="I89" s="185" t="s">
        <v>695</v>
      </c>
      <c r="J89" s="185" t="s">
        <v>969</v>
      </c>
      <c r="K89" s="214">
        <f t="shared" si="34"/>
        <v>-65</v>
      </c>
      <c r="L89" s="215">
        <f t="shared" si="35"/>
        <v>487.20000000000005</v>
      </c>
      <c r="M89" s="216">
        <f t="shared" si="36"/>
        <v>-13487.2</v>
      </c>
      <c r="N89" s="185">
        <v>200</v>
      </c>
      <c r="O89" s="217" t="s">
        <v>653</v>
      </c>
      <c r="P89" s="188">
        <v>44391</v>
      </c>
      <c r="Q89" s="210"/>
      <c r="R89" s="6" t="s">
        <v>632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1">
        <v>11</v>
      </c>
      <c r="B90" s="181">
        <v>44383</v>
      </c>
      <c r="C90" s="212"/>
      <c r="D90" s="213" t="s">
        <v>699</v>
      </c>
      <c r="E90" s="184" t="s">
        <v>621</v>
      </c>
      <c r="F90" s="184">
        <v>1031.5</v>
      </c>
      <c r="G90" s="184">
        <v>1012</v>
      </c>
      <c r="H90" s="184">
        <v>1012</v>
      </c>
      <c r="I90" s="185" t="s">
        <v>700</v>
      </c>
      <c r="J90" s="185" t="s">
        <v>701</v>
      </c>
      <c r="K90" s="214">
        <f t="shared" ref="K90:K100" si="37">H90-F90</f>
        <v>-19.5</v>
      </c>
      <c r="L90" s="215">
        <f t="shared" ref="L90:L100" si="38">(H90*N90)*0.07%</f>
        <v>531.30000000000007</v>
      </c>
      <c r="M90" s="216">
        <f t="shared" ref="M90:M100" si="39">(K90*N90)-L90</f>
        <v>-15156.3</v>
      </c>
      <c r="N90" s="185">
        <v>750</v>
      </c>
      <c r="O90" s="217" t="s">
        <v>653</v>
      </c>
      <c r="P90" s="188">
        <v>44385</v>
      </c>
      <c r="Q90" s="210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05">
        <v>12</v>
      </c>
      <c r="B91" s="107">
        <v>44383</v>
      </c>
      <c r="C91" s="109"/>
      <c r="D91" s="206" t="s">
        <v>702</v>
      </c>
      <c r="E91" s="106" t="s">
        <v>621</v>
      </c>
      <c r="F91" s="106">
        <v>4020</v>
      </c>
      <c r="G91" s="106">
        <v>3930</v>
      </c>
      <c r="H91" s="106">
        <v>4072.5</v>
      </c>
      <c r="I91" s="112">
        <v>4250</v>
      </c>
      <c r="J91" s="112">
        <v>6</v>
      </c>
      <c r="K91" s="207">
        <f t="shared" si="37"/>
        <v>52.5</v>
      </c>
      <c r="L91" s="208">
        <f t="shared" si="38"/>
        <v>427.61250000000007</v>
      </c>
      <c r="M91" s="209">
        <f t="shared" si="39"/>
        <v>7447.3874999999998</v>
      </c>
      <c r="N91" s="112">
        <v>150</v>
      </c>
      <c r="O91" s="113" t="s">
        <v>619</v>
      </c>
      <c r="P91" s="116">
        <v>44384</v>
      </c>
      <c r="Q91" s="210"/>
      <c r="R91" s="6" t="s">
        <v>632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05">
        <v>13</v>
      </c>
      <c r="B92" s="190">
        <v>44384</v>
      </c>
      <c r="C92" s="109"/>
      <c r="D92" s="206" t="s">
        <v>703</v>
      </c>
      <c r="E92" s="106" t="s">
        <v>621</v>
      </c>
      <c r="F92" s="106">
        <v>1144</v>
      </c>
      <c r="G92" s="106">
        <v>1129</v>
      </c>
      <c r="H92" s="106">
        <v>1153.5</v>
      </c>
      <c r="I92" s="112">
        <v>1175</v>
      </c>
      <c r="J92" s="112" t="s">
        <v>704</v>
      </c>
      <c r="K92" s="207">
        <f t="shared" si="37"/>
        <v>9.5</v>
      </c>
      <c r="L92" s="208">
        <f t="shared" si="38"/>
        <v>686.3325000000001</v>
      </c>
      <c r="M92" s="209">
        <f t="shared" si="39"/>
        <v>7388.6674999999996</v>
      </c>
      <c r="N92" s="112">
        <v>850</v>
      </c>
      <c r="O92" s="113" t="s">
        <v>619</v>
      </c>
      <c r="P92" s="116">
        <v>44385</v>
      </c>
      <c r="Q92" s="210"/>
      <c r="R92" s="6" t="s">
        <v>632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05">
        <v>14</v>
      </c>
      <c r="B93" s="190">
        <v>44384</v>
      </c>
      <c r="C93" s="109"/>
      <c r="D93" s="206" t="s">
        <v>705</v>
      </c>
      <c r="E93" s="106" t="s">
        <v>621</v>
      </c>
      <c r="F93" s="106">
        <v>1488</v>
      </c>
      <c r="G93" s="106">
        <v>1462</v>
      </c>
      <c r="H93" s="106">
        <v>1511.5</v>
      </c>
      <c r="I93" s="112">
        <v>1540</v>
      </c>
      <c r="J93" s="112" t="s">
        <v>706</v>
      </c>
      <c r="K93" s="207">
        <f t="shared" si="37"/>
        <v>23.5</v>
      </c>
      <c r="L93" s="208">
        <f t="shared" si="38"/>
        <v>502.57375000000008</v>
      </c>
      <c r="M93" s="209">
        <f t="shared" si="39"/>
        <v>10659.92625</v>
      </c>
      <c r="N93" s="112">
        <v>475</v>
      </c>
      <c r="O93" s="113" t="s">
        <v>619</v>
      </c>
      <c r="P93" s="116">
        <v>44386</v>
      </c>
      <c r="Q93" s="210"/>
      <c r="R93" s="6" t="s">
        <v>632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05">
        <v>15</v>
      </c>
      <c r="B94" s="190">
        <v>44384</v>
      </c>
      <c r="C94" s="206"/>
      <c r="D94" s="206" t="s">
        <v>707</v>
      </c>
      <c r="E94" s="106" t="s">
        <v>621</v>
      </c>
      <c r="F94" s="106">
        <v>1021</v>
      </c>
      <c r="G94" s="106">
        <v>998</v>
      </c>
      <c r="H94" s="112">
        <v>1035</v>
      </c>
      <c r="I94" s="222" t="s">
        <v>708</v>
      </c>
      <c r="J94" s="112" t="s">
        <v>709</v>
      </c>
      <c r="K94" s="207">
        <f t="shared" si="37"/>
        <v>14</v>
      </c>
      <c r="L94" s="208">
        <f t="shared" si="38"/>
        <v>434.70000000000005</v>
      </c>
      <c r="M94" s="209">
        <f t="shared" si="39"/>
        <v>7965.3</v>
      </c>
      <c r="N94" s="112">
        <v>600</v>
      </c>
      <c r="O94" s="113" t="s">
        <v>619</v>
      </c>
      <c r="P94" s="116">
        <v>44385</v>
      </c>
      <c r="Q94" s="210"/>
      <c r="R94" s="6" t="s">
        <v>620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05">
        <v>16</v>
      </c>
      <c r="B95" s="190">
        <v>44385</v>
      </c>
      <c r="C95" s="206"/>
      <c r="D95" s="206" t="s">
        <v>707</v>
      </c>
      <c r="E95" s="106" t="s">
        <v>621</v>
      </c>
      <c r="F95" s="106">
        <v>1020.5</v>
      </c>
      <c r="G95" s="106">
        <v>998</v>
      </c>
      <c r="H95" s="112">
        <v>1033.5</v>
      </c>
      <c r="I95" s="222" t="s">
        <v>708</v>
      </c>
      <c r="J95" s="112" t="s">
        <v>710</v>
      </c>
      <c r="K95" s="207">
        <f t="shared" si="37"/>
        <v>13</v>
      </c>
      <c r="L95" s="208">
        <f t="shared" si="38"/>
        <v>434.07000000000005</v>
      </c>
      <c r="M95" s="209">
        <f t="shared" si="39"/>
        <v>7365.93</v>
      </c>
      <c r="N95" s="112">
        <v>600</v>
      </c>
      <c r="O95" s="113" t="s">
        <v>619</v>
      </c>
      <c r="P95" s="191">
        <v>44385</v>
      </c>
      <c r="Q95" s="210"/>
      <c r="R95" s="6" t="s">
        <v>620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11">
        <v>17</v>
      </c>
      <c r="B96" s="181">
        <v>44385</v>
      </c>
      <c r="C96" s="212"/>
      <c r="D96" s="213" t="s">
        <v>711</v>
      </c>
      <c r="E96" s="184" t="s">
        <v>621</v>
      </c>
      <c r="F96" s="184">
        <v>2472</v>
      </c>
      <c r="G96" s="184">
        <v>2440</v>
      </c>
      <c r="H96" s="184">
        <v>2440</v>
      </c>
      <c r="I96" s="185">
        <v>2540</v>
      </c>
      <c r="J96" s="185" t="s">
        <v>712</v>
      </c>
      <c r="K96" s="214">
        <f t="shared" si="37"/>
        <v>-32</v>
      </c>
      <c r="L96" s="215">
        <f t="shared" si="38"/>
        <v>512.40000000000009</v>
      </c>
      <c r="M96" s="216">
        <f t="shared" si="39"/>
        <v>-10112.4</v>
      </c>
      <c r="N96" s="185">
        <v>300</v>
      </c>
      <c r="O96" s="217" t="s">
        <v>653</v>
      </c>
      <c r="P96" s="188">
        <v>44389</v>
      </c>
      <c r="Q96" s="210"/>
      <c r="R96" s="6" t="s">
        <v>632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05">
        <v>18</v>
      </c>
      <c r="B97" s="190">
        <v>44386</v>
      </c>
      <c r="C97" s="206"/>
      <c r="D97" s="206" t="s">
        <v>699</v>
      </c>
      <c r="E97" s="106" t="s">
        <v>621</v>
      </c>
      <c r="F97" s="106">
        <v>1016.5</v>
      </c>
      <c r="G97" s="106">
        <v>999</v>
      </c>
      <c r="H97" s="112">
        <v>1028</v>
      </c>
      <c r="I97" s="222" t="s">
        <v>713</v>
      </c>
      <c r="J97" s="112" t="s">
        <v>714</v>
      </c>
      <c r="K97" s="207">
        <f t="shared" si="37"/>
        <v>11.5</v>
      </c>
      <c r="L97" s="208">
        <f t="shared" si="38"/>
        <v>611.66000000000008</v>
      </c>
      <c r="M97" s="209">
        <f t="shared" si="39"/>
        <v>9163.34</v>
      </c>
      <c r="N97" s="112">
        <v>850</v>
      </c>
      <c r="O97" s="113" t="s">
        <v>619</v>
      </c>
      <c r="P97" s="116">
        <v>44389</v>
      </c>
      <c r="Q97" s="210"/>
      <c r="R97" s="6" t="s">
        <v>620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05">
        <v>19</v>
      </c>
      <c r="B98" s="107">
        <v>44386</v>
      </c>
      <c r="C98" s="109"/>
      <c r="D98" s="206" t="s">
        <v>707</v>
      </c>
      <c r="E98" s="106" t="s">
        <v>621</v>
      </c>
      <c r="F98" s="106">
        <v>1021</v>
      </c>
      <c r="G98" s="106">
        <v>998</v>
      </c>
      <c r="H98" s="106">
        <v>1034</v>
      </c>
      <c r="I98" s="112" t="s">
        <v>708</v>
      </c>
      <c r="J98" s="112" t="s">
        <v>710</v>
      </c>
      <c r="K98" s="207">
        <f t="shared" si="37"/>
        <v>13</v>
      </c>
      <c r="L98" s="208">
        <f t="shared" si="38"/>
        <v>434.28000000000009</v>
      </c>
      <c r="M98" s="209">
        <f t="shared" si="39"/>
        <v>7365.72</v>
      </c>
      <c r="N98" s="112">
        <v>600</v>
      </c>
      <c r="O98" s="113" t="s">
        <v>619</v>
      </c>
      <c r="P98" s="116">
        <v>44390</v>
      </c>
      <c r="Q98" s="210"/>
      <c r="R98" s="6" t="s">
        <v>620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05">
        <v>20</v>
      </c>
      <c r="B99" s="190">
        <v>44389</v>
      </c>
      <c r="C99" s="206"/>
      <c r="D99" s="206" t="s">
        <v>715</v>
      </c>
      <c r="E99" s="106" t="s">
        <v>621</v>
      </c>
      <c r="F99" s="106">
        <v>2935</v>
      </c>
      <c r="G99" s="106">
        <v>2870</v>
      </c>
      <c r="H99" s="112">
        <v>2977.5</v>
      </c>
      <c r="I99" s="222" t="s">
        <v>716</v>
      </c>
      <c r="J99" s="112" t="s">
        <v>696</v>
      </c>
      <c r="K99" s="207">
        <f t="shared" si="37"/>
        <v>42.5</v>
      </c>
      <c r="L99" s="208">
        <f t="shared" si="38"/>
        <v>416.85000000000008</v>
      </c>
      <c r="M99" s="209">
        <f t="shared" si="39"/>
        <v>8083.15</v>
      </c>
      <c r="N99" s="112">
        <v>200</v>
      </c>
      <c r="O99" s="113" t="s">
        <v>619</v>
      </c>
      <c r="P99" s="191">
        <v>44389</v>
      </c>
      <c r="Q99" s="210"/>
      <c r="R99" s="6" t="s">
        <v>632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05">
        <v>21</v>
      </c>
      <c r="B100" s="190">
        <v>44390</v>
      </c>
      <c r="C100" s="109"/>
      <c r="D100" s="206" t="s">
        <v>702</v>
      </c>
      <c r="E100" s="106" t="s">
        <v>621</v>
      </c>
      <c r="F100" s="106">
        <v>3995</v>
      </c>
      <c r="G100" s="106">
        <v>3895</v>
      </c>
      <c r="H100" s="106">
        <v>4070</v>
      </c>
      <c r="I100" s="112">
        <v>4200</v>
      </c>
      <c r="J100" s="112" t="s">
        <v>971</v>
      </c>
      <c r="K100" s="350">
        <f t="shared" si="37"/>
        <v>75</v>
      </c>
      <c r="L100" s="208">
        <f t="shared" si="38"/>
        <v>427.35000000000008</v>
      </c>
      <c r="M100" s="209">
        <f t="shared" si="39"/>
        <v>10822.65</v>
      </c>
      <c r="N100" s="112">
        <v>150</v>
      </c>
      <c r="O100" s="113" t="s">
        <v>619</v>
      </c>
      <c r="P100" s="116">
        <v>44391</v>
      </c>
      <c r="Q100" s="210"/>
      <c r="R100" s="6" t="s">
        <v>632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05">
        <v>22</v>
      </c>
      <c r="B101" s="190">
        <v>44390</v>
      </c>
      <c r="C101" s="109"/>
      <c r="D101" s="206" t="s">
        <v>715</v>
      </c>
      <c r="E101" s="106" t="s">
        <v>621</v>
      </c>
      <c r="F101" s="106">
        <v>2940</v>
      </c>
      <c r="G101" s="106">
        <v>2875</v>
      </c>
      <c r="H101" s="106">
        <v>2979</v>
      </c>
      <c r="I101" s="112" t="s">
        <v>716</v>
      </c>
      <c r="J101" s="112" t="s">
        <v>650</v>
      </c>
      <c r="K101" s="358">
        <f t="shared" ref="K101" si="40">H101-F101</f>
        <v>39</v>
      </c>
      <c r="L101" s="208">
        <f t="shared" ref="L101" si="41">(H101*N101)*0.07%</f>
        <v>417.06000000000006</v>
      </c>
      <c r="M101" s="209">
        <f t="shared" ref="M101" si="42">(K101*N101)-L101</f>
        <v>7382.94</v>
      </c>
      <c r="N101" s="112">
        <v>200</v>
      </c>
      <c r="O101" s="113" t="s">
        <v>619</v>
      </c>
      <c r="P101" s="116">
        <v>44392</v>
      </c>
      <c r="Q101" s="210"/>
      <c r="R101" s="6" t="s">
        <v>632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05">
        <v>23</v>
      </c>
      <c r="B102" s="190">
        <v>44390</v>
      </c>
      <c r="C102" s="109"/>
      <c r="D102" s="206" t="s">
        <v>717</v>
      </c>
      <c r="E102" s="106" t="s">
        <v>621</v>
      </c>
      <c r="F102" s="106">
        <v>460.5</v>
      </c>
      <c r="G102" s="106">
        <v>454</v>
      </c>
      <c r="H102" s="106">
        <v>465.25</v>
      </c>
      <c r="I102" s="112">
        <v>475</v>
      </c>
      <c r="J102" s="112" t="s">
        <v>659</v>
      </c>
      <c r="K102" s="207">
        <f>H102-F102</f>
        <v>4.75</v>
      </c>
      <c r="L102" s="208">
        <f>(H102*N102)*0.07%</f>
        <v>651.35000000000014</v>
      </c>
      <c r="M102" s="209">
        <f>(K102*N102)-L102</f>
        <v>8848.65</v>
      </c>
      <c r="N102" s="112">
        <v>2000</v>
      </c>
      <c r="O102" s="113" t="s">
        <v>619</v>
      </c>
      <c r="P102" s="191">
        <v>44390</v>
      </c>
      <c r="Q102" s="210"/>
      <c r="R102" s="6" t="s">
        <v>620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05">
        <v>24</v>
      </c>
      <c r="B103" s="190">
        <v>44390</v>
      </c>
      <c r="C103" s="109"/>
      <c r="D103" s="206" t="s">
        <v>718</v>
      </c>
      <c r="E103" s="106" t="s">
        <v>621</v>
      </c>
      <c r="F103" s="106">
        <v>1567.5</v>
      </c>
      <c r="G103" s="106">
        <v>1540</v>
      </c>
      <c r="H103" s="106">
        <v>1583.5</v>
      </c>
      <c r="I103" s="112" t="s">
        <v>719</v>
      </c>
      <c r="J103" s="112" t="s">
        <v>972</v>
      </c>
      <c r="K103" s="350">
        <f t="shared" ref="K103" si="43">H103-F103</f>
        <v>16</v>
      </c>
      <c r="L103" s="208">
        <f t="shared" ref="L103" si="44">(H103*N103)*0.07%</f>
        <v>609.64750000000004</v>
      </c>
      <c r="M103" s="209">
        <f t="shared" ref="M103" si="45">(K103*N103)-L103</f>
        <v>8190.3525</v>
      </c>
      <c r="N103" s="112">
        <v>550</v>
      </c>
      <c r="O103" s="113" t="s">
        <v>619</v>
      </c>
      <c r="P103" s="116">
        <v>44391</v>
      </c>
      <c r="Q103" s="210"/>
      <c r="R103" s="6" t="s">
        <v>620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205">
        <v>25</v>
      </c>
      <c r="B104" s="190">
        <v>44390</v>
      </c>
      <c r="C104" s="109"/>
      <c r="D104" s="206" t="s">
        <v>707</v>
      </c>
      <c r="E104" s="106" t="s">
        <v>621</v>
      </c>
      <c r="F104" s="106">
        <v>1020.5</v>
      </c>
      <c r="G104" s="106">
        <v>998</v>
      </c>
      <c r="H104" s="106">
        <v>1035.5</v>
      </c>
      <c r="I104" s="112" t="s">
        <v>708</v>
      </c>
      <c r="J104" s="112" t="s">
        <v>970</v>
      </c>
      <c r="K104" s="350">
        <f t="shared" ref="K104:K105" si="46">H104-F104</f>
        <v>15</v>
      </c>
      <c r="L104" s="208">
        <f t="shared" ref="L104:L105" si="47">(H104*N104)*0.07%</f>
        <v>434.91000000000008</v>
      </c>
      <c r="M104" s="209">
        <f t="shared" ref="M104:M105" si="48">(K104*N104)-L104</f>
        <v>8565.09</v>
      </c>
      <c r="N104" s="112">
        <v>600</v>
      </c>
      <c r="O104" s="113" t="s">
        <v>619</v>
      </c>
      <c r="P104" s="116">
        <v>44391</v>
      </c>
      <c r="Q104" s="210"/>
      <c r="R104" s="6" t="s">
        <v>620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05">
        <v>26</v>
      </c>
      <c r="B105" s="190">
        <v>44391</v>
      </c>
      <c r="C105" s="109"/>
      <c r="D105" s="206" t="s">
        <v>711</v>
      </c>
      <c r="E105" s="106" t="s">
        <v>621</v>
      </c>
      <c r="F105" s="106">
        <v>2420</v>
      </c>
      <c r="G105" s="106">
        <v>2375</v>
      </c>
      <c r="H105" s="106">
        <v>2440</v>
      </c>
      <c r="I105" s="112">
        <v>2500</v>
      </c>
      <c r="J105" s="112" t="s">
        <v>1015</v>
      </c>
      <c r="K105" s="392">
        <f t="shared" si="46"/>
        <v>20</v>
      </c>
      <c r="L105" s="208">
        <f t="shared" si="47"/>
        <v>512.40000000000009</v>
      </c>
      <c r="M105" s="209">
        <f t="shared" si="48"/>
        <v>5487.6</v>
      </c>
      <c r="N105" s="112">
        <v>300</v>
      </c>
      <c r="O105" s="113" t="s">
        <v>619</v>
      </c>
      <c r="P105" s="116">
        <v>44397</v>
      </c>
      <c r="Q105" s="210"/>
      <c r="R105" s="6" t="s">
        <v>620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374">
        <v>27</v>
      </c>
      <c r="B106" s="369">
        <v>44391</v>
      </c>
      <c r="C106" s="375"/>
      <c r="D106" s="375" t="s">
        <v>976</v>
      </c>
      <c r="E106" s="356" t="s">
        <v>621</v>
      </c>
      <c r="F106" s="356">
        <v>2009</v>
      </c>
      <c r="G106" s="356">
        <v>1962</v>
      </c>
      <c r="H106" s="371">
        <v>2039.5</v>
      </c>
      <c r="I106" s="376">
        <v>2100</v>
      </c>
      <c r="J106" s="112" t="s">
        <v>986</v>
      </c>
      <c r="K106" s="358">
        <f t="shared" ref="K106" si="49">H106-F106</f>
        <v>30.5</v>
      </c>
      <c r="L106" s="208">
        <f t="shared" ref="L106" si="50">(H106*N106)*0.07%</f>
        <v>392.60375000000005</v>
      </c>
      <c r="M106" s="209">
        <f t="shared" ref="M106" si="51">(K106*N106)-L106</f>
        <v>7994.8962499999998</v>
      </c>
      <c r="N106" s="112">
        <v>275</v>
      </c>
      <c r="O106" s="113" t="s">
        <v>619</v>
      </c>
      <c r="P106" s="116">
        <v>44392</v>
      </c>
      <c r="Q106" s="210"/>
      <c r="R106" s="6" t="s">
        <v>620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374">
        <v>28</v>
      </c>
      <c r="B107" s="369">
        <v>44392</v>
      </c>
      <c r="C107" s="375"/>
      <c r="D107" s="375" t="s">
        <v>985</v>
      </c>
      <c r="E107" s="356" t="s">
        <v>621</v>
      </c>
      <c r="F107" s="356">
        <v>3205</v>
      </c>
      <c r="G107" s="356">
        <v>3160</v>
      </c>
      <c r="H107" s="371">
        <v>3240</v>
      </c>
      <c r="I107" s="376">
        <v>3280</v>
      </c>
      <c r="J107" s="112" t="s">
        <v>1040</v>
      </c>
      <c r="K107" s="403">
        <f t="shared" ref="K107" si="52">H107-F107</f>
        <v>35</v>
      </c>
      <c r="L107" s="208">
        <f t="shared" ref="L107" si="53">(H107*N107)*0.07%</f>
        <v>680.40000000000009</v>
      </c>
      <c r="M107" s="209">
        <f t="shared" ref="M107" si="54">(K107*N107)-L107</f>
        <v>9819.6</v>
      </c>
      <c r="N107" s="112">
        <v>300</v>
      </c>
      <c r="O107" s="113" t="s">
        <v>619</v>
      </c>
      <c r="P107" s="116">
        <v>44400</v>
      </c>
      <c r="Q107" s="210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389">
        <v>29</v>
      </c>
      <c r="B108" s="360">
        <v>44393</v>
      </c>
      <c r="C108" s="387"/>
      <c r="D108" s="387" t="s">
        <v>976</v>
      </c>
      <c r="E108" s="363" t="s">
        <v>621</v>
      </c>
      <c r="F108" s="363">
        <v>2026</v>
      </c>
      <c r="G108" s="363">
        <v>1982</v>
      </c>
      <c r="H108" s="373">
        <v>1982</v>
      </c>
      <c r="I108" s="390">
        <v>2120</v>
      </c>
      <c r="J108" s="185" t="s">
        <v>1006</v>
      </c>
      <c r="K108" s="214">
        <f t="shared" ref="K108" si="55">H108-F108</f>
        <v>-44</v>
      </c>
      <c r="L108" s="215">
        <f t="shared" ref="L108" si="56">(H108*N108)*0.07%</f>
        <v>381.53500000000008</v>
      </c>
      <c r="M108" s="216">
        <f t="shared" ref="M108" si="57">(K108*N108)-L108</f>
        <v>-12481.535</v>
      </c>
      <c r="N108" s="185">
        <v>275</v>
      </c>
      <c r="O108" s="217" t="s">
        <v>653</v>
      </c>
      <c r="P108" s="188">
        <v>44396</v>
      </c>
      <c r="Q108" s="210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389">
        <v>30</v>
      </c>
      <c r="B109" s="360">
        <v>44393</v>
      </c>
      <c r="C109" s="387"/>
      <c r="D109" s="387" t="s">
        <v>995</v>
      </c>
      <c r="E109" s="363" t="s">
        <v>621</v>
      </c>
      <c r="F109" s="363">
        <v>970</v>
      </c>
      <c r="G109" s="363">
        <v>948</v>
      </c>
      <c r="H109" s="373">
        <v>948</v>
      </c>
      <c r="I109" s="390" t="s">
        <v>996</v>
      </c>
      <c r="J109" s="185" t="s">
        <v>1098</v>
      </c>
      <c r="K109" s="214">
        <f t="shared" ref="K109" si="58">H109-F109</f>
        <v>-22</v>
      </c>
      <c r="L109" s="215">
        <f t="shared" ref="L109" si="59">(H109*N109)*0.07%</f>
        <v>431.34000000000009</v>
      </c>
      <c r="M109" s="216">
        <f t="shared" ref="M109" si="60">(K109*N109)-L109</f>
        <v>-14731.34</v>
      </c>
      <c r="N109" s="185">
        <v>650</v>
      </c>
      <c r="O109" s="217" t="s">
        <v>653</v>
      </c>
      <c r="P109" s="188">
        <v>44404</v>
      </c>
      <c r="Q109" s="210"/>
      <c r="R109" s="6" t="s">
        <v>632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374">
        <v>31</v>
      </c>
      <c r="B110" s="369">
        <v>44396</v>
      </c>
      <c r="C110" s="375"/>
      <c r="D110" s="375" t="s">
        <v>683</v>
      </c>
      <c r="E110" s="356" t="s">
        <v>621</v>
      </c>
      <c r="F110" s="356">
        <v>1740</v>
      </c>
      <c r="G110" s="356">
        <v>1704</v>
      </c>
      <c r="H110" s="371">
        <v>1759</v>
      </c>
      <c r="I110" s="376" t="s">
        <v>1004</v>
      </c>
      <c r="J110" s="112" t="s">
        <v>1010</v>
      </c>
      <c r="K110" s="379">
        <f t="shared" ref="K110" si="61">H110-F110</f>
        <v>19</v>
      </c>
      <c r="L110" s="208">
        <f t="shared" ref="L110" si="62">(H110*N110)*0.07%</f>
        <v>461.73750000000007</v>
      </c>
      <c r="M110" s="209">
        <f t="shared" ref="M110" si="63">(K110*N110)-L110</f>
        <v>6663.2624999999998</v>
      </c>
      <c r="N110" s="112">
        <v>375</v>
      </c>
      <c r="O110" s="113" t="s">
        <v>619</v>
      </c>
      <c r="P110" s="191">
        <v>44396</v>
      </c>
      <c r="Q110" s="210"/>
      <c r="R110" s="6" t="s">
        <v>632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374">
        <v>32</v>
      </c>
      <c r="B111" s="369">
        <v>44396</v>
      </c>
      <c r="C111" s="375"/>
      <c r="D111" s="375" t="s">
        <v>1003</v>
      </c>
      <c r="E111" s="356" t="s">
        <v>621</v>
      </c>
      <c r="F111" s="356">
        <v>2977.5</v>
      </c>
      <c r="G111" s="356">
        <v>2935</v>
      </c>
      <c r="H111" s="371">
        <v>3015.5</v>
      </c>
      <c r="I111" s="376" t="s">
        <v>1005</v>
      </c>
      <c r="J111" s="112" t="s">
        <v>1014</v>
      </c>
      <c r="K111" s="392">
        <f t="shared" ref="K111:K112" si="64">H111-F111</f>
        <v>38</v>
      </c>
      <c r="L111" s="208">
        <f t="shared" ref="L111:L112" si="65">(H111*N111)*0.07%</f>
        <v>633.25500000000011</v>
      </c>
      <c r="M111" s="209">
        <f t="shared" ref="M111:M112" si="66">(K111*N111)-L111</f>
        <v>10766.744999999999</v>
      </c>
      <c r="N111" s="112">
        <v>300</v>
      </c>
      <c r="O111" s="113" t="s">
        <v>619</v>
      </c>
      <c r="P111" s="116">
        <v>44397</v>
      </c>
      <c r="Q111" s="210"/>
      <c r="R111" s="6" t="s">
        <v>632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74">
        <v>33</v>
      </c>
      <c r="B112" s="369">
        <v>44397</v>
      </c>
      <c r="C112" s="375"/>
      <c r="D112" s="375" t="s">
        <v>718</v>
      </c>
      <c r="E112" s="356" t="s">
        <v>621</v>
      </c>
      <c r="F112" s="356">
        <v>1568</v>
      </c>
      <c r="G112" s="356">
        <v>1545</v>
      </c>
      <c r="H112" s="371">
        <v>1584</v>
      </c>
      <c r="I112" s="376">
        <v>1630</v>
      </c>
      <c r="J112" s="112" t="s">
        <v>972</v>
      </c>
      <c r="K112" s="402">
        <f t="shared" si="64"/>
        <v>16</v>
      </c>
      <c r="L112" s="208">
        <f t="shared" si="65"/>
        <v>609.84</v>
      </c>
      <c r="M112" s="209">
        <f t="shared" si="66"/>
        <v>8190.16</v>
      </c>
      <c r="N112" s="112">
        <v>550</v>
      </c>
      <c r="O112" s="113" t="s">
        <v>619</v>
      </c>
      <c r="P112" s="116">
        <v>44399</v>
      </c>
      <c r="Q112" s="210"/>
      <c r="R112" s="6" t="s">
        <v>620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223">
        <v>34</v>
      </c>
      <c r="B113" s="173">
        <v>44397</v>
      </c>
      <c r="C113" s="224"/>
      <c r="D113" s="224" t="s">
        <v>715</v>
      </c>
      <c r="E113" s="117" t="s">
        <v>621</v>
      </c>
      <c r="F113" s="117" t="s">
        <v>1019</v>
      </c>
      <c r="G113" s="117">
        <v>2825</v>
      </c>
      <c r="H113" s="123"/>
      <c r="I113" s="218">
        <v>3000</v>
      </c>
      <c r="J113" s="218" t="s">
        <v>626</v>
      </c>
      <c r="K113" s="391"/>
      <c r="L113" s="220"/>
      <c r="M113" s="225"/>
      <c r="N113" s="218"/>
      <c r="O113" s="226"/>
      <c r="P113" s="227"/>
      <c r="Q113" s="210"/>
      <c r="R113" s="6" t="s">
        <v>632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374">
        <v>35</v>
      </c>
      <c r="B114" s="369">
        <v>44399</v>
      </c>
      <c r="C114" s="375"/>
      <c r="D114" s="375" t="s">
        <v>707</v>
      </c>
      <c r="E114" s="356" t="s">
        <v>621</v>
      </c>
      <c r="F114" s="356">
        <v>1062</v>
      </c>
      <c r="G114" s="356">
        <v>1040</v>
      </c>
      <c r="H114" s="371">
        <v>1076</v>
      </c>
      <c r="I114" s="376" t="s">
        <v>1022</v>
      </c>
      <c r="J114" s="112" t="s">
        <v>709</v>
      </c>
      <c r="K114" s="402">
        <f t="shared" ref="K114:K115" si="67">H114-F114</f>
        <v>14</v>
      </c>
      <c r="L114" s="208">
        <f t="shared" ref="L114:L115" si="68">(H114*N114)*0.07%</f>
        <v>451.92000000000007</v>
      </c>
      <c r="M114" s="209">
        <f t="shared" ref="M114:M115" si="69">(K114*N114)-L114</f>
        <v>7948.08</v>
      </c>
      <c r="N114" s="112">
        <v>600</v>
      </c>
      <c r="O114" s="113" t="s">
        <v>619</v>
      </c>
      <c r="P114" s="191">
        <v>44399</v>
      </c>
      <c r="Q114" s="210"/>
      <c r="R114" s="6" t="s">
        <v>632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374">
        <v>36</v>
      </c>
      <c r="B115" s="352">
        <v>44400</v>
      </c>
      <c r="C115" s="375"/>
      <c r="D115" s="375" t="s">
        <v>1046</v>
      </c>
      <c r="E115" s="356" t="s">
        <v>621</v>
      </c>
      <c r="F115" s="356">
        <v>872.5</v>
      </c>
      <c r="G115" s="356">
        <v>850</v>
      </c>
      <c r="H115" s="371">
        <v>880</v>
      </c>
      <c r="I115" s="376" t="s">
        <v>1047</v>
      </c>
      <c r="J115" s="112" t="s">
        <v>672</v>
      </c>
      <c r="K115" s="424">
        <f t="shared" si="67"/>
        <v>7.5</v>
      </c>
      <c r="L115" s="425">
        <f t="shared" si="68"/>
        <v>385.00000000000006</v>
      </c>
      <c r="M115" s="426">
        <f t="shared" si="69"/>
        <v>4302.5</v>
      </c>
      <c r="N115" s="376">
        <v>625</v>
      </c>
      <c r="O115" s="113" t="s">
        <v>619</v>
      </c>
      <c r="P115" s="427">
        <v>44403</v>
      </c>
      <c r="Q115" s="210"/>
      <c r="R115" s="6" t="s">
        <v>632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374">
        <v>37</v>
      </c>
      <c r="B116" s="352">
        <v>44400</v>
      </c>
      <c r="C116" s="375"/>
      <c r="D116" s="375" t="s">
        <v>684</v>
      </c>
      <c r="E116" s="356" t="s">
        <v>621</v>
      </c>
      <c r="F116" s="356">
        <v>756</v>
      </c>
      <c r="G116" s="356">
        <v>745</v>
      </c>
      <c r="H116" s="371">
        <v>757.5</v>
      </c>
      <c r="I116" s="376">
        <v>780</v>
      </c>
      <c r="J116" s="112" t="s">
        <v>1071</v>
      </c>
      <c r="K116" s="424">
        <f t="shared" ref="K116" si="70">H116-F116</f>
        <v>1.5</v>
      </c>
      <c r="L116" s="425">
        <f t="shared" ref="L116" si="71">(H116*N116)*0.07%</f>
        <v>636.30000000000007</v>
      </c>
      <c r="M116" s="426">
        <f t="shared" ref="M116" si="72">(K116*N116)-L116</f>
        <v>1163.6999999999998</v>
      </c>
      <c r="N116" s="376">
        <v>1200</v>
      </c>
      <c r="O116" s="113" t="s">
        <v>619</v>
      </c>
      <c r="P116" s="427">
        <v>44403</v>
      </c>
      <c r="Q116" s="210"/>
      <c r="R116" s="6" t="s">
        <v>620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374">
        <v>38</v>
      </c>
      <c r="B117" s="369">
        <v>44403</v>
      </c>
      <c r="C117" s="375"/>
      <c r="D117" s="375" t="s">
        <v>1062</v>
      </c>
      <c r="E117" s="356" t="s">
        <v>621</v>
      </c>
      <c r="F117" s="356">
        <v>1120</v>
      </c>
      <c r="G117" s="356">
        <v>1092</v>
      </c>
      <c r="H117" s="371">
        <v>1139</v>
      </c>
      <c r="I117" s="376" t="s">
        <v>1063</v>
      </c>
      <c r="J117" s="112" t="s">
        <v>1010</v>
      </c>
      <c r="K117" s="418">
        <f t="shared" ref="K117" si="73">H117-F117</f>
        <v>19</v>
      </c>
      <c r="L117" s="208">
        <f t="shared" ref="L117" si="74">(H117*N117)*0.07%</f>
        <v>438.51500000000004</v>
      </c>
      <c r="M117" s="209">
        <f t="shared" ref="M117" si="75">(K117*N117)-L117</f>
        <v>10011.485000000001</v>
      </c>
      <c r="N117" s="112">
        <v>550</v>
      </c>
      <c r="O117" s="113" t="s">
        <v>619</v>
      </c>
      <c r="P117" s="191">
        <v>44403</v>
      </c>
      <c r="Q117" s="210"/>
      <c r="R117" s="6" t="s">
        <v>632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223">
        <v>39</v>
      </c>
      <c r="B118" s="173">
        <v>44403</v>
      </c>
      <c r="C118" s="224"/>
      <c r="D118" s="224" t="s">
        <v>1072</v>
      </c>
      <c r="E118" s="117" t="s">
        <v>621</v>
      </c>
      <c r="F118" s="117" t="s">
        <v>1073</v>
      </c>
      <c r="G118" s="117">
        <v>1562</v>
      </c>
      <c r="H118" s="123"/>
      <c r="I118" s="218" t="s">
        <v>1074</v>
      </c>
      <c r="J118" s="218" t="s">
        <v>626</v>
      </c>
      <c r="K118" s="417"/>
      <c r="L118" s="220"/>
      <c r="M118" s="225"/>
      <c r="N118" s="218"/>
      <c r="O118" s="226"/>
      <c r="P118" s="227"/>
      <c r="Q118" s="210"/>
      <c r="R118" s="6" t="s">
        <v>620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3.5" customHeight="1">
      <c r="A119" s="223"/>
      <c r="B119" s="173"/>
      <c r="C119" s="224"/>
      <c r="D119" s="224"/>
      <c r="E119" s="117"/>
      <c r="F119" s="117"/>
      <c r="G119" s="117"/>
      <c r="H119" s="123"/>
      <c r="I119" s="218"/>
      <c r="J119" s="218"/>
      <c r="K119" s="417"/>
      <c r="L119" s="220"/>
      <c r="M119" s="225"/>
      <c r="N119" s="218"/>
      <c r="O119" s="226"/>
      <c r="P119" s="227"/>
      <c r="Q119" s="210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3.5" customHeight="1">
      <c r="A120" s="223"/>
      <c r="B120" s="173"/>
      <c r="C120" s="120"/>
      <c r="D120" s="224"/>
      <c r="E120" s="117"/>
      <c r="F120" s="117"/>
      <c r="G120" s="117"/>
      <c r="H120" s="117"/>
      <c r="I120" s="123"/>
      <c r="J120" s="218"/>
      <c r="K120" s="124"/>
      <c r="L120" s="220"/>
      <c r="M120" s="218"/>
      <c r="N120" s="218"/>
      <c r="O120" s="226"/>
      <c r="P120" s="228"/>
      <c r="Q120" s="210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3.5" customHeight="1">
      <c r="A121" s="443"/>
      <c r="B121" s="444"/>
      <c r="C121" s="120"/>
      <c r="D121" s="224"/>
      <c r="E121" s="117"/>
      <c r="F121" s="117"/>
      <c r="G121" s="117"/>
      <c r="H121" s="117"/>
      <c r="I121" s="123"/>
      <c r="J121" s="445"/>
      <c r="K121" s="220"/>
      <c r="L121" s="220"/>
      <c r="M121" s="445"/>
      <c r="N121" s="445"/>
      <c r="O121" s="441"/>
      <c r="P121" s="442"/>
      <c r="Q121" s="210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3.5" customHeight="1">
      <c r="A122" s="434"/>
      <c r="B122" s="434"/>
      <c r="C122" s="120"/>
      <c r="D122" s="224"/>
      <c r="E122" s="117"/>
      <c r="F122" s="117"/>
      <c r="G122" s="117"/>
      <c r="H122" s="117"/>
      <c r="I122" s="123"/>
      <c r="J122" s="434"/>
      <c r="K122" s="124"/>
      <c r="L122" s="220"/>
      <c r="M122" s="434"/>
      <c r="N122" s="434"/>
      <c r="O122" s="434"/>
      <c r="P122" s="434"/>
      <c r="Q122" s="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3.5" customHeight="1">
      <c r="A123" s="138"/>
      <c r="B123" s="139"/>
      <c r="C123" s="194"/>
      <c r="D123" s="229"/>
      <c r="E123" s="230"/>
      <c r="F123" s="138"/>
      <c r="G123" s="138"/>
      <c r="H123" s="138"/>
      <c r="I123" s="196"/>
      <c r="J123" s="196"/>
      <c r="K123" s="196"/>
      <c r="L123" s="196"/>
      <c r="M123" s="196"/>
      <c r="N123" s="196"/>
      <c r="O123" s="196"/>
      <c r="P123" s="196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231"/>
      <c r="B124" s="139"/>
      <c r="C124" s="140"/>
      <c r="D124" s="232"/>
      <c r="E124" s="143"/>
      <c r="F124" s="143"/>
      <c r="G124" s="143"/>
      <c r="H124" s="143"/>
      <c r="I124" s="143"/>
      <c r="J124" s="6"/>
      <c r="K124" s="143"/>
      <c r="L124" s="143"/>
      <c r="M124" s="6"/>
      <c r="N124" s="1"/>
      <c r="O124" s="140"/>
      <c r="P124" s="44"/>
      <c r="Q124" s="44"/>
      <c r="R124" s="6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1:38" ht="12.75" customHeight="1">
      <c r="A125" s="233" t="s">
        <v>720</v>
      </c>
      <c r="B125" s="233"/>
      <c r="C125" s="233"/>
      <c r="D125" s="233"/>
      <c r="E125" s="234"/>
      <c r="F125" s="143"/>
      <c r="G125" s="143"/>
      <c r="H125" s="143"/>
      <c r="I125" s="143"/>
      <c r="J125" s="1"/>
      <c r="K125" s="6"/>
      <c r="L125" s="6"/>
      <c r="M125" s="6"/>
      <c r="N125" s="1"/>
      <c r="O125" s="1"/>
      <c r="P125" s="44"/>
      <c r="Q125" s="44"/>
      <c r="R125" s="6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</row>
    <row r="126" spans="1:38" ht="38.25" customHeight="1">
      <c r="A126" s="102" t="s">
        <v>16</v>
      </c>
      <c r="B126" s="102" t="s">
        <v>590</v>
      </c>
      <c r="C126" s="102"/>
      <c r="D126" s="103" t="s">
        <v>605</v>
      </c>
      <c r="E126" s="102" t="s">
        <v>606</v>
      </c>
      <c r="F126" s="102" t="s">
        <v>607</v>
      </c>
      <c r="G126" s="102" t="s">
        <v>646</v>
      </c>
      <c r="H126" s="102" t="s">
        <v>609</v>
      </c>
      <c r="I126" s="102" t="s">
        <v>610</v>
      </c>
      <c r="J126" s="101" t="s">
        <v>611</v>
      </c>
      <c r="K126" s="101" t="s">
        <v>721</v>
      </c>
      <c r="L126" s="104" t="s">
        <v>613</v>
      </c>
      <c r="M126" s="204" t="s">
        <v>680</v>
      </c>
      <c r="N126" s="102" t="s">
        <v>681</v>
      </c>
      <c r="O126" s="102" t="s">
        <v>615</v>
      </c>
      <c r="P126" s="103" t="s">
        <v>616</v>
      </c>
      <c r="Q126" s="44"/>
      <c r="R126" s="6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</row>
    <row r="127" spans="1:38" ht="14.25" customHeight="1">
      <c r="A127" s="456">
        <v>1</v>
      </c>
      <c r="B127" s="457">
        <v>44376</v>
      </c>
      <c r="C127" s="206" t="s">
        <v>722</v>
      </c>
      <c r="D127" s="206" t="s">
        <v>723</v>
      </c>
      <c r="E127" s="106" t="s">
        <v>621</v>
      </c>
      <c r="F127" s="106">
        <v>89</v>
      </c>
      <c r="G127" s="106"/>
      <c r="H127" s="112">
        <v>125</v>
      </c>
      <c r="I127" s="454"/>
      <c r="J127" s="454" t="s">
        <v>724</v>
      </c>
      <c r="K127" s="208">
        <v>36</v>
      </c>
      <c r="L127" s="454">
        <v>100</v>
      </c>
      <c r="M127" s="454">
        <f>(15*N127)-200</f>
        <v>4675</v>
      </c>
      <c r="N127" s="454">
        <v>325</v>
      </c>
      <c r="O127" s="453" t="s">
        <v>619</v>
      </c>
      <c r="P127" s="450">
        <v>44383</v>
      </c>
      <c r="Q127" s="210"/>
      <c r="R127" s="235" t="s">
        <v>620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434"/>
      <c r="B128" s="434"/>
      <c r="C128" s="206" t="s">
        <v>725</v>
      </c>
      <c r="D128" s="206" t="s">
        <v>726</v>
      </c>
      <c r="E128" s="106" t="s">
        <v>727</v>
      </c>
      <c r="F128" s="106">
        <v>69</v>
      </c>
      <c r="G128" s="106"/>
      <c r="H128" s="112">
        <v>90</v>
      </c>
      <c r="I128" s="434"/>
      <c r="J128" s="434"/>
      <c r="K128" s="208">
        <v>21</v>
      </c>
      <c r="L128" s="434"/>
      <c r="M128" s="434"/>
      <c r="N128" s="434"/>
      <c r="O128" s="434"/>
      <c r="P128" s="434"/>
      <c r="Q128" s="210"/>
      <c r="R128" s="235" t="s">
        <v>620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211">
        <v>2</v>
      </c>
      <c r="B129" s="181">
        <v>44377</v>
      </c>
      <c r="C129" s="212"/>
      <c r="D129" s="213" t="s">
        <v>728</v>
      </c>
      <c r="E129" s="184" t="s">
        <v>621</v>
      </c>
      <c r="F129" s="184">
        <v>36</v>
      </c>
      <c r="G129" s="184">
        <v>0</v>
      </c>
      <c r="H129" s="184">
        <v>0</v>
      </c>
      <c r="I129" s="185">
        <v>90</v>
      </c>
      <c r="J129" s="236" t="s">
        <v>729</v>
      </c>
      <c r="K129" s="215">
        <f>H129-F129</f>
        <v>-36</v>
      </c>
      <c r="L129" s="215">
        <v>100</v>
      </c>
      <c r="M129" s="236">
        <f>(K129*N129)-100</f>
        <v>-2800</v>
      </c>
      <c r="N129" s="236">
        <v>75</v>
      </c>
      <c r="O129" s="237" t="s">
        <v>653</v>
      </c>
      <c r="P129" s="238">
        <v>44378</v>
      </c>
      <c r="Q129" s="210"/>
      <c r="R129" s="235" t="s">
        <v>632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456">
        <v>3</v>
      </c>
      <c r="B130" s="457">
        <v>44378</v>
      </c>
      <c r="C130" s="109" t="s">
        <v>722</v>
      </c>
      <c r="D130" s="206" t="s">
        <v>730</v>
      </c>
      <c r="E130" s="106" t="s">
        <v>621</v>
      </c>
      <c r="F130" s="106">
        <v>340</v>
      </c>
      <c r="G130" s="106">
        <v>90</v>
      </c>
      <c r="H130" s="106">
        <v>335</v>
      </c>
      <c r="I130" s="112"/>
      <c r="J130" s="454" t="s">
        <v>731</v>
      </c>
      <c r="K130" s="208">
        <v>-5</v>
      </c>
      <c r="L130" s="208">
        <v>100</v>
      </c>
      <c r="M130" s="454">
        <f>(60*N130)-200</f>
        <v>1300</v>
      </c>
      <c r="N130" s="454">
        <v>25</v>
      </c>
      <c r="O130" s="453" t="s">
        <v>619</v>
      </c>
      <c r="P130" s="450">
        <v>44382</v>
      </c>
      <c r="Q130" s="210"/>
      <c r="R130" s="235" t="s">
        <v>620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434"/>
      <c r="B131" s="434"/>
      <c r="C131" s="109" t="s">
        <v>725</v>
      </c>
      <c r="D131" s="206" t="s">
        <v>732</v>
      </c>
      <c r="E131" s="106" t="s">
        <v>727</v>
      </c>
      <c r="F131" s="106">
        <v>65</v>
      </c>
      <c r="G131" s="106"/>
      <c r="H131" s="106">
        <v>0</v>
      </c>
      <c r="I131" s="112"/>
      <c r="J131" s="434"/>
      <c r="K131" s="208">
        <v>65</v>
      </c>
      <c r="L131" s="208">
        <v>100</v>
      </c>
      <c r="M131" s="434"/>
      <c r="N131" s="434"/>
      <c r="O131" s="434"/>
      <c r="P131" s="434"/>
      <c r="Q131" s="210"/>
      <c r="R131" s="235" t="s">
        <v>620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6">
        <v>4</v>
      </c>
      <c r="B132" s="107">
        <v>44378</v>
      </c>
      <c r="C132" s="178"/>
      <c r="D132" s="109" t="s">
        <v>733</v>
      </c>
      <c r="E132" s="106" t="s">
        <v>727</v>
      </c>
      <c r="F132" s="106">
        <v>10.75</v>
      </c>
      <c r="G132" s="239">
        <v>14.5</v>
      </c>
      <c r="H132" s="106">
        <v>8.3000000000000007</v>
      </c>
      <c r="I132" s="112">
        <v>5</v>
      </c>
      <c r="J132" s="222" t="s">
        <v>734</v>
      </c>
      <c r="K132" s="208">
        <f t="shared" ref="K132:K133" si="76">F132-H132</f>
        <v>2.4499999999999993</v>
      </c>
      <c r="L132" s="208">
        <v>100</v>
      </c>
      <c r="M132" s="222">
        <f t="shared" ref="M132:M133" si="77">(K132*N132)-100</f>
        <v>3729.349999999999</v>
      </c>
      <c r="N132" s="112">
        <v>1563</v>
      </c>
      <c r="O132" s="113" t="s">
        <v>619</v>
      </c>
      <c r="P132" s="116">
        <v>44383</v>
      </c>
      <c r="Q132" s="210"/>
      <c r="R132" s="235" t="s">
        <v>632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205">
        <v>5</v>
      </c>
      <c r="B133" s="107">
        <v>44378</v>
      </c>
      <c r="C133" s="109"/>
      <c r="D133" s="206" t="s">
        <v>735</v>
      </c>
      <c r="E133" s="106" t="s">
        <v>727</v>
      </c>
      <c r="F133" s="106">
        <v>13.5</v>
      </c>
      <c r="G133" s="106">
        <v>19</v>
      </c>
      <c r="H133" s="106">
        <v>10.3</v>
      </c>
      <c r="I133" s="112">
        <v>2</v>
      </c>
      <c r="J133" s="222" t="s">
        <v>736</v>
      </c>
      <c r="K133" s="208">
        <f t="shared" si="76"/>
        <v>3.1999999999999993</v>
      </c>
      <c r="L133" s="208">
        <v>100</v>
      </c>
      <c r="M133" s="222">
        <f t="shared" si="77"/>
        <v>3899.9999999999991</v>
      </c>
      <c r="N133" s="222">
        <v>1250</v>
      </c>
      <c r="O133" s="113" t="s">
        <v>619</v>
      </c>
      <c r="P133" s="116">
        <v>44383</v>
      </c>
      <c r="Q133" s="210"/>
      <c r="R133" s="235" t="s">
        <v>620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205">
        <v>6</v>
      </c>
      <c r="B134" s="107">
        <v>44382</v>
      </c>
      <c r="C134" s="109"/>
      <c r="D134" s="206" t="s">
        <v>737</v>
      </c>
      <c r="E134" s="106" t="s">
        <v>727</v>
      </c>
      <c r="F134" s="106">
        <v>1.8</v>
      </c>
      <c r="G134" s="106">
        <v>3.05</v>
      </c>
      <c r="H134" s="106">
        <v>0.95</v>
      </c>
      <c r="I134" s="112">
        <v>0.1</v>
      </c>
      <c r="J134" s="222" t="s">
        <v>1002</v>
      </c>
      <c r="K134" s="208">
        <f t="shared" ref="K134" si="78">F134-H134</f>
        <v>0.85000000000000009</v>
      </c>
      <c r="L134" s="208">
        <v>100</v>
      </c>
      <c r="M134" s="222">
        <f t="shared" ref="M134" si="79">(K134*N134)-100</f>
        <v>3300.0000000000005</v>
      </c>
      <c r="N134" s="222">
        <v>4000</v>
      </c>
      <c r="O134" s="113" t="s">
        <v>619</v>
      </c>
      <c r="P134" s="116">
        <v>44396</v>
      </c>
      <c r="Q134" s="210"/>
      <c r="R134" s="235" t="s">
        <v>632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205">
        <v>7</v>
      </c>
      <c r="B135" s="190">
        <v>44383</v>
      </c>
      <c r="C135" s="109"/>
      <c r="D135" s="206" t="s">
        <v>738</v>
      </c>
      <c r="E135" s="106" t="s">
        <v>621</v>
      </c>
      <c r="F135" s="106">
        <v>50</v>
      </c>
      <c r="G135" s="106">
        <v>14</v>
      </c>
      <c r="H135" s="106">
        <v>63.5</v>
      </c>
      <c r="I135" s="112" t="s">
        <v>739</v>
      </c>
      <c r="J135" s="222" t="s">
        <v>740</v>
      </c>
      <c r="K135" s="208">
        <f>H135-F135</f>
        <v>13.5</v>
      </c>
      <c r="L135" s="208">
        <v>100</v>
      </c>
      <c r="M135" s="222">
        <f>(K135*N135)-100</f>
        <v>912.5</v>
      </c>
      <c r="N135" s="222">
        <v>75</v>
      </c>
      <c r="O135" s="113" t="s">
        <v>619</v>
      </c>
      <c r="P135" s="116">
        <v>44383</v>
      </c>
      <c r="Q135" s="210"/>
      <c r="R135" s="235" t="s">
        <v>620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205">
        <v>8</v>
      </c>
      <c r="B136" s="190">
        <v>44384</v>
      </c>
      <c r="C136" s="109"/>
      <c r="D136" s="206" t="s">
        <v>741</v>
      </c>
      <c r="E136" s="106" t="s">
        <v>621</v>
      </c>
      <c r="F136" s="106">
        <v>2.2000000000000002</v>
      </c>
      <c r="G136" s="106">
        <v>0.9</v>
      </c>
      <c r="H136" s="106">
        <v>2.7</v>
      </c>
      <c r="I136" s="112">
        <v>4</v>
      </c>
      <c r="J136" s="222" t="s">
        <v>984</v>
      </c>
      <c r="K136" s="208">
        <f t="shared" ref="K136" si="80">H136-F136</f>
        <v>0.5</v>
      </c>
      <c r="L136" s="208">
        <v>100</v>
      </c>
      <c r="M136" s="222">
        <f t="shared" ref="M136" si="81">(K136*N136)-100</f>
        <v>1500</v>
      </c>
      <c r="N136" s="222">
        <v>3200</v>
      </c>
      <c r="O136" s="113" t="s">
        <v>619</v>
      </c>
      <c r="P136" s="116">
        <v>44392</v>
      </c>
      <c r="Q136" s="210"/>
      <c r="R136" s="235" t="s">
        <v>620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205">
        <v>9</v>
      </c>
      <c r="B137" s="190">
        <v>44384</v>
      </c>
      <c r="C137" s="109"/>
      <c r="D137" s="206" t="s">
        <v>742</v>
      </c>
      <c r="E137" s="106" t="s">
        <v>621</v>
      </c>
      <c r="F137" s="106">
        <v>42</v>
      </c>
      <c r="G137" s="106">
        <v>12</v>
      </c>
      <c r="H137" s="106">
        <v>53.5</v>
      </c>
      <c r="I137" s="112" t="s">
        <v>743</v>
      </c>
      <c r="J137" s="222" t="s">
        <v>744</v>
      </c>
      <c r="K137" s="208">
        <f t="shared" ref="K137:K138" si="82">H137-F137</f>
        <v>11.5</v>
      </c>
      <c r="L137" s="208">
        <v>100</v>
      </c>
      <c r="M137" s="222">
        <f t="shared" ref="M137:M142" si="83">(K137*N137)-100</f>
        <v>762.5</v>
      </c>
      <c r="N137" s="222">
        <v>75</v>
      </c>
      <c r="O137" s="113" t="s">
        <v>619</v>
      </c>
      <c r="P137" s="116">
        <v>44385</v>
      </c>
      <c r="Q137" s="210"/>
      <c r="R137" s="235" t="s">
        <v>620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84">
        <v>10</v>
      </c>
      <c r="B138" s="240">
        <v>44385</v>
      </c>
      <c r="C138" s="182"/>
      <c r="D138" s="212" t="s">
        <v>745</v>
      </c>
      <c r="E138" s="184" t="s">
        <v>621</v>
      </c>
      <c r="F138" s="184">
        <v>25</v>
      </c>
      <c r="G138" s="184">
        <v>16</v>
      </c>
      <c r="H138" s="184">
        <v>16</v>
      </c>
      <c r="I138" s="185" t="s">
        <v>746</v>
      </c>
      <c r="J138" s="236" t="s">
        <v>747</v>
      </c>
      <c r="K138" s="215">
        <f t="shared" si="82"/>
        <v>-9</v>
      </c>
      <c r="L138" s="215">
        <v>100</v>
      </c>
      <c r="M138" s="236">
        <f t="shared" si="83"/>
        <v>-5050</v>
      </c>
      <c r="N138" s="236">
        <v>550</v>
      </c>
      <c r="O138" s="237" t="s">
        <v>653</v>
      </c>
      <c r="P138" s="188">
        <v>44386</v>
      </c>
      <c r="Q138" s="210"/>
      <c r="R138" s="235" t="s">
        <v>620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84">
        <v>11</v>
      </c>
      <c r="B139" s="240">
        <v>44385</v>
      </c>
      <c r="C139" s="182"/>
      <c r="D139" s="212" t="s">
        <v>733</v>
      </c>
      <c r="E139" s="184" t="s">
        <v>727</v>
      </c>
      <c r="F139" s="184">
        <v>11.75</v>
      </c>
      <c r="G139" s="184">
        <v>15.2</v>
      </c>
      <c r="H139" s="184">
        <v>15.2</v>
      </c>
      <c r="I139" s="185">
        <v>5</v>
      </c>
      <c r="J139" s="236" t="s">
        <v>748</v>
      </c>
      <c r="K139" s="215">
        <f t="shared" ref="K139:K140" si="84">F139-H139</f>
        <v>-3.4499999999999993</v>
      </c>
      <c r="L139" s="215">
        <v>100</v>
      </c>
      <c r="M139" s="236">
        <f t="shared" si="83"/>
        <v>-5492.3499999999985</v>
      </c>
      <c r="N139" s="185">
        <v>1563</v>
      </c>
      <c r="O139" s="237" t="s">
        <v>653</v>
      </c>
      <c r="P139" s="188">
        <v>44386</v>
      </c>
      <c r="Q139" s="210"/>
      <c r="R139" s="235" t="s">
        <v>632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6">
        <v>12</v>
      </c>
      <c r="B140" s="190">
        <v>44385</v>
      </c>
      <c r="C140" s="178"/>
      <c r="D140" s="109" t="s">
        <v>749</v>
      </c>
      <c r="E140" s="106" t="s">
        <v>727</v>
      </c>
      <c r="F140" s="106">
        <v>15.5</v>
      </c>
      <c r="G140" s="106">
        <v>25</v>
      </c>
      <c r="H140" s="106">
        <v>9.5</v>
      </c>
      <c r="I140" s="112">
        <v>0.1</v>
      </c>
      <c r="J140" s="222" t="s">
        <v>750</v>
      </c>
      <c r="K140" s="208">
        <f t="shared" si="84"/>
        <v>6</v>
      </c>
      <c r="L140" s="208">
        <v>100</v>
      </c>
      <c r="M140" s="222">
        <f t="shared" si="83"/>
        <v>3200</v>
      </c>
      <c r="N140" s="222">
        <v>550</v>
      </c>
      <c r="O140" s="113" t="s">
        <v>619</v>
      </c>
      <c r="P140" s="116">
        <v>44390</v>
      </c>
      <c r="Q140" s="210"/>
      <c r="R140" s="235" t="s">
        <v>620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06">
        <v>13</v>
      </c>
      <c r="B141" s="190">
        <v>44386</v>
      </c>
      <c r="C141" s="178"/>
      <c r="D141" s="109" t="s">
        <v>751</v>
      </c>
      <c r="E141" s="106" t="s">
        <v>621</v>
      </c>
      <c r="F141" s="106">
        <v>58</v>
      </c>
      <c r="G141" s="106">
        <v>17</v>
      </c>
      <c r="H141" s="106">
        <v>70</v>
      </c>
      <c r="I141" s="112" t="s">
        <v>752</v>
      </c>
      <c r="J141" s="222" t="s">
        <v>753</v>
      </c>
      <c r="K141" s="208">
        <f>H141-F141</f>
        <v>12</v>
      </c>
      <c r="L141" s="208">
        <v>100</v>
      </c>
      <c r="M141" s="222">
        <f t="shared" si="83"/>
        <v>800</v>
      </c>
      <c r="N141" s="222">
        <v>75</v>
      </c>
      <c r="O141" s="113" t="s">
        <v>619</v>
      </c>
      <c r="P141" s="191">
        <v>44386</v>
      </c>
      <c r="Q141" s="210"/>
      <c r="R141" s="235" t="s">
        <v>620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106">
        <v>14</v>
      </c>
      <c r="B142" s="190">
        <v>44389</v>
      </c>
      <c r="C142" s="178"/>
      <c r="D142" s="109" t="s">
        <v>754</v>
      </c>
      <c r="E142" s="106" t="s">
        <v>727</v>
      </c>
      <c r="F142" s="106">
        <v>2.95</v>
      </c>
      <c r="G142" s="106">
        <v>4.4000000000000004</v>
      </c>
      <c r="H142" s="106">
        <v>1.95</v>
      </c>
      <c r="I142" s="112">
        <v>0.1</v>
      </c>
      <c r="J142" s="222" t="s">
        <v>755</v>
      </c>
      <c r="K142" s="208">
        <f>F142-H142</f>
        <v>1.0000000000000002</v>
      </c>
      <c r="L142" s="208">
        <v>100</v>
      </c>
      <c r="M142" s="222">
        <f t="shared" si="83"/>
        <v>2900.0000000000005</v>
      </c>
      <c r="N142" s="222">
        <v>3000</v>
      </c>
      <c r="O142" s="113" t="s">
        <v>619</v>
      </c>
      <c r="P142" s="191">
        <v>44389</v>
      </c>
      <c r="Q142" s="210"/>
      <c r="R142" s="235" t="s">
        <v>620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451">
        <v>15</v>
      </c>
      <c r="B143" s="452">
        <v>44390</v>
      </c>
      <c r="C143" s="372" t="s">
        <v>722</v>
      </c>
      <c r="D143" s="387" t="s">
        <v>988</v>
      </c>
      <c r="E143" s="363" t="s">
        <v>621</v>
      </c>
      <c r="F143" s="363">
        <v>275</v>
      </c>
      <c r="G143" s="363">
        <v>90</v>
      </c>
      <c r="H143" s="363">
        <v>90</v>
      </c>
      <c r="I143" s="373">
        <f>H143-F143</f>
        <v>-185</v>
      </c>
      <c r="J143" s="448" t="s">
        <v>1001</v>
      </c>
      <c r="K143" s="388">
        <v>-185</v>
      </c>
      <c r="L143" s="388">
        <v>100</v>
      </c>
      <c r="M143" s="449">
        <f>(-135*25)-200</f>
        <v>-3575</v>
      </c>
      <c r="N143" s="449">
        <v>25</v>
      </c>
      <c r="O143" s="455" t="s">
        <v>653</v>
      </c>
      <c r="P143" s="446">
        <v>44396</v>
      </c>
      <c r="Q143" s="210"/>
      <c r="R143" s="235" t="s">
        <v>620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447"/>
      <c r="B144" s="447"/>
      <c r="C144" s="372" t="s">
        <v>725</v>
      </c>
      <c r="D144" s="387" t="s">
        <v>987</v>
      </c>
      <c r="E144" s="363" t="s">
        <v>727</v>
      </c>
      <c r="F144" s="363">
        <v>50</v>
      </c>
      <c r="G144" s="363"/>
      <c r="H144" s="363">
        <v>0</v>
      </c>
      <c r="I144" s="373">
        <f>F144-H144</f>
        <v>50</v>
      </c>
      <c r="J144" s="447"/>
      <c r="K144" s="388">
        <v>50</v>
      </c>
      <c r="L144" s="388">
        <v>100</v>
      </c>
      <c r="M144" s="447"/>
      <c r="N144" s="447"/>
      <c r="O144" s="447"/>
      <c r="P144" s="447"/>
      <c r="Q144" s="210"/>
      <c r="R144" s="235" t="s">
        <v>620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356">
        <v>16</v>
      </c>
      <c r="B145" s="369">
        <v>44390</v>
      </c>
      <c r="C145" s="370"/>
      <c r="D145" s="354" t="s">
        <v>756</v>
      </c>
      <c r="E145" s="356" t="s">
        <v>727</v>
      </c>
      <c r="F145" s="356">
        <v>25</v>
      </c>
      <c r="G145" s="356">
        <v>41</v>
      </c>
      <c r="H145" s="356">
        <v>14.5</v>
      </c>
      <c r="I145" s="371">
        <v>0.1</v>
      </c>
      <c r="J145" s="222" t="s">
        <v>968</v>
      </c>
      <c r="K145" s="208">
        <f t="shared" ref="K145:K146" si="85">F145-H145</f>
        <v>10.5</v>
      </c>
      <c r="L145" s="208">
        <v>100</v>
      </c>
      <c r="M145" s="222">
        <f t="shared" ref="M145:M146" si="86">(K145*N145)-100</f>
        <v>3312.5</v>
      </c>
      <c r="N145" s="112">
        <v>325</v>
      </c>
      <c r="O145" s="113" t="s">
        <v>619</v>
      </c>
      <c r="P145" s="116">
        <v>44392</v>
      </c>
      <c r="Q145" s="210"/>
      <c r="R145" s="235" t="s">
        <v>620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356">
        <v>17</v>
      </c>
      <c r="B146" s="369">
        <v>44391</v>
      </c>
      <c r="C146" s="370"/>
      <c r="D146" s="354" t="s">
        <v>973</v>
      </c>
      <c r="E146" s="356" t="s">
        <v>727</v>
      </c>
      <c r="F146" s="356">
        <v>2.2000000000000002</v>
      </c>
      <c r="G146" s="356">
        <v>3.5</v>
      </c>
      <c r="H146" s="356">
        <v>1.25</v>
      </c>
      <c r="I146" s="371">
        <v>0.1</v>
      </c>
      <c r="J146" s="222" t="s">
        <v>997</v>
      </c>
      <c r="K146" s="208">
        <f t="shared" si="85"/>
        <v>0.95000000000000018</v>
      </c>
      <c r="L146" s="208">
        <v>100</v>
      </c>
      <c r="M146" s="222">
        <f t="shared" si="86"/>
        <v>3700.0000000000009</v>
      </c>
      <c r="N146" s="112">
        <v>4000</v>
      </c>
      <c r="O146" s="113" t="s">
        <v>619</v>
      </c>
      <c r="P146" s="116">
        <v>44393</v>
      </c>
      <c r="Q146" s="210"/>
      <c r="R146" s="235" t="s">
        <v>632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356">
        <v>18</v>
      </c>
      <c r="B147" s="369">
        <v>44391</v>
      </c>
      <c r="C147" s="370"/>
      <c r="D147" s="354" t="s">
        <v>974</v>
      </c>
      <c r="E147" s="356" t="s">
        <v>727</v>
      </c>
      <c r="F147" s="356">
        <v>5</v>
      </c>
      <c r="G147" s="356">
        <v>7.1</v>
      </c>
      <c r="H147" s="356">
        <v>3.6</v>
      </c>
      <c r="I147" s="371">
        <v>0.1</v>
      </c>
      <c r="J147" s="222" t="s">
        <v>989</v>
      </c>
      <c r="K147" s="208">
        <f t="shared" ref="K147" si="87">F147-H147</f>
        <v>1.4</v>
      </c>
      <c r="L147" s="208">
        <v>100</v>
      </c>
      <c r="M147" s="222">
        <f t="shared" ref="M147" si="88">(K147*N147)-100</f>
        <v>3539.9999999999995</v>
      </c>
      <c r="N147" s="112">
        <v>2600</v>
      </c>
      <c r="O147" s="113" t="s">
        <v>619</v>
      </c>
      <c r="P147" s="116">
        <v>44393</v>
      </c>
      <c r="Q147" s="210"/>
      <c r="R147" s="235" t="s">
        <v>620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356">
        <v>19</v>
      </c>
      <c r="B148" s="369">
        <v>44391</v>
      </c>
      <c r="C148" s="370"/>
      <c r="D148" s="354" t="s">
        <v>975</v>
      </c>
      <c r="E148" s="356" t="s">
        <v>727</v>
      </c>
      <c r="F148" s="356">
        <v>6.5</v>
      </c>
      <c r="G148" s="356">
        <v>10.5</v>
      </c>
      <c r="H148" s="356">
        <v>4.0999999999999996</v>
      </c>
      <c r="I148" s="371">
        <v>0.1</v>
      </c>
      <c r="J148" s="222" t="s">
        <v>982</v>
      </c>
      <c r="K148" s="208">
        <f t="shared" ref="K148:K149" si="89">F148-H148</f>
        <v>2.4000000000000004</v>
      </c>
      <c r="L148" s="208">
        <v>100</v>
      </c>
      <c r="M148" s="222">
        <f t="shared" ref="M148:M150" si="90">(K148*N148)-100</f>
        <v>3200.0000000000005</v>
      </c>
      <c r="N148" s="112">
        <v>1375</v>
      </c>
      <c r="O148" s="113" t="s">
        <v>619</v>
      </c>
      <c r="P148" s="116">
        <v>44392</v>
      </c>
      <c r="Q148" s="210"/>
      <c r="R148" s="235" t="s">
        <v>620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363">
        <v>20</v>
      </c>
      <c r="B149" s="360">
        <v>44391</v>
      </c>
      <c r="C149" s="361"/>
      <c r="D149" s="372" t="s">
        <v>754</v>
      </c>
      <c r="E149" s="363" t="s">
        <v>727</v>
      </c>
      <c r="F149" s="363">
        <v>2.5</v>
      </c>
      <c r="G149" s="363">
        <v>4.2</v>
      </c>
      <c r="H149" s="363">
        <v>4.2</v>
      </c>
      <c r="I149" s="373">
        <v>0.1</v>
      </c>
      <c r="J149" s="236" t="s">
        <v>983</v>
      </c>
      <c r="K149" s="215">
        <f t="shared" si="89"/>
        <v>-1.7000000000000002</v>
      </c>
      <c r="L149" s="215">
        <v>100</v>
      </c>
      <c r="M149" s="236">
        <f t="shared" si="90"/>
        <v>-5200.0000000000009</v>
      </c>
      <c r="N149" s="185">
        <v>3000</v>
      </c>
      <c r="O149" s="237" t="s">
        <v>653</v>
      </c>
      <c r="P149" s="188">
        <v>44392</v>
      </c>
      <c r="Q149" s="210"/>
      <c r="R149" s="235" t="s">
        <v>620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356">
        <v>21</v>
      </c>
      <c r="B150" s="369">
        <v>44393</v>
      </c>
      <c r="C150" s="370"/>
      <c r="D150" s="354" t="s">
        <v>990</v>
      </c>
      <c r="E150" s="356" t="s">
        <v>621</v>
      </c>
      <c r="F150" s="356">
        <v>2.25</v>
      </c>
      <c r="G150" s="356">
        <v>0.8</v>
      </c>
      <c r="H150" s="356">
        <v>3.3</v>
      </c>
      <c r="I150" s="371" t="s">
        <v>991</v>
      </c>
      <c r="J150" s="222" t="s">
        <v>1041</v>
      </c>
      <c r="K150" s="208">
        <f>H150-F150</f>
        <v>1.0499999999999998</v>
      </c>
      <c r="L150" s="208">
        <v>100</v>
      </c>
      <c r="M150" s="222">
        <f t="shared" si="90"/>
        <v>3259.9999999999995</v>
      </c>
      <c r="N150" s="112">
        <v>3200</v>
      </c>
      <c r="O150" s="113" t="s">
        <v>619</v>
      </c>
      <c r="P150" s="116">
        <v>44400</v>
      </c>
      <c r="Q150" s="210"/>
      <c r="R150" s="235" t="s">
        <v>620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356">
        <v>22</v>
      </c>
      <c r="B151" s="369">
        <v>44393</v>
      </c>
      <c r="C151" s="370"/>
      <c r="D151" s="354" t="s">
        <v>992</v>
      </c>
      <c r="E151" s="356" t="s">
        <v>621</v>
      </c>
      <c r="F151" s="356">
        <v>65</v>
      </c>
      <c r="G151" s="356">
        <v>20</v>
      </c>
      <c r="H151" s="356">
        <v>83</v>
      </c>
      <c r="I151" s="371" t="s">
        <v>993</v>
      </c>
      <c r="J151" s="222" t="s">
        <v>994</v>
      </c>
      <c r="K151" s="208">
        <f>H151-F151</f>
        <v>18</v>
      </c>
      <c r="L151" s="208">
        <v>100</v>
      </c>
      <c r="M151" s="222">
        <f t="shared" ref="M151" si="91">(K151*N151)-100</f>
        <v>1250</v>
      </c>
      <c r="N151" s="222">
        <v>75</v>
      </c>
      <c r="O151" s="113" t="s">
        <v>619</v>
      </c>
      <c r="P151" s="191">
        <v>44393</v>
      </c>
      <c r="Q151" s="210"/>
      <c r="R151" s="235" t="s">
        <v>632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356">
        <v>23</v>
      </c>
      <c r="B152" s="352">
        <v>44399</v>
      </c>
      <c r="C152" s="370"/>
      <c r="D152" s="354" t="s">
        <v>1025</v>
      </c>
      <c r="E152" s="356" t="s">
        <v>621</v>
      </c>
      <c r="F152" s="356">
        <v>21</v>
      </c>
      <c r="G152" s="356"/>
      <c r="H152" s="356">
        <v>27</v>
      </c>
      <c r="I152" s="371">
        <v>50</v>
      </c>
      <c r="J152" s="222" t="s">
        <v>1031</v>
      </c>
      <c r="K152" s="208">
        <f>H152-F152</f>
        <v>6</v>
      </c>
      <c r="L152" s="208">
        <v>100</v>
      </c>
      <c r="M152" s="222">
        <f t="shared" ref="M152:M155" si="92">(K152*N152)-100</f>
        <v>350</v>
      </c>
      <c r="N152" s="222">
        <v>75</v>
      </c>
      <c r="O152" s="113" t="s">
        <v>619</v>
      </c>
      <c r="P152" s="191">
        <v>44399</v>
      </c>
      <c r="Q152" s="210"/>
      <c r="R152" s="235" t="s">
        <v>632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363">
        <v>24</v>
      </c>
      <c r="B153" s="380">
        <v>44399</v>
      </c>
      <c r="C153" s="361"/>
      <c r="D153" s="372" t="s">
        <v>1029</v>
      </c>
      <c r="E153" s="363" t="s">
        <v>727</v>
      </c>
      <c r="F153" s="363">
        <v>70</v>
      </c>
      <c r="G153" s="363">
        <v>115</v>
      </c>
      <c r="H153" s="363">
        <v>115</v>
      </c>
      <c r="I153" s="373">
        <v>0.1</v>
      </c>
      <c r="J153" s="236" t="s">
        <v>1042</v>
      </c>
      <c r="K153" s="215">
        <f t="shared" ref="K153:K154" si="93">F153-H153</f>
        <v>-45</v>
      </c>
      <c r="L153" s="215">
        <v>100</v>
      </c>
      <c r="M153" s="236">
        <f t="shared" si="92"/>
        <v>-4600</v>
      </c>
      <c r="N153" s="185">
        <v>100</v>
      </c>
      <c r="O153" s="237" t="s">
        <v>653</v>
      </c>
      <c r="P153" s="188">
        <v>44400</v>
      </c>
      <c r="Q153" s="210"/>
      <c r="R153" s="235" t="s">
        <v>620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356">
        <v>25</v>
      </c>
      <c r="B154" s="352">
        <v>44399</v>
      </c>
      <c r="C154" s="370"/>
      <c r="D154" s="354" t="s">
        <v>1030</v>
      </c>
      <c r="E154" s="356" t="s">
        <v>727</v>
      </c>
      <c r="F154" s="356">
        <v>10.25</v>
      </c>
      <c r="G154" s="356">
        <v>17</v>
      </c>
      <c r="H154" s="356">
        <v>7.25</v>
      </c>
      <c r="I154" s="371">
        <v>0.1</v>
      </c>
      <c r="J154" s="222" t="s">
        <v>1043</v>
      </c>
      <c r="K154" s="208">
        <f t="shared" si="93"/>
        <v>3</v>
      </c>
      <c r="L154" s="208">
        <v>100</v>
      </c>
      <c r="M154" s="222">
        <f t="shared" si="92"/>
        <v>1700</v>
      </c>
      <c r="N154" s="112">
        <v>600</v>
      </c>
      <c r="O154" s="113" t="s">
        <v>619</v>
      </c>
      <c r="P154" s="116">
        <v>44400</v>
      </c>
      <c r="Q154" s="210"/>
      <c r="R154" s="235" t="s">
        <v>632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356">
        <v>26</v>
      </c>
      <c r="B155" s="352">
        <v>44400</v>
      </c>
      <c r="C155" s="370"/>
      <c r="D155" s="354" t="s">
        <v>1044</v>
      </c>
      <c r="E155" s="356" t="s">
        <v>621</v>
      </c>
      <c r="F155" s="356">
        <v>3.6</v>
      </c>
      <c r="G155" s="356"/>
      <c r="H155" s="356">
        <v>4.5999999999999996</v>
      </c>
      <c r="I155" s="371" t="s">
        <v>1045</v>
      </c>
      <c r="J155" s="222" t="s">
        <v>1099</v>
      </c>
      <c r="K155" s="208">
        <f>H155-F155</f>
        <v>0.99999999999999956</v>
      </c>
      <c r="L155" s="208">
        <v>100</v>
      </c>
      <c r="M155" s="222">
        <f t="shared" si="92"/>
        <v>999.99999999999955</v>
      </c>
      <c r="N155" s="112">
        <v>1100</v>
      </c>
      <c r="O155" s="113" t="s">
        <v>619</v>
      </c>
      <c r="P155" s="116">
        <v>44404</v>
      </c>
      <c r="Q155" s="210"/>
      <c r="R155" s="235" t="s">
        <v>620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17">
        <v>27</v>
      </c>
      <c r="B156" s="173">
        <v>44403</v>
      </c>
      <c r="C156" s="174"/>
      <c r="D156" s="120" t="s">
        <v>990</v>
      </c>
      <c r="E156" s="117" t="s">
        <v>621</v>
      </c>
      <c r="F156" s="117" t="s">
        <v>1065</v>
      </c>
      <c r="G156" s="117">
        <v>0.75</v>
      </c>
      <c r="H156" s="117"/>
      <c r="I156" s="123" t="s">
        <v>1066</v>
      </c>
      <c r="J156" s="218" t="s">
        <v>626</v>
      </c>
      <c r="K156" s="220"/>
      <c r="L156" s="220"/>
      <c r="M156" s="218"/>
      <c r="N156" s="218"/>
      <c r="O156" s="189"/>
      <c r="P156" s="126"/>
      <c r="Q156" s="210"/>
      <c r="R156" s="235" t="s">
        <v>620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17">
        <v>28</v>
      </c>
      <c r="B157" s="173">
        <v>44403</v>
      </c>
      <c r="C157" s="174"/>
      <c r="D157" s="120" t="s">
        <v>1067</v>
      </c>
      <c r="E157" s="117" t="s">
        <v>621</v>
      </c>
      <c r="F157" s="117" t="s">
        <v>1068</v>
      </c>
      <c r="G157" s="117">
        <v>1</v>
      </c>
      <c r="H157" s="117"/>
      <c r="I157" s="176" t="s">
        <v>1069</v>
      </c>
      <c r="J157" s="218" t="s">
        <v>626</v>
      </c>
      <c r="K157" s="220"/>
      <c r="L157" s="220"/>
      <c r="M157" s="218"/>
      <c r="N157" s="218"/>
      <c r="O157" s="189"/>
      <c r="P157" s="126"/>
      <c r="Q157" s="210"/>
      <c r="R157" s="235" t="s">
        <v>620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>
      <c r="A158" s="127">
        <v>29</v>
      </c>
      <c r="B158" s="173">
        <v>44404</v>
      </c>
      <c r="C158" s="174"/>
      <c r="D158" s="120" t="s">
        <v>1100</v>
      </c>
      <c r="E158" s="117" t="s">
        <v>621</v>
      </c>
      <c r="F158" s="117" t="s">
        <v>1101</v>
      </c>
      <c r="G158" s="117"/>
      <c r="H158" s="117"/>
      <c r="I158" s="176" t="s">
        <v>1102</v>
      </c>
      <c r="J158" s="218" t="s">
        <v>626</v>
      </c>
      <c r="K158" s="220"/>
      <c r="L158" s="220"/>
      <c r="M158" s="218"/>
      <c r="N158" s="218"/>
      <c r="O158" s="189"/>
      <c r="P158" s="126"/>
      <c r="Q158" s="210"/>
      <c r="R158" s="235" t="s">
        <v>620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27"/>
      <c r="B159" s="118"/>
      <c r="C159" s="174"/>
      <c r="D159" s="120"/>
      <c r="E159" s="117"/>
      <c r="F159" s="117"/>
      <c r="G159" s="117"/>
      <c r="H159" s="117"/>
      <c r="I159" s="123"/>
      <c r="J159" s="123"/>
      <c r="K159" s="123"/>
      <c r="L159" s="123"/>
      <c r="M159" s="221"/>
      <c r="N159" s="123"/>
      <c r="O159" s="189"/>
      <c r="P159" s="176"/>
      <c r="Q159" s="210"/>
      <c r="R159" s="235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"/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230"/>
      <c r="B162" s="241"/>
      <c r="C162" s="241"/>
      <c r="D162" s="242"/>
      <c r="E162" s="230"/>
      <c r="F162" s="243"/>
      <c r="G162" s="230"/>
      <c r="H162" s="230"/>
      <c r="I162" s="230"/>
      <c r="J162" s="241"/>
      <c r="K162" s="244"/>
      <c r="L162" s="230"/>
      <c r="M162" s="230"/>
      <c r="N162" s="230"/>
      <c r="O162" s="245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100" t="s">
        <v>757</v>
      </c>
      <c r="B163" s="246"/>
      <c r="C163" s="246"/>
      <c r="D163" s="247"/>
      <c r="E163" s="166"/>
      <c r="F163" s="6"/>
      <c r="G163" s="6"/>
      <c r="H163" s="167"/>
      <c r="I163" s="248"/>
      <c r="J163" s="1"/>
      <c r="K163" s="6"/>
      <c r="L163" s="6"/>
      <c r="M163" s="6"/>
      <c r="N163" s="1"/>
      <c r="O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38.25" customHeight="1">
      <c r="A164" s="101" t="s">
        <v>16</v>
      </c>
      <c r="B164" s="102" t="s">
        <v>590</v>
      </c>
      <c r="C164" s="102"/>
      <c r="D164" s="103" t="s">
        <v>605</v>
      </c>
      <c r="E164" s="102" t="s">
        <v>606</v>
      </c>
      <c r="F164" s="102" t="s">
        <v>607</v>
      </c>
      <c r="G164" s="102" t="s">
        <v>608</v>
      </c>
      <c r="H164" s="102" t="s">
        <v>609</v>
      </c>
      <c r="I164" s="102" t="s">
        <v>610</v>
      </c>
      <c r="J164" s="101" t="s">
        <v>611</v>
      </c>
      <c r="K164" s="170" t="s">
        <v>647</v>
      </c>
      <c r="L164" s="171" t="s">
        <v>613</v>
      </c>
      <c r="M164" s="104" t="s">
        <v>614</v>
      </c>
      <c r="N164" s="102" t="s">
        <v>615</v>
      </c>
      <c r="O164" s="103" t="s">
        <v>616</v>
      </c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4.25" customHeight="1">
      <c r="A165" s="117">
        <v>1</v>
      </c>
      <c r="B165" s="118">
        <v>44363</v>
      </c>
      <c r="C165" s="249"/>
      <c r="D165" s="120" t="s">
        <v>283</v>
      </c>
      <c r="E165" s="121" t="s">
        <v>621</v>
      </c>
      <c r="F165" s="117" t="s">
        <v>758</v>
      </c>
      <c r="G165" s="117">
        <v>2070</v>
      </c>
      <c r="H165" s="121"/>
      <c r="I165" s="122" t="s">
        <v>759</v>
      </c>
      <c r="J165" s="123" t="s">
        <v>626</v>
      </c>
      <c r="K165" s="123"/>
      <c r="L165" s="124"/>
      <c r="M165" s="125"/>
      <c r="N165" s="123"/>
      <c r="O165" s="176"/>
      <c r="P165" s="105"/>
      <c r="Q165" s="1"/>
      <c r="R165" s="1" t="s">
        <v>620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17"/>
      <c r="B166" s="118"/>
      <c r="C166" s="249"/>
      <c r="D166" s="120"/>
      <c r="E166" s="121"/>
      <c r="F166" s="117"/>
      <c r="G166" s="117"/>
      <c r="H166" s="121"/>
      <c r="I166" s="122"/>
      <c r="J166" s="123"/>
      <c r="K166" s="123"/>
      <c r="L166" s="124"/>
      <c r="M166" s="125"/>
      <c r="N166" s="123"/>
      <c r="O166" s="176"/>
      <c r="P166" s="105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250"/>
      <c r="B167" s="174"/>
      <c r="C167" s="251"/>
      <c r="D167" s="120"/>
      <c r="E167" s="252"/>
      <c r="F167" s="252"/>
      <c r="G167" s="252"/>
      <c r="H167" s="252"/>
      <c r="I167" s="252"/>
      <c r="J167" s="252"/>
      <c r="K167" s="253"/>
      <c r="L167" s="254"/>
      <c r="M167" s="252"/>
      <c r="N167" s="255"/>
      <c r="O167" s="256"/>
      <c r="P167" s="257"/>
      <c r="R167" s="6"/>
      <c r="S167" s="44"/>
      <c r="T167" s="1"/>
      <c r="U167" s="1"/>
      <c r="V167" s="1"/>
      <c r="W167" s="1"/>
      <c r="X167" s="1"/>
      <c r="Y167" s="1"/>
      <c r="Z167" s="1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</row>
    <row r="168" spans="1:38" ht="12.75" customHeight="1">
      <c r="A168" s="150" t="s">
        <v>640</v>
      </c>
      <c r="B168" s="150"/>
      <c r="C168" s="150"/>
      <c r="D168" s="150"/>
      <c r="E168" s="44"/>
      <c r="F168" s="158" t="s">
        <v>642</v>
      </c>
      <c r="G168" s="61"/>
      <c r="H168" s="61"/>
      <c r="I168" s="61"/>
      <c r="J168" s="6"/>
      <c r="K168" s="200"/>
      <c r="L168" s="201"/>
      <c r="M168" s="6"/>
      <c r="N168" s="140"/>
      <c r="O168" s="258"/>
      <c r="P168" s="1"/>
      <c r="Q168" s="1"/>
      <c r="R168" s="6"/>
      <c r="S168" s="1"/>
      <c r="T168" s="1"/>
      <c r="U168" s="1"/>
      <c r="V168" s="1"/>
      <c r="W168" s="1"/>
      <c r="X168" s="1"/>
      <c r="Y168" s="1"/>
    </row>
    <row r="169" spans="1:38" ht="12.75" customHeight="1">
      <c r="A169" s="157" t="s">
        <v>641</v>
      </c>
      <c r="B169" s="150"/>
      <c r="C169" s="150"/>
      <c r="D169" s="150"/>
      <c r="E169" s="6"/>
      <c r="F169" s="158" t="s">
        <v>644</v>
      </c>
      <c r="G169" s="6"/>
      <c r="H169" s="6"/>
      <c r="I169" s="6"/>
      <c r="J169" s="1"/>
      <c r="K169" s="6"/>
      <c r="L169" s="6"/>
      <c r="M169" s="6"/>
      <c r="N169" s="1"/>
      <c r="O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57"/>
      <c r="B170" s="150"/>
      <c r="C170" s="150"/>
      <c r="D170" s="150"/>
      <c r="E170" s="6"/>
      <c r="F170" s="158"/>
      <c r="G170" s="6"/>
      <c r="H170" s="6"/>
      <c r="I170" s="6"/>
      <c r="J170" s="1"/>
      <c r="K170" s="6"/>
      <c r="L170" s="6"/>
      <c r="M170" s="6"/>
      <c r="N170" s="1"/>
      <c r="O170" s="1"/>
      <c r="Q170" s="1"/>
      <c r="R170" s="61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"/>
      <c r="B171" s="165" t="s">
        <v>760</v>
      </c>
      <c r="C171" s="165"/>
      <c r="D171" s="165"/>
      <c r="E171" s="165"/>
      <c r="F171" s="166"/>
      <c r="G171" s="6"/>
      <c r="H171" s="6"/>
      <c r="I171" s="167"/>
      <c r="J171" s="168"/>
      <c r="K171" s="169"/>
      <c r="L171" s="168"/>
      <c r="M171" s="6"/>
      <c r="N171" s="1"/>
      <c r="O171" s="1"/>
      <c r="Q171" s="1"/>
      <c r="R171" s="61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101" t="s">
        <v>16</v>
      </c>
      <c r="B172" s="102" t="s">
        <v>590</v>
      </c>
      <c r="C172" s="102"/>
      <c r="D172" s="103" t="s">
        <v>605</v>
      </c>
      <c r="E172" s="102" t="s">
        <v>606</v>
      </c>
      <c r="F172" s="102" t="s">
        <v>607</v>
      </c>
      <c r="G172" s="102" t="s">
        <v>646</v>
      </c>
      <c r="H172" s="102" t="s">
        <v>609</v>
      </c>
      <c r="I172" s="102" t="s">
        <v>610</v>
      </c>
      <c r="J172" s="259" t="s">
        <v>611</v>
      </c>
      <c r="K172" s="170" t="s">
        <v>647</v>
      </c>
      <c r="L172" s="204" t="s">
        <v>680</v>
      </c>
      <c r="M172" s="102" t="s">
        <v>681</v>
      </c>
      <c r="N172" s="171" t="s">
        <v>613</v>
      </c>
      <c r="O172" s="104" t="s">
        <v>614</v>
      </c>
      <c r="P172" s="102" t="s">
        <v>615</v>
      </c>
      <c r="Q172" s="103" t="s">
        <v>616</v>
      </c>
      <c r="R172" s="61"/>
      <c r="S172" s="1"/>
      <c r="T172" s="1"/>
      <c r="U172" s="1"/>
      <c r="V172" s="1"/>
      <c r="W172" s="1"/>
      <c r="X172" s="1"/>
      <c r="Y172" s="1"/>
      <c r="Z172" s="1"/>
    </row>
    <row r="173" spans="1:38" ht="14.25" customHeight="1">
      <c r="A173" s="127"/>
      <c r="B173" s="129"/>
      <c r="C173" s="260"/>
      <c r="D173" s="130"/>
      <c r="E173" s="131"/>
      <c r="F173" s="261"/>
      <c r="G173" s="127"/>
      <c r="H173" s="131"/>
      <c r="I173" s="132"/>
      <c r="J173" s="262"/>
      <c r="K173" s="262"/>
      <c r="L173" s="263"/>
      <c r="M173" s="117"/>
      <c r="N173" s="263"/>
      <c r="O173" s="264"/>
      <c r="P173" s="265"/>
      <c r="Q173" s="266"/>
      <c r="R173" s="198"/>
      <c r="S173" s="144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38" ht="14.25" customHeight="1">
      <c r="A174" s="127"/>
      <c r="B174" s="129"/>
      <c r="C174" s="260"/>
      <c r="D174" s="130"/>
      <c r="E174" s="131"/>
      <c r="F174" s="261"/>
      <c r="G174" s="127"/>
      <c r="H174" s="131"/>
      <c r="I174" s="132"/>
      <c r="J174" s="262"/>
      <c r="K174" s="262"/>
      <c r="L174" s="263"/>
      <c r="M174" s="117"/>
      <c r="N174" s="263"/>
      <c r="O174" s="264"/>
      <c r="P174" s="265"/>
      <c r="Q174" s="266"/>
      <c r="R174" s="198"/>
      <c r="S174" s="144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38" ht="14.25" customHeight="1">
      <c r="A175" s="127"/>
      <c r="B175" s="129"/>
      <c r="C175" s="260"/>
      <c r="D175" s="130"/>
      <c r="E175" s="131"/>
      <c r="F175" s="261"/>
      <c r="G175" s="127"/>
      <c r="H175" s="131"/>
      <c r="I175" s="132"/>
      <c r="J175" s="262"/>
      <c r="K175" s="262"/>
      <c r="L175" s="263"/>
      <c r="M175" s="117"/>
      <c r="N175" s="263"/>
      <c r="O175" s="264"/>
      <c r="P175" s="265"/>
      <c r="Q175" s="266"/>
      <c r="R175" s="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27"/>
      <c r="B176" s="129"/>
      <c r="C176" s="260"/>
      <c r="D176" s="130"/>
      <c r="E176" s="131"/>
      <c r="F176" s="262"/>
      <c r="G176" s="127"/>
      <c r="H176" s="131"/>
      <c r="I176" s="132"/>
      <c r="J176" s="262"/>
      <c r="K176" s="262"/>
      <c r="L176" s="263"/>
      <c r="M176" s="117"/>
      <c r="N176" s="263"/>
      <c r="O176" s="264"/>
      <c r="P176" s="265"/>
      <c r="Q176" s="266"/>
      <c r="R176" s="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27"/>
      <c r="B177" s="129"/>
      <c r="C177" s="260"/>
      <c r="D177" s="130"/>
      <c r="E177" s="131"/>
      <c r="F177" s="262"/>
      <c r="G177" s="127"/>
      <c r="H177" s="131"/>
      <c r="I177" s="132"/>
      <c r="J177" s="262"/>
      <c r="K177" s="262"/>
      <c r="L177" s="263"/>
      <c r="M177" s="117"/>
      <c r="N177" s="263"/>
      <c r="O177" s="264"/>
      <c r="P177" s="265"/>
      <c r="Q177" s="266"/>
      <c r="R177" s="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4.25" customHeight="1">
      <c r="A178" s="127"/>
      <c r="B178" s="129"/>
      <c r="C178" s="260"/>
      <c r="D178" s="130"/>
      <c r="E178" s="131"/>
      <c r="F178" s="261"/>
      <c r="G178" s="127"/>
      <c r="H178" s="131"/>
      <c r="I178" s="132"/>
      <c r="J178" s="262"/>
      <c r="K178" s="262"/>
      <c r="L178" s="263"/>
      <c r="M178" s="117"/>
      <c r="N178" s="263"/>
      <c r="O178" s="264"/>
      <c r="P178" s="265"/>
      <c r="Q178" s="266"/>
      <c r="R178" s="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4.25" customHeight="1">
      <c r="A179" s="127"/>
      <c r="B179" s="129"/>
      <c r="C179" s="260"/>
      <c r="D179" s="130"/>
      <c r="E179" s="131"/>
      <c r="F179" s="261"/>
      <c r="G179" s="127"/>
      <c r="H179" s="131"/>
      <c r="I179" s="132"/>
      <c r="J179" s="262"/>
      <c r="K179" s="262"/>
      <c r="L179" s="262"/>
      <c r="M179" s="262"/>
      <c r="N179" s="263"/>
      <c r="O179" s="267"/>
      <c r="P179" s="265"/>
      <c r="Q179" s="266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27"/>
      <c r="B180" s="129"/>
      <c r="C180" s="260"/>
      <c r="D180" s="130"/>
      <c r="E180" s="131"/>
      <c r="F180" s="262"/>
      <c r="G180" s="127"/>
      <c r="H180" s="131"/>
      <c r="I180" s="132"/>
      <c r="J180" s="262"/>
      <c r="K180" s="262"/>
      <c r="L180" s="263"/>
      <c r="M180" s="117"/>
      <c r="N180" s="263"/>
      <c r="O180" s="264"/>
      <c r="P180" s="265"/>
      <c r="Q180" s="266"/>
      <c r="R180" s="198"/>
      <c r="S180" s="144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27"/>
      <c r="B181" s="129"/>
      <c r="C181" s="260"/>
      <c r="D181" s="130"/>
      <c r="E181" s="131"/>
      <c r="F181" s="261"/>
      <c r="G181" s="127"/>
      <c r="H181" s="131"/>
      <c r="I181" s="132"/>
      <c r="J181" s="268"/>
      <c r="K181" s="268"/>
      <c r="L181" s="268"/>
      <c r="M181" s="268"/>
      <c r="N181" s="269"/>
      <c r="O181" s="264"/>
      <c r="P181" s="133"/>
      <c r="Q181" s="266"/>
      <c r="R181" s="198"/>
      <c r="S181" s="144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>
      <c r="A182" s="157"/>
      <c r="B182" s="150"/>
      <c r="C182" s="150"/>
      <c r="D182" s="150"/>
      <c r="E182" s="6"/>
      <c r="F182" s="158"/>
      <c r="G182" s="6"/>
      <c r="H182" s="6"/>
      <c r="I182" s="6"/>
      <c r="J182" s="1"/>
      <c r="K182" s="6"/>
      <c r="L182" s="6"/>
      <c r="M182" s="6"/>
      <c r="N182" s="1"/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38" ht="12.75" customHeight="1">
      <c r="A183" s="157"/>
      <c r="B183" s="150"/>
      <c r="C183" s="150"/>
      <c r="D183" s="150"/>
      <c r="E183" s="6"/>
      <c r="F183" s="158"/>
      <c r="G183" s="61"/>
      <c r="H183" s="44"/>
      <c r="I183" s="61"/>
      <c r="J183" s="6"/>
      <c r="K183" s="200"/>
      <c r="L183" s="201"/>
      <c r="M183" s="6"/>
      <c r="N183" s="140"/>
      <c r="O183" s="202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61"/>
      <c r="B184" s="139"/>
      <c r="C184" s="139"/>
      <c r="D184" s="44"/>
      <c r="E184" s="61"/>
      <c r="F184" s="61"/>
      <c r="G184" s="61"/>
      <c r="H184" s="44"/>
      <c r="I184" s="61"/>
      <c r="J184" s="6"/>
      <c r="K184" s="200"/>
      <c r="L184" s="201"/>
      <c r="M184" s="6"/>
      <c r="N184" s="140"/>
      <c r="O184" s="202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44"/>
      <c r="B185" s="270" t="s">
        <v>761</v>
      </c>
      <c r="C185" s="270"/>
      <c r="D185" s="270"/>
      <c r="E185" s="270"/>
      <c r="F185" s="6"/>
      <c r="G185" s="6"/>
      <c r="H185" s="168"/>
      <c r="I185" s="6"/>
      <c r="J185" s="168"/>
      <c r="K185" s="169"/>
      <c r="L185" s="6"/>
      <c r="M185" s="6"/>
      <c r="N185" s="1"/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38.25" customHeight="1">
      <c r="A186" s="101" t="s">
        <v>16</v>
      </c>
      <c r="B186" s="102" t="s">
        <v>590</v>
      </c>
      <c r="C186" s="102"/>
      <c r="D186" s="103" t="s">
        <v>605</v>
      </c>
      <c r="E186" s="102" t="s">
        <v>606</v>
      </c>
      <c r="F186" s="102" t="s">
        <v>607</v>
      </c>
      <c r="G186" s="102" t="s">
        <v>762</v>
      </c>
      <c r="H186" s="102" t="s">
        <v>763</v>
      </c>
      <c r="I186" s="102" t="s">
        <v>610</v>
      </c>
      <c r="J186" s="271" t="s">
        <v>611</v>
      </c>
      <c r="K186" s="102" t="s">
        <v>612</v>
      </c>
      <c r="L186" s="102" t="s">
        <v>764</v>
      </c>
      <c r="M186" s="102" t="s">
        <v>615</v>
      </c>
      <c r="N186" s="103" t="s">
        <v>616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272">
        <v>1</v>
      </c>
      <c r="B187" s="273">
        <v>41579</v>
      </c>
      <c r="C187" s="273"/>
      <c r="D187" s="274" t="s">
        <v>765</v>
      </c>
      <c r="E187" s="275" t="s">
        <v>766</v>
      </c>
      <c r="F187" s="276">
        <v>82</v>
      </c>
      <c r="G187" s="275" t="s">
        <v>767</v>
      </c>
      <c r="H187" s="275">
        <v>100</v>
      </c>
      <c r="I187" s="277">
        <v>100</v>
      </c>
      <c r="J187" s="278" t="s">
        <v>768</v>
      </c>
      <c r="K187" s="279">
        <f t="shared" ref="K187:K239" si="94">H187-F187</f>
        <v>18</v>
      </c>
      <c r="L187" s="280">
        <f t="shared" ref="L187:L239" si="95">K187/F187</f>
        <v>0.21951219512195122</v>
      </c>
      <c r="M187" s="275" t="s">
        <v>619</v>
      </c>
      <c r="N187" s="281">
        <v>42657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272">
        <v>2</v>
      </c>
      <c r="B188" s="273">
        <v>41794</v>
      </c>
      <c r="C188" s="273"/>
      <c r="D188" s="274" t="s">
        <v>769</v>
      </c>
      <c r="E188" s="275" t="s">
        <v>621</v>
      </c>
      <c r="F188" s="276">
        <v>257</v>
      </c>
      <c r="G188" s="275" t="s">
        <v>767</v>
      </c>
      <c r="H188" s="275">
        <v>300</v>
      </c>
      <c r="I188" s="277">
        <v>300</v>
      </c>
      <c r="J188" s="278" t="s">
        <v>768</v>
      </c>
      <c r="K188" s="279">
        <f t="shared" si="94"/>
        <v>43</v>
      </c>
      <c r="L188" s="280">
        <f t="shared" si="95"/>
        <v>0.16731517509727625</v>
      </c>
      <c r="M188" s="275" t="s">
        <v>619</v>
      </c>
      <c r="N188" s="281">
        <v>41822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272">
        <v>3</v>
      </c>
      <c r="B189" s="273">
        <v>41828</v>
      </c>
      <c r="C189" s="273"/>
      <c r="D189" s="274" t="s">
        <v>770</v>
      </c>
      <c r="E189" s="275" t="s">
        <v>621</v>
      </c>
      <c r="F189" s="276">
        <v>393</v>
      </c>
      <c r="G189" s="275" t="s">
        <v>767</v>
      </c>
      <c r="H189" s="275">
        <v>468</v>
      </c>
      <c r="I189" s="277">
        <v>468</v>
      </c>
      <c r="J189" s="278" t="s">
        <v>768</v>
      </c>
      <c r="K189" s="279">
        <f t="shared" si="94"/>
        <v>75</v>
      </c>
      <c r="L189" s="280">
        <f t="shared" si="95"/>
        <v>0.19083969465648856</v>
      </c>
      <c r="M189" s="275" t="s">
        <v>619</v>
      </c>
      <c r="N189" s="281">
        <v>41863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272">
        <v>4</v>
      </c>
      <c r="B190" s="273">
        <v>41857</v>
      </c>
      <c r="C190" s="273"/>
      <c r="D190" s="274" t="s">
        <v>771</v>
      </c>
      <c r="E190" s="275" t="s">
        <v>621</v>
      </c>
      <c r="F190" s="276">
        <v>205</v>
      </c>
      <c r="G190" s="275" t="s">
        <v>767</v>
      </c>
      <c r="H190" s="275">
        <v>275</v>
      </c>
      <c r="I190" s="277">
        <v>250</v>
      </c>
      <c r="J190" s="278" t="s">
        <v>768</v>
      </c>
      <c r="K190" s="279">
        <f t="shared" si="94"/>
        <v>70</v>
      </c>
      <c r="L190" s="280">
        <f t="shared" si="95"/>
        <v>0.34146341463414637</v>
      </c>
      <c r="M190" s="275" t="s">
        <v>619</v>
      </c>
      <c r="N190" s="281">
        <v>41962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272">
        <v>5</v>
      </c>
      <c r="B191" s="273">
        <v>41886</v>
      </c>
      <c r="C191" s="273"/>
      <c r="D191" s="274" t="s">
        <v>772</v>
      </c>
      <c r="E191" s="275" t="s">
        <v>621</v>
      </c>
      <c r="F191" s="276">
        <v>162</v>
      </c>
      <c r="G191" s="275" t="s">
        <v>767</v>
      </c>
      <c r="H191" s="275">
        <v>190</v>
      </c>
      <c r="I191" s="277">
        <v>190</v>
      </c>
      <c r="J191" s="278" t="s">
        <v>768</v>
      </c>
      <c r="K191" s="279">
        <f t="shared" si="94"/>
        <v>28</v>
      </c>
      <c r="L191" s="280">
        <f t="shared" si="95"/>
        <v>0.1728395061728395</v>
      </c>
      <c r="M191" s="275" t="s">
        <v>619</v>
      </c>
      <c r="N191" s="281">
        <v>42006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272">
        <v>6</v>
      </c>
      <c r="B192" s="273">
        <v>41886</v>
      </c>
      <c r="C192" s="273"/>
      <c r="D192" s="274" t="s">
        <v>773</v>
      </c>
      <c r="E192" s="275" t="s">
        <v>621</v>
      </c>
      <c r="F192" s="276">
        <v>75</v>
      </c>
      <c r="G192" s="275" t="s">
        <v>767</v>
      </c>
      <c r="H192" s="275">
        <v>91.5</v>
      </c>
      <c r="I192" s="277" t="s">
        <v>774</v>
      </c>
      <c r="J192" s="278" t="s">
        <v>775</v>
      </c>
      <c r="K192" s="279">
        <f t="shared" si="94"/>
        <v>16.5</v>
      </c>
      <c r="L192" s="280">
        <f t="shared" si="95"/>
        <v>0.22</v>
      </c>
      <c r="M192" s="275" t="s">
        <v>619</v>
      </c>
      <c r="N192" s="281">
        <v>41954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72">
        <v>7</v>
      </c>
      <c r="B193" s="273">
        <v>41913</v>
      </c>
      <c r="C193" s="273"/>
      <c r="D193" s="274" t="s">
        <v>776</v>
      </c>
      <c r="E193" s="275" t="s">
        <v>621</v>
      </c>
      <c r="F193" s="276">
        <v>850</v>
      </c>
      <c r="G193" s="275" t="s">
        <v>767</v>
      </c>
      <c r="H193" s="275">
        <v>982.5</v>
      </c>
      <c r="I193" s="277">
        <v>1050</v>
      </c>
      <c r="J193" s="278" t="s">
        <v>777</v>
      </c>
      <c r="K193" s="279">
        <f t="shared" si="94"/>
        <v>132.5</v>
      </c>
      <c r="L193" s="280">
        <f t="shared" si="95"/>
        <v>0.15588235294117647</v>
      </c>
      <c r="M193" s="275" t="s">
        <v>619</v>
      </c>
      <c r="N193" s="281">
        <v>42039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72">
        <v>8</v>
      </c>
      <c r="B194" s="273">
        <v>41913</v>
      </c>
      <c r="C194" s="273"/>
      <c r="D194" s="274" t="s">
        <v>778</v>
      </c>
      <c r="E194" s="275" t="s">
        <v>621</v>
      </c>
      <c r="F194" s="276">
        <v>475</v>
      </c>
      <c r="G194" s="275" t="s">
        <v>767</v>
      </c>
      <c r="H194" s="275">
        <v>515</v>
      </c>
      <c r="I194" s="277">
        <v>600</v>
      </c>
      <c r="J194" s="278" t="s">
        <v>779</v>
      </c>
      <c r="K194" s="279">
        <f t="shared" si="94"/>
        <v>40</v>
      </c>
      <c r="L194" s="280">
        <f t="shared" si="95"/>
        <v>8.4210526315789472E-2</v>
      </c>
      <c r="M194" s="275" t="s">
        <v>619</v>
      </c>
      <c r="N194" s="281">
        <v>41939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72">
        <v>9</v>
      </c>
      <c r="B195" s="273">
        <v>41913</v>
      </c>
      <c r="C195" s="273"/>
      <c r="D195" s="274" t="s">
        <v>780</v>
      </c>
      <c r="E195" s="275" t="s">
        <v>621</v>
      </c>
      <c r="F195" s="276">
        <v>86</v>
      </c>
      <c r="G195" s="275" t="s">
        <v>767</v>
      </c>
      <c r="H195" s="275">
        <v>99</v>
      </c>
      <c r="I195" s="277">
        <v>140</v>
      </c>
      <c r="J195" s="278" t="s">
        <v>781</v>
      </c>
      <c r="K195" s="279">
        <f t="shared" si="94"/>
        <v>13</v>
      </c>
      <c r="L195" s="280">
        <f t="shared" si="95"/>
        <v>0.15116279069767441</v>
      </c>
      <c r="M195" s="275" t="s">
        <v>619</v>
      </c>
      <c r="N195" s="281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72">
        <v>10</v>
      </c>
      <c r="B196" s="273">
        <v>41926</v>
      </c>
      <c r="C196" s="273"/>
      <c r="D196" s="274" t="s">
        <v>782</v>
      </c>
      <c r="E196" s="275" t="s">
        <v>621</v>
      </c>
      <c r="F196" s="276">
        <v>496.6</v>
      </c>
      <c r="G196" s="275" t="s">
        <v>767</v>
      </c>
      <c r="H196" s="275">
        <v>621</v>
      </c>
      <c r="I196" s="277">
        <v>580</v>
      </c>
      <c r="J196" s="278" t="s">
        <v>768</v>
      </c>
      <c r="K196" s="279">
        <f t="shared" si="94"/>
        <v>124.39999999999998</v>
      </c>
      <c r="L196" s="280">
        <f t="shared" si="95"/>
        <v>0.25050342327829234</v>
      </c>
      <c r="M196" s="275" t="s">
        <v>619</v>
      </c>
      <c r="N196" s="281">
        <v>42605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72">
        <v>11</v>
      </c>
      <c r="B197" s="273">
        <v>41926</v>
      </c>
      <c r="C197" s="273"/>
      <c r="D197" s="274" t="s">
        <v>783</v>
      </c>
      <c r="E197" s="275" t="s">
        <v>621</v>
      </c>
      <c r="F197" s="276">
        <v>2481.9</v>
      </c>
      <c r="G197" s="275" t="s">
        <v>767</v>
      </c>
      <c r="H197" s="275">
        <v>2840</v>
      </c>
      <c r="I197" s="277">
        <v>2870</v>
      </c>
      <c r="J197" s="278" t="s">
        <v>784</v>
      </c>
      <c r="K197" s="279">
        <f t="shared" si="94"/>
        <v>358.09999999999991</v>
      </c>
      <c r="L197" s="280">
        <f t="shared" si="95"/>
        <v>0.14428462065353154</v>
      </c>
      <c r="M197" s="275" t="s">
        <v>619</v>
      </c>
      <c r="N197" s="281">
        <v>42017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72">
        <v>12</v>
      </c>
      <c r="B198" s="273">
        <v>41928</v>
      </c>
      <c r="C198" s="273"/>
      <c r="D198" s="274" t="s">
        <v>785</v>
      </c>
      <c r="E198" s="275" t="s">
        <v>621</v>
      </c>
      <c r="F198" s="276">
        <v>84.5</v>
      </c>
      <c r="G198" s="275" t="s">
        <v>767</v>
      </c>
      <c r="H198" s="275">
        <v>93</v>
      </c>
      <c r="I198" s="277">
        <v>110</v>
      </c>
      <c r="J198" s="278" t="s">
        <v>786</v>
      </c>
      <c r="K198" s="279">
        <f t="shared" si="94"/>
        <v>8.5</v>
      </c>
      <c r="L198" s="280">
        <f t="shared" si="95"/>
        <v>0.10059171597633136</v>
      </c>
      <c r="M198" s="275" t="s">
        <v>619</v>
      </c>
      <c r="N198" s="281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72">
        <v>13</v>
      </c>
      <c r="B199" s="273">
        <v>41928</v>
      </c>
      <c r="C199" s="273"/>
      <c r="D199" s="274" t="s">
        <v>787</v>
      </c>
      <c r="E199" s="275" t="s">
        <v>621</v>
      </c>
      <c r="F199" s="276">
        <v>401</v>
      </c>
      <c r="G199" s="275" t="s">
        <v>767</v>
      </c>
      <c r="H199" s="275">
        <v>428</v>
      </c>
      <c r="I199" s="277">
        <v>450</v>
      </c>
      <c r="J199" s="278" t="s">
        <v>788</v>
      </c>
      <c r="K199" s="279">
        <f t="shared" si="94"/>
        <v>27</v>
      </c>
      <c r="L199" s="280">
        <f t="shared" si="95"/>
        <v>6.7331670822942641E-2</v>
      </c>
      <c r="M199" s="275" t="s">
        <v>619</v>
      </c>
      <c r="N199" s="281">
        <v>42020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72">
        <v>14</v>
      </c>
      <c r="B200" s="273">
        <v>41928</v>
      </c>
      <c r="C200" s="273"/>
      <c r="D200" s="274" t="s">
        <v>789</v>
      </c>
      <c r="E200" s="275" t="s">
        <v>621</v>
      </c>
      <c r="F200" s="276">
        <v>101</v>
      </c>
      <c r="G200" s="275" t="s">
        <v>767</v>
      </c>
      <c r="H200" s="275">
        <v>112</v>
      </c>
      <c r="I200" s="277">
        <v>120</v>
      </c>
      <c r="J200" s="278" t="s">
        <v>790</v>
      </c>
      <c r="K200" s="279">
        <f t="shared" si="94"/>
        <v>11</v>
      </c>
      <c r="L200" s="280">
        <f t="shared" si="95"/>
        <v>0.10891089108910891</v>
      </c>
      <c r="M200" s="275" t="s">
        <v>619</v>
      </c>
      <c r="N200" s="281">
        <v>41939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72">
        <v>15</v>
      </c>
      <c r="B201" s="273">
        <v>41954</v>
      </c>
      <c r="C201" s="273"/>
      <c r="D201" s="274" t="s">
        <v>791</v>
      </c>
      <c r="E201" s="275" t="s">
        <v>621</v>
      </c>
      <c r="F201" s="276">
        <v>59</v>
      </c>
      <c r="G201" s="275" t="s">
        <v>767</v>
      </c>
      <c r="H201" s="275">
        <v>76</v>
      </c>
      <c r="I201" s="277">
        <v>76</v>
      </c>
      <c r="J201" s="278" t="s">
        <v>768</v>
      </c>
      <c r="K201" s="279">
        <f t="shared" si="94"/>
        <v>17</v>
      </c>
      <c r="L201" s="280">
        <f t="shared" si="95"/>
        <v>0.28813559322033899</v>
      </c>
      <c r="M201" s="275" t="s">
        <v>619</v>
      </c>
      <c r="N201" s="281">
        <v>43032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72">
        <v>16</v>
      </c>
      <c r="B202" s="273">
        <v>41954</v>
      </c>
      <c r="C202" s="273"/>
      <c r="D202" s="274" t="s">
        <v>780</v>
      </c>
      <c r="E202" s="275" t="s">
        <v>621</v>
      </c>
      <c r="F202" s="276">
        <v>99</v>
      </c>
      <c r="G202" s="275" t="s">
        <v>767</v>
      </c>
      <c r="H202" s="275">
        <v>120</v>
      </c>
      <c r="I202" s="277">
        <v>120</v>
      </c>
      <c r="J202" s="278" t="s">
        <v>654</v>
      </c>
      <c r="K202" s="279">
        <f t="shared" si="94"/>
        <v>21</v>
      </c>
      <c r="L202" s="280">
        <f t="shared" si="95"/>
        <v>0.21212121212121213</v>
      </c>
      <c r="M202" s="275" t="s">
        <v>619</v>
      </c>
      <c r="N202" s="281">
        <v>41960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72">
        <v>17</v>
      </c>
      <c r="B203" s="273">
        <v>41956</v>
      </c>
      <c r="C203" s="273"/>
      <c r="D203" s="274" t="s">
        <v>792</v>
      </c>
      <c r="E203" s="275" t="s">
        <v>621</v>
      </c>
      <c r="F203" s="276">
        <v>22</v>
      </c>
      <c r="G203" s="275" t="s">
        <v>767</v>
      </c>
      <c r="H203" s="275">
        <v>33.549999999999997</v>
      </c>
      <c r="I203" s="277">
        <v>32</v>
      </c>
      <c r="J203" s="278" t="s">
        <v>793</v>
      </c>
      <c r="K203" s="279">
        <f t="shared" si="94"/>
        <v>11.549999999999997</v>
      </c>
      <c r="L203" s="280">
        <f t="shared" si="95"/>
        <v>0.52499999999999991</v>
      </c>
      <c r="M203" s="275" t="s">
        <v>619</v>
      </c>
      <c r="N203" s="281">
        <v>42188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72">
        <v>18</v>
      </c>
      <c r="B204" s="273">
        <v>41976</v>
      </c>
      <c r="C204" s="273"/>
      <c r="D204" s="274" t="s">
        <v>794</v>
      </c>
      <c r="E204" s="275" t="s">
        <v>621</v>
      </c>
      <c r="F204" s="276">
        <v>440</v>
      </c>
      <c r="G204" s="275" t="s">
        <v>767</v>
      </c>
      <c r="H204" s="275">
        <v>520</v>
      </c>
      <c r="I204" s="277">
        <v>520</v>
      </c>
      <c r="J204" s="278" t="s">
        <v>795</v>
      </c>
      <c r="K204" s="279">
        <f t="shared" si="94"/>
        <v>80</v>
      </c>
      <c r="L204" s="280">
        <f t="shared" si="95"/>
        <v>0.18181818181818182</v>
      </c>
      <c r="M204" s="275" t="s">
        <v>619</v>
      </c>
      <c r="N204" s="281">
        <v>42208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72">
        <v>19</v>
      </c>
      <c r="B205" s="273">
        <v>41976</v>
      </c>
      <c r="C205" s="273"/>
      <c r="D205" s="274" t="s">
        <v>796</v>
      </c>
      <c r="E205" s="275" t="s">
        <v>621</v>
      </c>
      <c r="F205" s="276">
        <v>360</v>
      </c>
      <c r="G205" s="275" t="s">
        <v>767</v>
      </c>
      <c r="H205" s="275">
        <v>427</v>
      </c>
      <c r="I205" s="277">
        <v>425</v>
      </c>
      <c r="J205" s="278" t="s">
        <v>797</v>
      </c>
      <c r="K205" s="279">
        <f t="shared" si="94"/>
        <v>67</v>
      </c>
      <c r="L205" s="280">
        <f t="shared" si="95"/>
        <v>0.18611111111111112</v>
      </c>
      <c r="M205" s="275" t="s">
        <v>619</v>
      </c>
      <c r="N205" s="281">
        <v>42058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72">
        <v>20</v>
      </c>
      <c r="B206" s="273">
        <v>42012</v>
      </c>
      <c r="C206" s="273"/>
      <c r="D206" s="274" t="s">
        <v>798</v>
      </c>
      <c r="E206" s="275" t="s">
        <v>621</v>
      </c>
      <c r="F206" s="276">
        <v>360</v>
      </c>
      <c r="G206" s="275" t="s">
        <v>767</v>
      </c>
      <c r="H206" s="275">
        <v>455</v>
      </c>
      <c r="I206" s="277">
        <v>420</v>
      </c>
      <c r="J206" s="278" t="s">
        <v>799</v>
      </c>
      <c r="K206" s="279">
        <f t="shared" si="94"/>
        <v>95</v>
      </c>
      <c r="L206" s="280">
        <f t="shared" si="95"/>
        <v>0.2638888888888889</v>
      </c>
      <c r="M206" s="275" t="s">
        <v>619</v>
      </c>
      <c r="N206" s="281">
        <v>42024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72">
        <v>21</v>
      </c>
      <c r="B207" s="273">
        <v>42012</v>
      </c>
      <c r="C207" s="273"/>
      <c r="D207" s="274" t="s">
        <v>800</v>
      </c>
      <c r="E207" s="275" t="s">
        <v>621</v>
      </c>
      <c r="F207" s="276">
        <v>130</v>
      </c>
      <c r="G207" s="275"/>
      <c r="H207" s="275">
        <v>175.5</v>
      </c>
      <c r="I207" s="277">
        <v>165</v>
      </c>
      <c r="J207" s="278" t="s">
        <v>801</v>
      </c>
      <c r="K207" s="279">
        <f t="shared" si="94"/>
        <v>45.5</v>
      </c>
      <c r="L207" s="280">
        <f t="shared" si="95"/>
        <v>0.35</v>
      </c>
      <c r="M207" s="275" t="s">
        <v>619</v>
      </c>
      <c r="N207" s="281">
        <v>43088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72">
        <v>22</v>
      </c>
      <c r="B208" s="273">
        <v>42040</v>
      </c>
      <c r="C208" s="273"/>
      <c r="D208" s="274" t="s">
        <v>392</v>
      </c>
      <c r="E208" s="275" t="s">
        <v>766</v>
      </c>
      <c r="F208" s="276">
        <v>98</v>
      </c>
      <c r="G208" s="275"/>
      <c r="H208" s="275">
        <v>120</v>
      </c>
      <c r="I208" s="277">
        <v>120</v>
      </c>
      <c r="J208" s="278" t="s">
        <v>768</v>
      </c>
      <c r="K208" s="279">
        <f t="shared" si="94"/>
        <v>22</v>
      </c>
      <c r="L208" s="280">
        <f t="shared" si="95"/>
        <v>0.22448979591836735</v>
      </c>
      <c r="M208" s="275" t="s">
        <v>619</v>
      </c>
      <c r="N208" s="281">
        <v>42753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72">
        <v>23</v>
      </c>
      <c r="B209" s="273">
        <v>42040</v>
      </c>
      <c r="C209" s="273"/>
      <c r="D209" s="274" t="s">
        <v>802</v>
      </c>
      <c r="E209" s="275" t="s">
        <v>766</v>
      </c>
      <c r="F209" s="276">
        <v>196</v>
      </c>
      <c r="G209" s="275"/>
      <c r="H209" s="275">
        <v>262</v>
      </c>
      <c r="I209" s="277">
        <v>255</v>
      </c>
      <c r="J209" s="278" t="s">
        <v>768</v>
      </c>
      <c r="K209" s="279">
        <f t="shared" si="94"/>
        <v>66</v>
      </c>
      <c r="L209" s="280">
        <f t="shared" si="95"/>
        <v>0.33673469387755101</v>
      </c>
      <c r="M209" s="275" t="s">
        <v>619</v>
      </c>
      <c r="N209" s="281">
        <v>42599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2">
        <v>24</v>
      </c>
      <c r="B210" s="283">
        <v>42067</v>
      </c>
      <c r="C210" s="283"/>
      <c r="D210" s="284" t="s">
        <v>391</v>
      </c>
      <c r="E210" s="285" t="s">
        <v>766</v>
      </c>
      <c r="F210" s="286">
        <v>235</v>
      </c>
      <c r="G210" s="286"/>
      <c r="H210" s="287">
        <v>77</v>
      </c>
      <c r="I210" s="287" t="s">
        <v>803</v>
      </c>
      <c r="J210" s="288" t="s">
        <v>804</v>
      </c>
      <c r="K210" s="289">
        <f t="shared" si="94"/>
        <v>-158</v>
      </c>
      <c r="L210" s="290">
        <f t="shared" si="95"/>
        <v>-0.67234042553191486</v>
      </c>
      <c r="M210" s="286" t="s">
        <v>653</v>
      </c>
      <c r="N210" s="283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72">
        <v>25</v>
      </c>
      <c r="B211" s="273">
        <v>42067</v>
      </c>
      <c r="C211" s="273"/>
      <c r="D211" s="274" t="s">
        <v>805</v>
      </c>
      <c r="E211" s="275" t="s">
        <v>766</v>
      </c>
      <c r="F211" s="276">
        <v>185</v>
      </c>
      <c r="G211" s="275"/>
      <c r="H211" s="275">
        <v>224</v>
      </c>
      <c r="I211" s="277" t="s">
        <v>806</v>
      </c>
      <c r="J211" s="278" t="s">
        <v>768</v>
      </c>
      <c r="K211" s="279">
        <f t="shared" si="94"/>
        <v>39</v>
      </c>
      <c r="L211" s="280">
        <f t="shared" si="95"/>
        <v>0.21081081081081082</v>
      </c>
      <c r="M211" s="275" t="s">
        <v>619</v>
      </c>
      <c r="N211" s="281">
        <v>42647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2">
        <v>26</v>
      </c>
      <c r="B212" s="283">
        <v>42090</v>
      </c>
      <c r="C212" s="283"/>
      <c r="D212" s="291" t="s">
        <v>807</v>
      </c>
      <c r="E212" s="286" t="s">
        <v>766</v>
      </c>
      <c r="F212" s="286">
        <v>49.5</v>
      </c>
      <c r="G212" s="287"/>
      <c r="H212" s="287">
        <v>15.85</v>
      </c>
      <c r="I212" s="287">
        <v>67</v>
      </c>
      <c r="J212" s="288" t="s">
        <v>808</v>
      </c>
      <c r="K212" s="287">
        <f t="shared" si="94"/>
        <v>-33.65</v>
      </c>
      <c r="L212" s="292">
        <f t="shared" si="95"/>
        <v>-0.67979797979797973</v>
      </c>
      <c r="M212" s="286" t="s">
        <v>653</v>
      </c>
      <c r="N212" s="293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2">
        <v>27</v>
      </c>
      <c r="B213" s="273">
        <v>42093</v>
      </c>
      <c r="C213" s="273"/>
      <c r="D213" s="274" t="s">
        <v>809</v>
      </c>
      <c r="E213" s="275" t="s">
        <v>766</v>
      </c>
      <c r="F213" s="276">
        <v>183.5</v>
      </c>
      <c r="G213" s="275"/>
      <c r="H213" s="275">
        <v>219</v>
      </c>
      <c r="I213" s="277">
        <v>218</v>
      </c>
      <c r="J213" s="278" t="s">
        <v>810</v>
      </c>
      <c r="K213" s="279">
        <f t="shared" si="94"/>
        <v>35.5</v>
      </c>
      <c r="L213" s="280">
        <f t="shared" si="95"/>
        <v>0.19346049046321526</v>
      </c>
      <c r="M213" s="275" t="s">
        <v>619</v>
      </c>
      <c r="N213" s="281">
        <v>42103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72">
        <v>28</v>
      </c>
      <c r="B214" s="273">
        <v>42114</v>
      </c>
      <c r="C214" s="273"/>
      <c r="D214" s="274" t="s">
        <v>811</v>
      </c>
      <c r="E214" s="275" t="s">
        <v>766</v>
      </c>
      <c r="F214" s="276">
        <f>(227+237)/2</f>
        <v>232</v>
      </c>
      <c r="G214" s="275"/>
      <c r="H214" s="275">
        <v>298</v>
      </c>
      <c r="I214" s="277">
        <v>298</v>
      </c>
      <c r="J214" s="278" t="s">
        <v>768</v>
      </c>
      <c r="K214" s="279">
        <f t="shared" si="94"/>
        <v>66</v>
      </c>
      <c r="L214" s="280">
        <f t="shared" si="95"/>
        <v>0.28448275862068967</v>
      </c>
      <c r="M214" s="275" t="s">
        <v>619</v>
      </c>
      <c r="N214" s="281">
        <v>42823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2">
        <v>29</v>
      </c>
      <c r="B215" s="273">
        <v>42128</v>
      </c>
      <c r="C215" s="273"/>
      <c r="D215" s="274" t="s">
        <v>812</v>
      </c>
      <c r="E215" s="275" t="s">
        <v>621</v>
      </c>
      <c r="F215" s="276">
        <v>385</v>
      </c>
      <c r="G215" s="275"/>
      <c r="H215" s="275">
        <f>212.5+331</f>
        <v>543.5</v>
      </c>
      <c r="I215" s="277">
        <v>510</v>
      </c>
      <c r="J215" s="278" t="s">
        <v>813</v>
      </c>
      <c r="K215" s="279">
        <f t="shared" si="94"/>
        <v>158.5</v>
      </c>
      <c r="L215" s="280">
        <f t="shared" si="95"/>
        <v>0.41168831168831171</v>
      </c>
      <c r="M215" s="275" t="s">
        <v>619</v>
      </c>
      <c r="N215" s="281">
        <v>42235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72">
        <v>30</v>
      </c>
      <c r="B216" s="273">
        <v>42128</v>
      </c>
      <c r="C216" s="273"/>
      <c r="D216" s="274" t="s">
        <v>814</v>
      </c>
      <c r="E216" s="275" t="s">
        <v>621</v>
      </c>
      <c r="F216" s="276">
        <v>115.5</v>
      </c>
      <c r="G216" s="275"/>
      <c r="H216" s="275">
        <v>146</v>
      </c>
      <c r="I216" s="277">
        <v>142</v>
      </c>
      <c r="J216" s="278" t="s">
        <v>815</v>
      </c>
      <c r="K216" s="279">
        <f t="shared" si="94"/>
        <v>30.5</v>
      </c>
      <c r="L216" s="280">
        <f t="shared" si="95"/>
        <v>0.26406926406926406</v>
      </c>
      <c r="M216" s="275" t="s">
        <v>619</v>
      </c>
      <c r="N216" s="281">
        <v>42202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2">
        <v>31</v>
      </c>
      <c r="B217" s="273">
        <v>42151</v>
      </c>
      <c r="C217" s="273"/>
      <c r="D217" s="274" t="s">
        <v>816</v>
      </c>
      <c r="E217" s="275" t="s">
        <v>621</v>
      </c>
      <c r="F217" s="276">
        <v>237.5</v>
      </c>
      <c r="G217" s="275"/>
      <c r="H217" s="275">
        <v>279.5</v>
      </c>
      <c r="I217" s="277">
        <v>278</v>
      </c>
      <c r="J217" s="278" t="s">
        <v>768</v>
      </c>
      <c r="K217" s="279">
        <f t="shared" si="94"/>
        <v>42</v>
      </c>
      <c r="L217" s="280">
        <f t="shared" si="95"/>
        <v>0.17684210526315788</v>
      </c>
      <c r="M217" s="275" t="s">
        <v>619</v>
      </c>
      <c r="N217" s="281">
        <v>42222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72">
        <v>32</v>
      </c>
      <c r="B218" s="273">
        <v>42174</v>
      </c>
      <c r="C218" s="273"/>
      <c r="D218" s="274" t="s">
        <v>787</v>
      </c>
      <c r="E218" s="275" t="s">
        <v>766</v>
      </c>
      <c r="F218" s="276">
        <v>340</v>
      </c>
      <c r="G218" s="275"/>
      <c r="H218" s="275">
        <v>448</v>
      </c>
      <c r="I218" s="277">
        <v>448</v>
      </c>
      <c r="J218" s="278" t="s">
        <v>768</v>
      </c>
      <c r="K218" s="279">
        <f t="shared" si="94"/>
        <v>108</v>
      </c>
      <c r="L218" s="280">
        <f t="shared" si="95"/>
        <v>0.31764705882352939</v>
      </c>
      <c r="M218" s="275" t="s">
        <v>619</v>
      </c>
      <c r="N218" s="281">
        <v>43018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72">
        <v>33</v>
      </c>
      <c r="B219" s="273">
        <v>42191</v>
      </c>
      <c r="C219" s="273"/>
      <c r="D219" s="274" t="s">
        <v>817</v>
      </c>
      <c r="E219" s="275" t="s">
        <v>766</v>
      </c>
      <c r="F219" s="276">
        <v>390</v>
      </c>
      <c r="G219" s="275"/>
      <c r="H219" s="275">
        <v>460</v>
      </c>
      <c r="I219" s="277">
        <v>460</v>
      </c>
      <c r="J219" s="278" t="s">
        <v>768</v>
      </c>
      <c r="K219" s="279">
        <f t="shared" si="94"/>
        <v>70</v>
      </c>
      <c r="L219" s="280">
        <f t="shared" si="95"/>
        <v>0.17948717948717949</v>
      </c>
      <c r="M219" s="275" t="s">
        <v>619</v>
      </c>
      <c r="N219" s="281">
        <v>42478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2">
        <v>34</v>
      </c>
      <c r="B220" s="283">
        <v>42195</v>
      </c>
      <c r="C220" s="283"/>
      <c r="D220" s="284" t="s">
        <v>818</v>
      </c>
      <c r="E220" s="285" t="s">
        <v>766</v>
      </c>
      <c r="F220" s="286">
        <v>122.5</v>
      </c>
      <c r="G220" s="286"/>
      <c r="H220" s="287">
        <v>61</v>
      </c>
      <c r="I220" s="287">
        <v>172</v>
      </c>
      <c r="J220" s="288" t="s">
        <v>819</v>
      </c>
      <c r="K220" s="289">
        <f t="shared" si="94"/>
        <v>-61.5</v>
      </c>
      <c r="L220" s="290">
        <f t="shared" si="95"/>
        <v>-0.50204081632653064</v>
      </c>
      <c r="M220" s="286" t="s">
        <v>653</v>
      </c>
      <c r="N220" s="283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2">
        <v>35</v>
      </c>
      <c r="B221" s="273">
        <v>42219</v>
      </c>
      <c r="C221" s="273"/>
      <c r="D221" s="274" t="s">
        <v>820</v>
      </c>
      <c r="E221" s="275" t="s">
        <v>766</v>
      </c>
      <c r="F221" s="276">
        <v>297.5</v>
      </c>
      <c r="G221" s="275"/>
      <c r="H221" s="275">
        <v>350</v>
      </c>
      <c r="I221" s="277">
        <v>360</v>
      </c>
      <c r="J221" s="278" t="s">
        <v>821</v>
      </c>
      <c r="K221" s="279">
        <f t="shared" si="94"/>
        <v>52.5</v>
      </c>
      <c r="L221" s="280">
        <f t="shared" si="95"/>
        <v>0.17647058823529413</v>
      </c>
      <c r="M221" s="275" t="s">
        <v>619</v>
      </c>
      <c r="N221" s="281">
        <v>42232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36</v>
      </c>
      <c r="B222" s="273">
        <v>42219</v>
      </c>
      <c r="C222" s="273"/>
      <c r="D222" s="274" t="s">
        <v>822</v>
      </c>
      <c r="E222" s="275" t="s">
        <v>766</v>
      </c>
      <c r="F222" s="276">
        <v>115.5</v>
      </c>
      <c r="G222" s="275"/>
      <c r="H222" s="275">
        <v>149</v>
      </c>
      <c r="I222" s="277">
        <v>140</v>
      </c>
      <c r="J222" s="278" t="s">
        <v>823</v>
      </c>
      <c r="K222" s="279">
        <f t="shared" si="94"/>
        <v>33.5</v>
      </c>
      <c r="L222" s="280">
        <f t="shared" si="95"/>
        <v>0.29004329004329005</v>
      </c>
      <c r="M222" s="275" t="s">
        <v>619</v>
      </c>
      <c r="N222" s="281">
        <v>42740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2">
        <v>37</v>
      </c>
      <c r="B223" s="273">
        <v>42251</v>
      </c>
      <c r="C223" s="273"/>
      <c r="D223" s="274" t="s">
        <v>816</v>
      </c>
      <c r="E223" s="275" t="s">
        <v>766</v>
      </c>
      <c r="F223" s="276">
        <v>226</v>
      </c>
      <c r="G223" s="275"/>
      <c r="H223" s="275">
        <v>292</v>
      </c>
      <c r="I223" s="277">
        <v>292</v>
      </c>
      <c r="J223" s="278" t="s">
        <v>824</v>
      </c>
      <c r="K223" s="279">
        <f t="shared" si="94"/>
        <v>66</v>
      </c>
      <c r="L223" s="280">
        <f t="shared" si="95"/>
        <v>0.29203539823008851</v>
      </c>
      <c r="M223" s="275" t="s">
        <v>619</v>
      </c>
      <c r="N223" s="281">
        <v>42286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2">
        <v>38</v>
      </c>
      <c r="B224" s="273">
        <v>42254</v>
      </c>
      <c r="C224" s="273"/>
      <c r="D224" s="274" t="s">
        <v>811</v>
      </c>
      <c r="E224" s="275" t="s">
        <v>766</v>
      </c>
      <c r="F224" s="276">
        <v>232.5</v>
      </c>
      <c r="G224" s="275"/>
      <c r="H224" s="275">
        <v>312.5</v>
      </c>
      <c r="I224" s="277">
        <v>310</v>
      </c>
      <c r="J224" s="278" t="s">
        <v>768</v>
      </c>
      <c r="K224" s="279">
        <f t="shared" si="94"/>
        <v>80</v>
      </c>
      <c r="L224" s="280">
        <f t="shared" si="95"/>
        <v>0.34408602150537637</v>
      </c>
      <c r="M224" s="275" t="s">
        <v>619</v>
      </c>
      <c r="N224" s="281">
        <v>42823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2">
        <v>39</v>
      </c>
      <c r="B225" s="273">
        <v>42268</v>
      </c>
      <c r="C225" s="273"/>
      <c r="D225" s="274" t="s">
        <v>825</v>
      </c>
      <c r="E225" s="275" t="s">
        <v>766</v>
      </c>
      <c r="F225" s="276">
        <v>196.5</v>
      </c>
      <c r="G225" s="275"/>
      <c r="H225" s="275">
        <v>238</v>
      </c>
      <c r="I225" s="277">
        <v>238</v>
      </c>
      <c r="J225" s="278" t="s">
        <v>824</v>
      </c>
      <c r="K225" s="279">
        <f t="shared" si="94"/>
        <v>41.5</v>
      </c>
      <c r="L225" s="280">
        <f t="shared" si="95"/>
        <v>0.21119592875318066</v>
      </c>
      <c r="M225" s="275" t="s">
        <v>619</v>
      </c>
      <c r="N225" s="281">
        <v>42291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2">
        <v>40</v>
      </c>
      <c r="B226" s="273">
        <v>42271</v>
      </c>
      <c r="C226" s="273"/>
      <c r="D226" s="274" t="s">
        <v>765</v>
      </c>
      <c r="E226" s="275" t="s">
        <v>766</v>
      </c>
      <c r="F226" s="276">
        <v>65</v>
      </c>
      <c r="G226" s="275"/>
      <c r="H226" s="275">
        <v>82</v>
      </c>
      <c r="I226" s="277">
        <v>82</v>
      </c>
      <c r="J226" s="278" t="s">
        <v>824</v>
      </c>
      <c r="K226" s="279">
        <f t="shared" si="94"/>
        <v>17</v>
      </c>
      <c r="L226" s="280">
        <f t="shared" si="95"/>
        <v>0.26153846153846155</v>
      </c>
      <c r="M226" s="275" t="s">
        <v>619</v>
      </c>
      <c r="N226" s="281">
        <v>42578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2">
        <v>41</v>
      </c>
      <c r="B227" s="273">
        <v>42291</v>
      </c>
      <c r="C227" s="273"/>
      <c r="D227" s="274" t="s">
        <v>826</v>
      </c>
      <c r="E227" s="275" t="s">
        <v>766</v>
      </c>
      <c r="F227" s="276">
        <v>144</v>
      </c>
      <c r="G227" s="275"/>
      <c r="H227" s="275">
        <v>182.5</v>
      </c>
      <c r="I227" s="277">
        <v>181</v>
      </c>
      <c r="J227" s="278" t="s">
        <v>824</v>
      </c>
      <c r="K227" s="279">
        <f t="shared" si="94"/>
        <v>38.5</v>
      </c>
      <c r="L227" s="280">
        <f t="shared" si="95"/>
        <v>0.2673611111111111</v>
      </c>
      <c r="M227" s="275" t="s">
        <v>619</v>
      </c>
      <c r="N227" s="281">
        <v>42817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2">
        <v>42</v>
      </c>
      <c r="B228" s="273">
        <v>42291</v>
      </c>
      <c r="C228" s="273"/>
      <c r="D228" s="274" t="s">
        <v>827</v>
      </c>
      <c r="E228" s="275" t="s">
        <v>766</v>
      </c>
      <c r="F228" s="276">
        <v>264</v>
      </c>
      <c r="G228" s="275"/>
      <c r="H228" s="275">
        <v>311</v>
      </c>
      <c r="I228" s="277">
        <v>311</v>
      </c>
      <c r="J228" s="278" t="s">
        <v>824</v>
      </c>
      <c r="K228" s="279">
        <f t="shared" si="94"/>
        <v>47</v>
      </c>
      <c r="L228" s="280">
        <f t="shared" si="95"/>
        <v>0.17803030303030304</v>
      </c>
      <c r="M228" s="275" t="s">
        <v>619</v>
      </c>
      <c r="N228" s="281">
        <v>42604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2">
        <v>43</v>
      </c>
      <c r="B229" s="273">
        <v>42318</v>
      </c>
      <c r="C229" s="273"/>
      <c r="D229" s="274" t="s">
        <v>828</v>
      </c>
      <c r="E229" s="275" t="s">
        <v>621</v>
      </c>
      <c r="F229" s="276">
        <v>549.5</v>
      </c>
      <c r="G229" s="275"/>
      <c r="H229" s="275">
        <v>630</v>
      </c>
      <c r="I229" s="277">
        <v>630</v>
      </c>
      <c r="J229" s="278" t="s">
        <v>824</v>
      </c>
      <c r="K229" s="279">
        <f t="shared" si="94"/>
        <v>80.5</v>
      </c>
      <c r="L229" s="280">
        <f t="shared" si="95"/>
        <v>0.1464968152866242</v>
      </c>
      <c r="M229" s="275" t="s">
        <v>619</v>
      </c>
      <c r="N229" s="281">
        <v>42419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44</v>
      </c>
      <c r="B230" s="273">
        <v>42342</v>
      </c>
      <c r="C230" s="273"/>
      <c r="D230" s="274" t="s">
        <v>829</v>
      </c>
      <c r="E230" s="275" t="s">
        <v>766</v>
      </c>
      <c r="F230" s="276">
        <v>1027.5</v>
      </c>
      <c r="G230" s="275"/>
      <c r="H230" s="275">
        <v>1315</v>
      </c>
      <c r="I230" s="277">
        <v>1250</v>
      </c>
      <c r="J230" s="278" t="s">
        <v>824</v>
      </c>
      <c r="K230" s="279">
        <f t="shared" si="94"/>
        <v>287.5</v>
      </c>
      <c r="L230" s="280">
        <f t="shared" si="95"/>
        <v>0.27980535279805352</v>
      </c>
      <c r="M230" s="275" t="s">
        <v>619</v>
      </c>
      <c r="N230" s="281">
        <v>43244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2">
        <v>45</v>
      </c>
      <c r="B231" s="273">
        <v>42367</v>
      </c>
      <c r="C231" s="273"/>
      <c r="D231" s="274" t="s">
        <v>830</v>
      </c>
      <c r="E231" s="275" t="s">
        <v>766</v>
      </c>
      <c r="F231" s="276">
        <v>465</v>
      </c>
      <c r="G231" s="275"/>
      <c r="H231" s="275">
        <v>540</v>
      </c>
      <c r="I231" s="277">
        <v>540</v>
      </c>
      <c r="J231" s="278" t="s">
        <v>824</v>
      </c>
      <c r="K231" s="279">
        <f t="shared" si="94"/>
        <v>75</v>
      </c>
      <c r="L231" s="280">
        <f t="shared" si="95"/>
        <v>0.16129032258064516</v>
      </c>
      <c r="M231" s="275" t="s">
        <v>619</v>
      </c>
      <c r="N231" s="281">
        <v>42530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2">
        <v>46</v>
      </c>
      <c r="B232" s="273">
        <v>42380</v>
      </c>
      <c r="C232" s="273"/>
      <c r="D232" s="274" t="s">
        <v>392</v>
      </c>
      <c r="E232" s="275" t="s">
        <v>621</v>
      </c>
      <c r="F232" s="276">
        <v>81</v>
      </c>
      <c r="G232" s="275"/>
      <c r="H232" s="275">
        <v>110</v>
      </c>
      <c r="I232" s="277">
        <v>110</v>
      </c>
      <c r="J232" s="278" t="s">
        <v>824</v>
      </c>
      <c r="K232" s="279">
        <f t="shared" si="94"/>
        <v>29</v>
      </c>
      <c r="L232" s="280">
        <f t="shared" si="95"/>
        <v>0.35802469135802467</v>
      </c>
      <c r="M232" s="275" t="s">
        <v>619</v>
      </c>
      <c r="N232" s="281">
        <v>42745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47</v>
      </c>
      <c r="B233" s="273">
        <v>42382</v>
      </c>
      <c r="C233" s="273"/>
      <c r="D233" s="274" t="s">
        <v>831</v>
      </c>
      <c r="E233" s="275" t="s">
        <v>621</v>
      </c>
      <c r="F233" s="276">
        <v>417.5</v>
      </c>
      <c r="G233" s="275"/>
      <c r="H233" s="275">
        <v>547</v>
      </c>
      <c r="I233" s="277">
        <v>535</v>
      </c>
      <c r="J233" s="278" t="s">
        <v>824</v>
      </c>
      <c r="K233" s="279">
        <f t="shared" si="94"/>
        <v>129.5</v>
      </c>
      <c r="L233" s="280">
        <f t="shared" si="95"/>
        <v>0.31017964071856285</v>
      </c>
      <c r="M233" s="275" t="s">
        <v>619</v>
      </c>
      <c r="N233" s="281">
        <v>42578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2">
        <v>48</v>
      </c>
      <c r="B234" s="273">
        <v>42408</v>
      </c>
      <c r="C234" s="273"/>
      <c r="D234" s="274" t="s">
        <v>832</v>
      </c>
      <c r="E234" s="275" t="s">
        <v>766</v>
      </c>
      <c r="F234" s="276">
        <v>650</v>
      </c>
      <c r="G234" s="275"/>
      <c r="H234" s="275">
        <v>800</v>
      </c>
      <c r="I234" s="277">
        <v>800</v>
      </c>
      <c r="J234" s="278" t="s">
        <v>824</v>
      </c>
      <c r="K234" s="279">
        <f t="shared" si="94"/>
        <v>150</v>
      </c>
      <c r="L234" s="280">
        <f t="shared" si="95"/>
        <v>0.23076923076923078</v>
      </c>
      <c r="M234" s="275" t="s">
        <v>619</v>
      </c>
      <c r="N234" s="281">
        <v>43154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2">
        <v>49</v>
      </c>
      <c r="B235" s="273">
        <v>42433</v>
      </c>
      <c r="C235" s="273"/>
      <c r="D235" s="274" t="s">
        <v>212</v>
      </c>
      <c r="E235" s="275" t="s">
        <v>766</v>
      </c>
      <c r="F235" s="276">
        <v>437.5</v>
      </c>
      <c r="G235" s="275"/>
      <c r="H235" s="275">
        <v>504.5</v>
      </c>
      <c r="I235" s="277">
        <v>522</v>
      </c>
      <c r="J235" s="278" t="s">
        <v>833</v>
      </c>
      <c r="K235" s="279">
        <f t="shared" si="94"/>
        <v>67</v>
      </c>
      <c r="L235" s="280">
        <f t="shared" si="95"/>
        <v>0.15314285714285714</v>
      </c>
      <c r="M235" s="275" t="s">
        <v>619</v>
      </c>
      <c r="N235" s="281">
        <v>42480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50</v>
      </c>
      <c r="B236" s="273">
        <v>42438</v>
      </c>
      <c r="C236" s="273"/>
      <c r="D236" s="274" t="s">
        <v>834</v>
      </c>
      <c r="E236" s="275" t="s">
        <v>766</v>
      </c>
      <c r="F236" s="276">
        <v>189.5</v>
      </c>
      <c r="G236" s="275"/>
      <c r="H236" s="275">
        <v>218</v>
      </c>
      <c r="I236" s="277">
        <v>218</v>
      </c>
      <c r="J236" s="278" t="s">
        <v>824</v>
      </c>
      <c r="K236" s="279">
        <f t="shared" si="94"/>
        <v>28.5</v>
      </c>
      <c r="L236" s="280">
        <f t="shared" si="95"/>
        <v>0.15039577836411611</v>
      </c>
      <c r="M236" s="275" t="s">
        <v>619</v>
      </c>
      <c r="N236" s="281">
        <v>43034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2">
        <v>51</v>
      </c>
      <c r="B237" s="283">
        <v>42471</v>
      </c>
      <c r="C237" s="283"/>
      <c r="D237" s="291" t="s">
        <v>835</v>
      </c>
      <c r="E237" s="286" t="s">
        <v>766</v>
      </c>
      <c r="F237" s="286">
        <v>36.5</v>
      </c>
      <c r="G237" s="287"/>
      <c r="H237" s="287">
        <v>15.85</v>
      </c>
      <c r="I237" s="287">
        <v>60</v>
      </c>
      <c r="J237" s="288" t="s">
        <v>836</v>
      </c>
      <c r="K237" s="289">
        <f t="shared" si="94"/>
        <v>-20.65</v>
      </c>
      <c r="L237" s="290">
        <f t="shared" si="95"/>
        <v>-0.5657534246575342</v>
      </c>
      <c r="M237" s="286" t="s">
        <v>653</v>
      </c>
      <c r="N237" s="294">
        <v>43627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2">
        <v>52</v>
      </c>
      <c r="B238" s="273">
        <v>42472</v>
      </c>
      <c r="C238" s="273"/>
      <c r="D238" s="274" t="s">
        <v>837</v>
      </c>
      <c r="E238" s="275" t="s">
        <v>766</v>
      </c>
      <c r="F238" s="276">
        <v>93</v>
      </c>
      <c r="G238" s="275"/>
      <c r="H238" s="275">
        <v>149</v>
      </c>
      <c r="I238" s="277">
        <v>140</v>
      </c>
      <c r="J238" s="278" t="s">
        <v>838</v>
      </c>
      <c r="K238" s="279">
        <f t="shared" si="94"/>
        <v>56</v>
      </c>
      <c r="L238" s="280">
        <f t="shared" si="95"/>
        <v>0.60215053763440862</v>
      </c>
      <c r="M238" s="275" t="s">
        <v>619</v>
      </c>
      <c r="N238" s="281">
        <v>42740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2">
        <v>53</v>
      </c>
      <c r="B239" s="273">
        <v>42472</v>
      </c>
      <c r="C239" s="273"/>
      <c r="D239" s="274" t="s">
        <v>839</v>
      </c>
      <c r="E239" s="275" t="s">
        <v>766</v>
      </c>
      <c r="F239" s="276">
        <v>130</v>
      </c>
      <c r="G239" s="275"/>
      <c r="H239" s="275">
        <v>150</v>
      </c>
      <c r="I239" s="277" t="s">
        <v>840</v>
      </c>
      <c r="J239" s="278" t="s">
        <v>824</v>
      </c>
      <c r="K239" s="279">
        <f t="shared" si="94"/>
        <v>20</v>
      </c>
      <c r="L239" s="280">
        <f t="shared" si="95"/>
        <v>0.15384615384615385</v>
      </c>
      <c r="M239" s="275" t="s">
        <v>619</v>
      </c>
      <c r="N239" s="281">
        <v>42564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2">
        <v>54</v>
      </c>
      <c r="B240" s="273">
        <v>42473</v>
      </c>
      <c r="C240" s="273"/>
      <c r="D240" s="274" t="s">
        <v>841</v>
      </c>
      <c r="E240" s="275" t="s">
        <v>766</v>
      </c>
      <c r="F240" s="276">
        <v>196</v>
      </c>
      <c r="G240" s="275"/>
      <c r="H240" s="275">
        <v>299</v>
      </c>
      <c r="I240" s="277">
        <v>299</v>
      </c>
      <c r="J240" s="278" t="s">
        <v>824</v>
      </c>
      <c r="K240" s="279">
        <v>103</v>
      </c>
      <c r="L240" s="280">
        <v>0.52551020408163296</v>
      </c>
      <c r="M240" s="275" t="s">
        <v>619</v>
      </c>
      <c r="N240" s="281">
        <v>42620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2">
        <v>55</v>
      </c>
      <c r="B241" s="273">
        <v>42473</v>
      </c>
      <c r="C241" s="273"/>
      <c r="D241" s="274" t="s">
        <v>842</v>
      </c>
      <c r="E241" s="275" t="s">
        <v>766</v>
      </c>
      <c r="F241" s="276">
        <v>88</v>
      </c>
      <c r="G241" s="275"/>
      <c r="H241" s="275">
        <v>103</v>
      </c>
      <c r="I241" s="277">
        <v>103</v>
      </c>
      <c r="J241" s="278" t="s">
        <v>824</v>
      </c>
      <c r="K241" s="279">
        <v>15</v>
      </c>
      <c r="L241" s="280">
        <v>0.170454545454545</v>
      </c>
      <c r="M241" s="275" t="s">
        <v>619</v>
      </c>
      <c r="N241" s="281">
        <v>42530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2">
        <v>56</v>
      </c>
      <c r="B242" s="273">
        <v>42492</v>
      </c>
      <c r="C242" s="273"/>
      <c r="D242" s="274" t="s">
        <v>843</v>
      </c>
      <c r="E242" s="275" t="s">
        <v>766</v>
      </c>
      <c r="F242" s="276">
        <v>127.5</v>
      </c>
      <c r="G242" s="275"/>
      <c r="H242" s="275">
        <v>148</v>
      </c>
      <c r="I242" s="277" t="s">
        <v>844</v>
      </c>
      <c r="J242" s="278" t="s">
        <v>824</v>
      </c>
      <c r="K242" s="279">
        <f t="shared" ref="K242:K246" si="96">H242-F242</f>
        <v>20.5</v>
      </c>
      <c r="L242" s="280">
        <f t="shared" ref="L242:L246" si="97">K242/F242</f>
        <v>0.16078431372549021</v>
      </c>
      <c r="M242" s="275" t="s">
        <v>619</v>
      </c>
      <c r="N242" s="281">
        <v>42564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2">
        <v>57</v>
      </c>
      <c r="B243" s="273">
        <v>42493</v>
      </c>
      <c r="C243" s="273"/>
      <c r="D243" s="274" t="s">
        <v>845</v>
      </c>
      <c r="E243" s="275" t="s">
        <v>766</v>
      </c>
      <c r="F243" s="276">
        <v>675</v>
      </c>
      <c r="G243" s="275"/>
      <c r="H243" s="275">
        <v>815</v>
      </c>
      <c r="I243" s="277" t="s">
        <v>846</v>
      </c>
      <c r="J243" s="278" t="s">
        <v>824</v>
      </c>
      <c r="K243" s="279">
        <f t="shared" si="96"/>
        <v>140</v>
      </c>
      <c r="L243" s="280">
        <f t="shared" si="97"/>
        <v>0.2074074074074074</v>
      </c>
      <c r="M243" s="275" t="s">
        <v>619</v>
      </c>
      <c r="N243" s="281">
        <v>43154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2">
        <v>58</v>
      </c>
      <c r="B244" s="283">
        <v>42522</v>
      </c>
      <c r="C244" s="283"/>
      <c r="D244" s="284" t="s">
        <v>847</v>
      </c>
      <c r="E244" s="285" t="s">
        <v>766</v>
      </c>
      <c r="F244" s="286">
        <v>500</v>
      </c>
      <c r="G244" s="286"/>
      <c r="H244" s="287">
        <v>232.5</v>
      </c>
      <c r="I244" s="287" t="s">
        <v>848</v>
      </c>
      <c r="J244" s="288" t="s">
        <v>849</v>
      </c>
      <c r="K244" s="289">
        <f t="shared" si="96"/>
        <v>-267.5</v>
      </c>
      <c r="L244" s="290">
        <f t="shared" si="97"/>
        <v>-0.53500000000000003</v>
      </c>
      <c r="M244" s="286" t="s">
        <v>653</v>
      </c>
      <c r="N244" s="283">
        <v>43735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2">
        <v>59</v>
      </c>
      <c r="B245" s="273">
        <v>42527</v>
      </c>
      <c r="C245" s="273"/>
      <c r="D245" s="274" t="s">
        <v>562</v>
      </c>
      <c r="E245" s="275" t="s">
        <v>766</v>
      </c>
      <c r="F245" s="276">
        <v>110</v>
      </c>
      <c r="G245" s="275"/>
      <c r="H245" s="275">
        <v>126.5</v>
      </c>
      <c r="I245" s="277">
        <v>125</v>
      </c>
      <c r="J245" s="278" t="s">
        <v>775</v>
      </c>
      <c r="K245" s="279">
        <f t="shared" si="96"/>
        <v>16.5</v>
      </c>
      <c r="L245" s="280">
        <f t="shared" si="97"/>
        <v>0.15</v>
      </c>
      <c r="M245" s="275" t="s">
        <v>619</v>
      </c>
      <c r="N245" s="281">
        <v>42552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2">
        <v>60</v>
      </c>
      <c r="B246" s="273">
        <v>42538</v>
      </c>
      <c r="C246" s="273"/>
      <c r="D246" s="274" t="s">
        <v>850</v>
      </c>
      <c r="E246" s="275" t="s">
        <v>766</v>
      </c>
      <c r="F246" s="276">
        <v>44</v>
      </c>
      <c r="G246" s="275"/>
      <c r="H246" s="275">
        <v>69.5</v>
      </c>
      <c r="I246" s="277">
        <v>69.5</v>
      </c>
      <c r="J246" s="278" t="s">
        <v>851</v>
      </c>
      <c r="K246" s="279">
        <f t="shared" si="96"/>
        <v>25.5</v>
      </c>
      <c r="L246" s="280">
        <f t="shared" si="97"/>
        <v>0.57954545454545459</v>
      </c>
      <c r="M246" s="275" t="s">
        <v>619</v>
      </c>
      <c r="N246" s="281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2">
        <v>61</v>
      </c>
      <c r="B247" s="273">
        <v>42549</v>
      </c>
      <c r="C247" s="273"/>
      <c r="D247" s="274" t="s">
        <v>852</v>
      </c>
      <c r="E247" s="275" t="s">
        <v>766</v>
      </c>
      <c r="F247" s="276">
        <v>262.5</v>
      </c>
      <c r="G247" s="275"/>
      <c r="H247" s="275">
        <v>340</v>
      </c>
      <c r="I247" s="277">
        <v>333</v>
      </c>
      <c r="J247" s="278" t="s">
        <v>853</v>
      </c>
      <c r="K247" s="279">
        <v>77.5</v>
      </c>
      <c r="L247" s="280">
        <v>0.29523809523809502</v>
      </c>
      <c r="M247" s="275" t="s">
        <v>619</v>
      </c>
      <c r="N247" s="281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2">
        <v>62</v>
      </c>
      <c r="B248" s="273">
        <v>42549</v>
      </c>
      <c r="C248" s="273"/>
      <c r="D248" s="274" t="s">
        <v>854</v>
      </c>
      <c r="E248" s="275" t="s">
        <v>766</v>
      </c>
      <c r="F248" s="276">
        <v>840</v>
      </c>
      <c r="G248" s="275"/>
      <c r="H248" s="275">
        <v>1230</v>
      </c>
      <c r="I248" s="277">
        <v>1230</v>
      </c>
      <c r="J248" s="278" t="s">
        <v>824</v>
      </c>
      <c r="K248" s="279">
        <v>390</v>
      </c>
      <c r="L248" s="280">
        <v>0.46428571428571402</v>
      </c>
      <c r="M248" s="275" t="s">
        <v>619</v>
      </c>
      <c r="N248" s="281">
        <v>42649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95">
        <v>63</v>
      </c>
      <c r="B249" s="296">
        <v>42556</v>
      </c>
      <c r="C249" s="296"/>
      <c r="D249" s="297" t="s">
        <v>855</v>
      </c>
      <c r="E249" s="298" t="s">
        <v>766</v>
      </c>
      <c r="F249" s="298">
        <v>395</v>
      </c>
      <c r="G249" s="299"/>
      <c r="H249" s="299">
        <f>(468.5+342.5)/2</f>
        <v>405.5</v>
      </c>
      <c r="I249" s="299">
        <v>510</v>
      </c>
      <c r="J249" s="300" t="s">
        <v>856</v>
      </c>
      <c r="K249" s="301">
        <f t="shared" ref="K249:K255" si="98">H249-F249</f>
        <v>10.5</v>
      </c>
      <c r="L249" s="302">
        <f t="shared" ref="L249:L255" si="99">K249/F249</f>
        <v>2.6582278481012658E-2</v>
      </c>
      <c r="M249" s="298" t="s">
        <v>857</v>
      </c>
      <c r="N249" s="296">
        <v>43606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2">
        <v>64</v>
      </c>
      <c r="B250" s="283">
        <v>42584</v>
      </c>
      <c r="C250" s="283"/>
      <c r="D250" s="284" t="s">
        <v>858</v>
      </c>
      <c r="E250" s="285" t="s">
        <v>621</v>
      </c>
      <c r="F250" s="286">
        <f>169.5-12.8</f>
        <v>156.69999999999999</v>
      </c>
      <c r="G250" s="286"/>
      <c r="H250" s="287">
        <v>77</v>
      </c>
      <c r="I250" s="287" t="s">
        <v>859</v>
      </c>
      <c r="J250" s="288" t="s">
        <v>860</v>
      </c>
      <c r="K250" s="289">
        <f t="shared" si="98"/>
        <v>-79.699999999999989</v>
      </c>
      <c r="L250" s="290">
        <f t="shared" si="99"/>
        <v>-0.50861518825781749</v>
      </c>
      <c r="M250" s="286" t="s">
        <v>653</v>
      </c>
      <c r="N250" s="283">
        <v>43522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2">
        <v>65</v>
      </c>
      <c r="B251" s="283">
        <v>42586</v>
      </c>
      <c r="C251" s="283"/>
      <c r="D251" s="284" t="s">
        <v>861</v>
      </c>
      <c r="E251" s="285" t="s">
        <v>766</v>
      </c>
      <c r="F251" s="286">
        <v>400</v>
      </c>
      <c r="G251" s="286"/>
      <c r="H251" s="287">
        <v>305</v>
      </c>
      <c r="I251" s="287">
        <v>475</v>
      </c>
      <c r="J251" s="288" t="s">
        <v>862</v>
      </c>
      <c r="K251" s="289">
        <f t="shared" si="98"/>
        <v>-95</v>
      </c>
      <c r="L251" s="290">
        <f t="shared" si="99"/>
        <v>-0.23749999999999999</v>
      </c>
      <c r="M251" s="286" t="s">
        <v>653</v>
      </c>
      <c r="N251" s="283">
        <v>43606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2">
        <v>66</v>
      </c>
      <c r="B252" s="273">
        <v>42593</v>
      </c>
      <c r="C252" s="273"/>
      <c r="D252" s="274" t="s">
        <v>863</v>
      </c>
      <c r="E252" s="275" t="s">
        <v>766</v>
      </c>
      <c r="F252" s="276">
        <v>86.5</v>
      </c>
      <c r="G252" s="275"/>
      <c r="H252" s="275">
        <v>130</v>
      </c>
      <c r="I252" s="277">
        <v>130</v>
      </c>
      <c r="J252" s="278" t="s">
        <v>864</v>
      </c>
      <c r="K252" s="279">
        <f t="shared" si="98"/>
        <v>43.5</v>
      </c>
      <c r="L252" s="280">
        <f t="shared" si="99"/>
        <v>0.50289017341040465</v>
      </c>
      <c r="M252" s="275" t="s">
        <v>619</v>
      </c>
      <c r="N252" s="281">
        <v>43091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2">
        <v>67</v>
      </c>
      <c r="B253" s="283">
        <v>42600</v>
      </c>
      <c r="C253" s="283"/>
      <c r="D253" s="284" t="s">
        <v>111</v>
      </c>
      <c r="E253" s="285" t="s">
        <v>766</v>
      </c>
      <c r="F253" s="286">
        <v>133.5</v>
      </c>
      <c r="G253" s="286"/>
      <c r="H253" s="287">
        <v>126.5</v>
      </c>
      <c r="I253" s="287">
        <v>178</v>
      </c>
      <c r="J253" s="288" t="s">
        <v>865</v>
      </c>
      <c r="K253" s="289">
        <f t="shared" si="98"/>
        <v>-7</v>
      </c>
      <c r="L253" s="290">
        <f t="shared" si="99"/>
        <v>-5.2434456928838954E-2</v>
      </c>
      <c r="M253" s="286" t="s">
        <v>653</v>
      </c>
      <c r="N253" s="283">
        <v>42615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2">
        <v>68</v>
      </c>
      <c r="B254" s="273">
        <v>42613</v>
      </c>
      <c r="C254" s="273"/>
      <c r="D254" s="274" t="s">
        <v>866</v>
      </c>
      <c r="E254" s="275" t="s">
        <v>766</v>
      </c>
      <c r="F254" s="276">
        <v>560</v>
      </c>
      <c r="G254" s="275"/>
      <c r="H254" s="275">
        <v>725</v>
      </c>
      <c r="I254" s="277">
        <v>725</v>
      </c>
      <c r="J254" s="278" t="s">
        <v>768</v>
      </c>
      <c r="K254" s="279">
        <f t="shared" si="98"/>
        <v>165</v>
      </c>
      <c r="L254" s="280">
        <f t="shared" si="99"/>
        <v>0.29464285714285715</v>
      </c>
      <c r="M254" s="275" t="s">
        <v>619</v>
      </c>
      <c r="N254" s="281">
        <v>42456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2">
        <v>69</v>
      </c>
      <c r="B255" s="273">
        <v>42614</v>
      </c>
      <c r="C255" s="273"/>
      <c r="D255" s="274" t="s">
        <v>867</v>
      </c>
      <c r="E255" s="275" t="s">
        <v>766</v>
      </c>
      <c r="F255" s="276">
        <v>160.5</v>
      </c>
      <c r="G255" s="275"/>
      <c r="H255" s="275">
        <v>210</v>
      </c>
      <c r="I255" s="277">
        <v>210</v>
      </c>
      <c r="J255" s="278" t="s">
        <v>768</v>
      </c>
      <c r="K255" s="279">
        <f t="shared" si="98"/>
        <v>49.5</v>
      </c>
      <c r="L255" s="280">
        <f t="shared" si="99"/>
        <v>0.30841121495327101</v>
      </c>
      <c r="M255" s="275" t="s">
        <v>619</v>
      </c>
      <c r="N255" s="281">
        <v>42871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2">
        <v>70</v>
      </c>
      <c r="B256" s="273">
        <v>42646</v>
      </c>
      <c r="C256" s="273"/>
      <c r="D256" s="274" t="s">
        <v>407</v>
      </c>
      <c r="E256" s="275" t="s">
        <v>766</v>
      </c>
      <c r="F256" s="276">
        <v>430</v>
      </c>
      <c r="G256" s="275"/>
      <c r="H256" s="275">
        <v>596</v>
      </c>
      <c r="I256" s="277">
        <v>575</v>
      </c>
      <c r="J256" s="278" t="s">
        <v>868</v>
      </c>
      <c r="K256" s="279">
        <v>166</v>
      </c>
      <c r="L256" s="280">
        <v>0.38604651162790699</v>
      </c>
      <c r="M256" s="275" t="s">
        <v>619</v>
      </c>
      <c r="N256" s="281">
        <v>42769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72">
        <v>71</v>
      </c>
      <c r="B257" s="273">
        <v>42657</v>
      </c>
      <c r="C257" s="273"/>
      <c r="D257" s="274" t="s">
        <v>869</v>
      </c>
      <c r="E257" s="275" t="s">
        <v>766</v>
      </c>
      <c r="F257" s="276">
        <v>280</v>
      </c>
      <c r="G257" s="275"/>
      <c r="H257" s="275">
        <v>345</v>
      </c>
      <c r="I257" s="277">
        <v>345</v>
      </c>
      <c r="J257" s="278" t="s">
        <v>768</v>
      </c>
      <c r="K257" s="279">
        <f t="shared" ref="K257:K262" si="100">H257-F257</f>
        <v>65</v>
      </c>
      <c r="L257" s="280">
        <f t="shared" ref="L257:L258" si="101">K257/F257</f>
        <v>0.23214285714285715</v>
      </c>
      <c r="M257" s="275" t="s">
        <v>619</v>
      </c>
      <c r="N257" s="281">
        <v>42814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2">
        <v>72</v>
      </c>
      <c r="B258" s="273">
        <v>42657</v>
      </c>
      <c r="C258" s="273"/>
      <c r="D258" s="274" t="s">
        <v>870</v>
      </c>
      <c r="E258" s="275" t="s">
        <v>766</v>
      </c>
      <c r="F258" s="276">
        <v>245</v>
      </c>
      <c r="G258" s="275"/>
      <c r="H258" s="275">
        <v>325.5</v>
      </c>
      <c r="I258" s="277">
        <v>330</v>
      </c>
      <c r="J258" s="278" t="s">
        <v>871</v>
      </c>
      <c r="K258" s="279">
        <f t="shared" si="100"/>
        <v>80.5</v>
      </c>
      <c r="L258" s="280">
        <f t="shared" si="101"/>
        <v>0.32857142857142857</v>
      </c>
      <c r="M258" s="275" t="s">
        <v>619</v>
      </c>
      <c r="N258" s="281">
        <v>42769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72">
        <v>73</v>
      </c>
      <c r="B259" s="273">
        <v>42660</v>
      </c>
      <c r="C259" s="273"/>
      <c r="D259" s="274" t="s">
        <v>352</v>
      </c>
      <c r="E259" s="275" t="s">
        <v>766</v>
      </c>
      <c r="F259" s="276">
        <v>125</v>
      </c>
      <c r="G259" s="275"/>
      <c r="H259" s="275">
        <v>160</v>
      </c>
      <c r="I259" s="277">
        <v>160</v>
      </c>
      <c r="J259" s="278" t="s">
        <v>824</v>
      </c>
      <c r="K259" s="279">
        <f t="shared" si="100"/>
        <v>35</v>
      </c>
      <c r="L259" s="280">
        <v>0.28000000000000003</v>
      </c>
      <c r="M259" s="275" t="s">
        <v>619</v>
      </c>
      <c r="N259" s="281">
        <v>42803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2">
        <v>74</v>
      </c>
      <c r="B260" s="273">
        <v>42660</v>
      </c>
      <c r="C260" s="273"/>
      <c r="D260" s="274" t="s">
        <v>484</v>
      </c>
      <c r="E260" s="275" t="s">
        <v>766</v>
      </c>
      <c r="F260" s="276">
        <v>114</v>
      </c>
      <c r="G260" s="275"/>
      <c r="H260" s="275">
        <v>145</v>
      </c>
      <c r="I260" s="277">
        <v>145</v>
      </c>
      <c r="J260" s="278" t="s">
        <v>824</v>
      </c>
      <c r="K260" s="279">
        <f t="shared" si="100"/>
        <v>31</v>
      </c>
      <c r="L260" s="280">
        <f t="shared" ref="L260:L262" si="102">K260/F260</f>
        <v>0.27192982456140352</v>
      </c>
      <c r="M260" s="275" t="s">
        <v>619</v>
      </c>
      <c r="N260" s="281">
        <v>42859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2">
        <v>75</v>
      </c>
      <c r="B261" s="273">
        <v>42660</v>
      </c>
      <c r="C261" s="273"/>
      <c r="D261" s="274" t="s">
        <v>872</v>
      </c>
      <c r="E261" s="275" t="s">
        <v>766</v>
      </c>
      <c r="F261" s="276">
        <v>212</v>
      </c>
      <c r="G261" s="275"/>
      <c r="H261" s="275">
        <v>280</v>
      </c>
      <c r="I261" s="277">
        <v>276</v>
      </c>
      <c r="J261" s="278" t="s">
        <v>873</v>
      </c>
      <c r="K261" s="279">
        <f t="shared" si="100"/>
        <v>68</v>
      </c>
      <c r="L261" s="280">
        <f t="shared" si="102"/>
        <v>0.32075471698113206</v>
      </c>
      <c r="M261" s="275" t="s">
        <v>619</v>
      </c>
      <c r="N261" s="281">
        <v>42858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2">
        <v>76</v>
      </c>
      <c r="B262" s="273">
        <v>42678</v>
      </c>
      <c r="C262" s="273"/>
      <c r="D262" s="274" t="s">
        <v>472</v>
      </c>
      <c r="E262" s="275" t="s">
        <v>766</v>
      </c>
      <c r="F262" s="276">
        <v>155</v>
      </c>
      <c r="G262" s="275"/>
      <c r="H262" s="275">
        <v>210</v>
      </c>
      <c r="I262" s="277">
        <v>210</v>
      </c>
      <c r="J262" s="278" t="s">
        <v>874</v>
      </c>
      <c r="K262" s="279">
        <f t="shared" si="100"/>
        <v>55</v>
      </c>
      <c r="L262" s="280">
        <f t="shared" si="102"/>
        <v>0.35483870967741937</v>
      </c>
      <c r="M262" s="275" t="s">
        <v>619</v>
      </c>
      <c r="N262" s="281">
        <v>42944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82">
        <v>77</v>
      </c>
      <c r="B263" s="283">
        <v>42710</v>
      </c>
      <c r="C263" s="283"/>
      <c r="D263" s="284" t="s">
        <v>875</v>
      </c>
      <c r="E263" s="285" t="s">
        <v>766</v>
      </c>
      <c r="F263" s="286">
        <v>150.5</v>
      </c>
      <c r="G263" s="286"/>
      <c r="H263" s="287">
        <v>72.5</v>
      </c>
      <c r="I263" s="287">
        <v>174</v>
      </c>
      <c r="J263" s="288" t="s">
        <v>876</v>
      </c>
      <c r="K263" s="289">
        <v>-78</v>
      </c>
      <c r="L263" s="290">
        <v>-0.51827242524916906</v>
      </c>
      <c r="M263" s="286" t="s">
        <v>653</v>
      </c>
      <c r="N263" s="283">
        <v>43333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2">
        <v>78</v>
      </c>
      <c r="B264" s="273">
        <v>42712</v>
      </c>
      <c r="C264" s="273"/>
      <c r="D264" s="274" t="s">
        <v>877</v>
      </c>
      <c r="E264" s="275" t="s">
        <v>766</v>
      </c>
      <c r="F264" s="276">
        <v>380</v>
      </c>
      <c r="G264" s="275"/>
      <c r="H264" s="275">
        <v>478</v>
      </c>
      <c r="I264" s="277">
        <v>468</v>
      </c>
      <c r="J264" s="278" t="s">
        <v>824</v>
      </c>
      <c r="K264" s="279">
        <f t="shared" ref="K264:K266" si="103">H264-F264</f>
        <v>98</v>
      </c>
      <c r="L264" s="280">
        <f t="shared" ref="L264:L266" si="104">K264/F264</f>
        <v>0.25789473684210529</v>
      </c>
      <c r="M264" s="275" t="s">
        <v>619</v>
      </c>
      <c r="N264" s="281">
        <v>43025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2">
        <v>79</v>
      </c>
      <c r="B265" s="273">
        <v>42734</v>
      </c>
      <c r="C265" s="273"/>
      <c r="D265" s="274" t="s">
        <v>110</v>
      </c>
      <c r="E265" s="275" t="s">
        <v>766</v>
      </c>
      <c r="F265" s="276">
        <v>305</v>
      </c>
      <c r="G265" s="275"/>
      <c r="H265" s="275">
        <v>375</v>
      </c>
      <c r="I265" s="277">
        <v>375</v>
      </c>
      <c r="J265" s="278" t="s">
        <v>824</v>
      </c>
      <c r="K265" s="279">
        <f t="shared" si="103"/>
        <v>70</v>
      </c>
      <c r="L265" s="280">
        <f t="shared" si="104"/>
        <v>0.22950819672131148</v>
      </c>
      <c r="M265" s="275" t="s">
        <v>619</v>
      </c>
      <c r="N265" s="281">
        <v>42768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2">
        <v>80</v>
      </c>
      <c r="B266" s="273">
        <v>42739</v>
      </c>
      <c r="C266" s="273"/>
      <c r="D266" s="274" t="s">
        <v>96</v>
      </c>
      <c r="E266" s="275" t="s">
        <v>766</v>
      </c>
      <c r="F266" s="276">
        <v>99.5</v>
      </c>
      <c r="G266" s="275"/>
      <c r="H266" s="275">
        <v>158</v>
      </c>
      <c r="I266" s="277">
        <v>158</v>
      </c>
      <c r="J266" s="278" t="s">
        <v>824</v>
      </c>
      <c r="K266" s="279">
        <f t="shared" si="103"/>
        <v>58.5</v>
      </c>
      <c r="L266" s="280">
        <f t="shared" si="104"/>
        <v>0.5879396984924623</v>
      </c>
      <c r="M266" s="275" t="s">
        <v>619</v>
      </c>
      <c r="N266" s="281">
        <v>42898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2">
        <v>81</v>
      </c>
      <c r="B267" s="273">
        <v>42739</v>
      </c>
      <c r="C267" s="273"/>
      <c r="D267" s="274" t="s">
        <v>96</v>
      </c>
      <c r="E267" s="275" t="s">
        <v>766</v>
      </c>
      <c r="F267" s="276">
        <v>99.5</v>
      </c>
      <c r="G267" s="275"/>
      <c r="H267" s="275">
        <v>158</v>
      </c>
      <c r="I267" s="277">
        <v>158</v>
      </c>
      <c r="J267" s="278" t="s">
        <v>824</v>
      </c>
      <c r="K267" s="279">
        <v>58.5</v>
      </c>
      <c r="L267" s="280">
        <v>0.58793969849246197</v>
      </c>
      <c r="M267" s="275" t="s">
        <v>619</v>
      </c>
      <c r="N267" s="281">
        <v>42898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72">
        <v>82</v>
      </c>
      <c r="B268" s="273">
        <v>42786</v>
      </c>
      <c r="C268" s="273"/>
      <c r="D268" s="274" t="s">
        <v>187</v>
      </c>
      <c r="E268" s="275" t="s">
        <v>766</v>
      </c>
      <c r="F268" s="276">
        <v>140.5</v>
      </c>
      <c r="G268" s="275"/>
      <c r="H268" s="275">
        <v>220</v>
      </c>
      <c r="I268" s="277">
        <v>220</v>
      </c>
      <c r="J268" s="278" t="s">
        <v>824</v>
      </c>
      <c r="K268" s="279">
        <f>H268-F268</f>
        <v>79.5</v>
      </c>
      <c r="L268" s="280">
        <f>K268/F268</f>
        <v>0.5658362989323843</v>
      </c>
      <c r="M268" s="275" t="s">
        <v>619</v>
      </c>
      <c r="N268" s="281">
        <v>42864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2">
        <v>83</v>
      </c>
      <c r="B269" s="273">
        <v>42786</v>
      </c>
      <c r="C269" s="273"/>
      <c r="D269" s="274" t="s">
        <v>878</v>
      </c>
      <c r="E269" s="275" t="s">
        <v>766</v>
      </c>
      <c r="F269" s="276">
        <v>202.5</v>
      </c>
      <c r="G269" s="275"/>
      <c r="H269" s="275">
        <v>234</v>
      </c>
      <c r="I269" s="277">
        <v>234</v>
      </c>
      <c r="J269" s="278" t="s">
        <v>824</v>
      </c>
      <c r="K269" s="279">
        <v>31.5</v>
      </c>
      <c r="L269" s="280">
        <v>0.155555555555556</v>
      </c>
      <c r="M269" s="275" t="s">
        <v>619</v>
      </c>
      <c r="N269" s="281">
        <v>42836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2">
        <v>84</v>
      </c>
      <c r="B270" s="273">
        <v>42818</v>
      </c>
      <c r="C270" s="273"/>
      <c r="D270" s="274" t="s">
        <v>879</v>
      </c>
      <c r="E270" s="275" t="s">
        <v>766</v>
      </c>
      <c r="F270" s="276">
        <v>300.5</v>
      </c>
      <c r="G270" s="275"/>
      <c r="H270" s="275">
        <v>417.5</v>
      </c>
      <c r="I270" s="277">
        <v>420</v>
      </c>
      <c r="J270" s="278" t="s">
        <v>880</v>
      </c>
      <c r="K270" s="279">
        <f>H270-F270</f>
        <v>117</v>
      </c>
      <c r="L270" s="280">
        <f>K270/F270</f>
        <v>0.38935108153078202</v>
      </c>
      <c r="M270" s="275" t="s">
        <v>619</v>
      </c>
      <c r="N270" s="281">
        <v>43070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2">
        <v>85</v>
      </c>
      <c r="B271" s="273">
        <v>42818</v>
      </c>
      <c r="C271" s="273"/>
      <c r="D271" s="274" t="s">
        <v>854</v>
      </c>
      <c r="E271" s="275" t="s">
        <v>766</v>
      </c>
      <c r="F271" s="276">
        <v>850</v>
      </c>
      <c r="G271" s="275"/>
      <c r="H271" s="275">
        <v>1042.5</v>
      </c>
      <c r="I271" s="277">
        <v>1023</v>
      </c>
      <c r="J271" s="278" t="s">
        <v>881</v>
      </c>
      <c r="K271" s="279">
        <v>192.5</v>
      </c>
      <c r="L271" s="280">
        <v>0.22647058823529401</v>
      </c>
      <c r="M271" s="275" t="s">
        <v>619</v>
      </c>
      <c r="N271" s="281">
        <v>42830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2">
        <v>86</v>
      </c>
      <c r="B272" s="273">
        <v>42830</v>
      </c>
      <c r="C272" s="273"/>
      <c r="D272" s="274" t="s">
        <v>503</v>
      </c>
      <c r="E272" s="275" t="s">
        <v>766</v>
      </c>
      <c r="F272" s="276">
        <v>785</v>
      </c>
      <c r="G272" s="275"/>
      <c r="H272" s="275">
        <v>930</v>
      </c>
      <c r="I272" s="277">
        <v>920</v>
      </c>
      <c r="J272" s="278" t="s">
        <v>882</v>
      </c>
      <c r="K272" s="279">
        <f>H272-F272</f>
        <v>145</v>
      </c>
      <c r="L272" s="280">
        <f>K272/F272</f>
        <v>0.18471337579617833</v>
      </c>
      <c r="M272" s="275" t="s">
        <v>619</v>
      </c>
      <c r="N272" s="281">
        <v>42976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2">
        <v>87</v>
      </c>
      <c r="B273" s="283">
        <v>42831</v>
      </c>
      <c r="C273" s="283"/>
      <c r="D273" s="284" t="s">
        <v>883</v>
      </c>
      <c r="E273" s="285" t="s">
        <v>766</v>
      </c>
      <c r="F273" s="286">
        <v>40</v>
      </c>
      <c r="G273" s="286"/>
      <c r="H273" s="287">
        <v>13.1</v>
      </c>
      <c r="I273" s="287">
        <v>60</v>
      </c>
      <c r="J273" s="288" t="s">
        <v>884</v>
      </c>
      <c r="K273" s="289">
        <v>-26.9</v>
      </c>
      <c r="L273" s="290">
        <v>-0.67249999999999999</v>
      </c>
      <c r="M273" s="286" t="s">
        <v>653</v>
      </c>
      <c r="N273" s="283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2">
        <v>88</v>
      </c>
      <c r="B274" s="273">
        <v>42837</v>
      </c>
      <c r="C274" s="273"/>
      <c r="D274" s="274" t="s">
        <v>95</v>
      </c>
      <c r="E274" s="275" t="s">
        <v>766</v>
      </c>
      <c r="F274" s="276">
        <v>289.5</v>
      </c>
      <c r="G274" s="275"/>
      <c r="H274" s="275">
        <v>354</v>
      </c>
      <c r="I274" s="277">
        <v>360</v>
      </c>
      <c r="J274" s="278" t="s">
        <v>885</v>
      </c>
      <c r="K274" s="279">
        <f t="shared" ref="K274:K282" si="105">H274-F274</f>
        <v>64.5</v>
      </c>
      <c r="L274" s="280">
        <f t="shared" ref="L274:L282" si="106">K274/F274</f>
        <v>0.22279792746113988</v>
      </c>
      <c r="M274" s="275" t="s">
        <v>619</v>
      </c>
      <c r="N274" s="281">
        <v>43040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2">
        <v>89</v>
      </c>
      <c r="B275" s="273">
        <v>42845</v>
      </c>
      <c r="C275" s="273"/>
      <c r="D275" s="274" t="s">
        <v>439</v>
      </c>
      <c r="E275" s="275" t="s">
        <v>766</v>
      </c>
      <c r="F275" s="276">
        <v>700</v>
      </c>
      <c r="G275" s="275"/>
      <c r="H275" s="275">
        <v>840</v>
      </c>
      <c r="I275" s="277">
        <v>840</v>
      </c>
      <c r="J275" s="278" t="s">
        <v>886</v>
      </c>
      <c r="K275" s="279">
        <f t="shared" si="105"/>
        <v>140</v>
      </c>
      <c r="L275" s="280">
        <f t="shared" si="106"/>
        <v>0.2</v>
      </c>
      <c r="M275" s="275" t="s">
        <v>619</v>
      </c>
      <c r="N275" s="281">
        <v>42893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2">
        <v>90</v>
      </c>
      <c r="B276" s="273">
        <v>42887</v>
      </c>
      <c r="C276" s="273"/>
      <c r="D276" s="274" t="s">
        <v>887</v>
      </c>
      <c r="E276" s="275" t="s">
        <v>766</v>
      </c>
      <c r="F276" s="276">
        <v>130</v>
      </c>
      <c r="G276" s="275"/>
      <c r="H276" s="275">
        <v>144.25</v>
      </c>
      <c r="I276" s="277">
        <v>170</v>
      </c>
      <c r="J276" s="278" t="s">
        <v>888</v>
      </c>
      <c r="K276" s="279">
        <f t="shared" si="105"/>
        <v>14.25</v>
      </c>
      <c r="L276" s="280">
        <f t="shared" si="106"/>
        <v>0.10961538461538461</v>
      </c>
      <c r="M276" s="275" t="s">
        <v>619</v>
      </c>
      <c r="N276" s="281">
        <v>43675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2">
        <v>91</v>
      </c>
      <c r="B277" s="273">
        <v>42901</v>
      </c>
      <c r="C277" s="273"/>
      <c r="D277" s="274" t="s">
        <v>889</v>
      </c>
      <c r="E277" s="275" t="s">
        <v>766</v>
      </c>
      <c r="F277" s="276">
        <v>214.5</v>
      </c>
      <c r="G277" s="275"/>
      <c r="H277" s="275">
        <v>262</v>
      </c>
      <c r="I277" s="277">
        <v>262</v>
      </c>
      <c r="J277" s="278" t="s">
        <v>890</v>
      </c>
      <c r="K277" s="279">
        <f t="shared" si="105"/>
        <v>47.5</v>
      </c>
      <c r="L277" s="280">
        <f t="shared" si="106"/>
        <v>0.22144522144522144</v>
      </c>
      <c r="M277" s="275" t="s">
        <v>619</v>
      </c>
      <c r="N277" s="281">
        <v>42977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03">
        <v>92</v>
      </c>
      <c r="B278" s="304">
        <v>42933</v>
      </c>
      <c r="C278" s="304"/>
      <c r="D278" s="305" t="s">
        <v>891</v>
      </c>
      <c r="E278" s="306" t="s">
        <v>766</v>
      </c>
      <c r="F278" s="307">
        <v>370</v>
      </c>
      <c r="G278" s="306"/>
      <c r="H278" s="306">
        <v>447.5</v>
      </c>
      <c r="I278" s="308">
        <v>450</v>
      </c>
      <c r="J278" s="309" t="s">
        <v>824</v>
      </c>
      <c r="K278" s="279">
        <f t="shared" si="105"/>
        <v>77.5</v>
      </c>
      <c r="L278" s="310">
        <f t="shared" si="106"/>
        <v>0.20945945945945946</v>
      </c>
      <c r="M278" s="306" t="s">
        <v>619</v>
      </c>
      <c r="N278" s="311">
        <v>43035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03">
        <v>93</v>
      </c>
      <c r="B279" s="304">
        <v>42943</v>
      </c>
      <c r="C279" s="304"/>
      <c r="D279" s="305" t="s">
        <v>185</v>
      </c>
      <c r="E279" s="306" t="s">
        <v>766</v>
      </c>
      <c r="F279" s="307">
        <v>657.5</v>
      </c>
      <c r="G279" s="306"/>
      <c r="H279" s="306">
        <v>825</v>
      </c>
      <c r="I279" s="308">
        <v>820</v>
      </c>
      <c r="J279" s="309" t="s">
        <v>824</v>
      </c>
      <c r="K279" s="279">
        <f t="shared" si="105"/>
        <v>167.5</v>
      </c>
      <c r="L279" s="310">
        <f t="shared" si="106"/>
        <v>0.25475285171102663</v>
      </c>
      <c r="M279" s="306" t="s">
        <v>619</v>
      </c>
      <c r="N279" s="311">
        <v>43090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2">
        <v>94</v>
      </c>
      <c r="B280" s="273">
        <v>42964</v>
      </c>
      <c r="C280" s="273"/>
      <c r="D280" s="274" t="s">
        <v>370</v>
      </c>
      <c r="E280" s="275" t="s">
        <v>766</v>
      </c>
      <c r="F280" s="276">
        <v>605</v>
      </c>
      <c r="G280" s="275"/>
      <c r="H280" s="275">
        <v>750</v>
      </c>
      <c r="I280" s="277">
        <v>750</v>
      </c>
      <c r="J280" s="278" t="s">
        <v>882</v>
      </c>
      <c r="K280" s="279">
        <f t="shared" si="105"/>
        <v>145</v>
      </c>
      <c r="L280" s="280">
        <f t="shared" si="106"/>
        <v>0.23966942148760331</v>
      </c>
      <c r="M280" s="275" t="s">
        <v>619</v>
      </c>
      <c r="N280" s="281">
        <v>43027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82">
        <v>95</v>
      </c>
      <c r="B281" s="283">
        <v>42979</v>
      </c>
      <c r="C281" s="283"/>
      <c r="D281" s="291" t="s">
        <v>892</v>
      </c>
      <c r="E281" s="286" t="s">
        <v>766</v>
      </c>
      <c r="F281" s="286">
        <v>255</v>
      </c>
      <c r="G281" s="287"/>
      <c r="H281" s="287">
        <v>217.25</v>
      </c>
      <c r="I281" s="287">
        <v>320</v>
      </c>
      <c r="J281" s="288" t="s">
        <v>893</v>
      </c>
      <c r="K281" s="289">
        <f t="shared" si="105"/>
        <v>-37.75</v>
      </c>
      <c r="L281" s="292">
        <f t="shared" si="106"/>
        <v>-0.14803921568627451</v>
      </c>
      <c r="M281" s="286" t="s">
        <v>653</v>
      </c>
      <c r="N281" s="283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2">
        <v>96</v>
      </c>
      <c r="B282" s="273">
        <v>42997</v>
      </c>
      <c r="C282" s="273"/>
      <c r="D282" s="274" t="s">
        <v>894</v>
      </c>
      <c r="E282" s="275" t="s">
        <v>766</v>
      </c>
      <c r="F282" s="276">
        <v>215</v>
      </c>
      <c r="G282" s="275"/>
      <c r="H282" s="275">
        <v>258</v>
      </c>
      <c r="I282" s="277">
        <v>258</v>
      </c>
      <c r="J282" s="278" t="s">
        <v>824</v>
      </c>
      <c r="K282" s="279">
        <f t="shared" si="105"/>
        <v>43</v>
      </c>
      <c r="L282" s="280">
        <f t="shared" si="106"/>
        <v>0.2</v>
      </c>
      <c r="M282" s="275" t="s">
        <v>619</v>
      </c>
      <c r="N282" s="281">
        <v>43040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2">
        <v>97</v>
      </c>
      <c r="B283" s="273">
        <v>42997</v>
      </c>
      <c r="C283" s="273"/>
      <c r="D283" s="274" t="s">
        <v>894</v>
      </c>
      <c r="E283" s="275" t="s">
        <v>766</v>
      </c>
      <c r="F283" s="276">
        <v>215</v>
      </c>
      <c r="G283" s="275"/>
      <c r="H283" s="275">
        <v>258</v>
      </c>
      <c r="I283" s="277">
        <v>258</v>
      </c>
      <c r="J283" s="309" t="s">
        <v>824</v>
      </c>
      <c r="K283" s="279">
        <v>43</v>
      </c>
      <c r="L283" s="280">
        <v>0.2</v>
      </c>
      <c r="M283" s="275" t="s">
        <v>619</v>
      </c>
      <c r="N283" s="281">
        <v>43040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03">
        <v>98</v>
      </c>
      <c r="B284" s="304">
        <v>42998</v>
      </c>
      <c r="C284" s="304"/>
      <c r="D284" s="305" t="s">
        <v>895</v>
      </c>
      <c r="E284" s="306" t="s">
        <v>766</v>
      </c>
      <c r="F284" s="276">
        <v>75</v>
      </c>
      <c r="G284" s="306"/>
      <c r="H284" s="306">
        <v>90</v>
      </c>
      <c r="I284" s="308">
        <v>90</v>
      </c>
      <c r="J284" s="278" t="s">
        <v>896</v>
      </c>
      <c r="K284" s="279">
        <f t="shared" ref="K284:K289" si="107">H284-F284</f>
        <v>15</v>
      </c>
      <c r="L284" s="280">
        <f t="shared" ref="L284:L289" si="108">K284/F284</f>
        <v>0.2</v>
      </c>
      <c r="M284" s="275" t="s">
        <v>619</v>
      </c>
      <c r="N284" s="281">
        <v>43019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03">
        <v>99</v>
      </c>
      <c r="B285" s="304">
        <v>43011</v>
      </c>
      <c r="C285" s="304"/>
      <c r="D285" s="305" t="s">
        <v>664</v>
      </c>
      <c r="E285" s="306" t="s">
        <v>766</v>
      </c>
      <c r="F285" s="307">
        <v>315</v>
      </c>
      <c r="G285" s="306"/>
      <c r="H285" s="306">
        <v>392</v>
      </c>
      <c r="I285" s="308">
        <v>384</v>
      </c>
      <c r="J285" s="309" t="s">
        <v>897</v>
      </c>
      <c r="K285" s="279">
        <f t="shared" si="107"/>
        <v>77</v>
      </c>
      <c r="L285" s="310">
        <f t="shared" si="108"/>
        <v>0.24444444444444444</v>
      </c>
      <c r="M285" s="306" t="s">
        <v>619</v>
      </c>
      <c r="N285" s="311">
        <v>43017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03">
        <v>100</v>
      </c>
      <c r="B286" s="304">
        <v>43013</v>
      </c>
      <c r="C286" s="304"/>
      <c r="D286" s="305" t="s">
        <v>477</v>
      </c>
      <c r="E286" s="306" t="s">
        <v>766</v>
      </c>
      <c r="F286" s="307">
        <v>145</v>
      </c>
      <c r="G286" s="306"/>
      <c r="H286" s="306">
        <v>179</v>
      </c>
      <c r="I286" s="308">
        <v>180</v>
      </c>
      <c r="J286" s="309" t="s">
        <v>898</v>
      </c>
      <c r="K286" s="279">
        <f t="shared" si="107"/>
        <v>34</v>
      </c>
      <c r="L286" s="310">
        <f t="shared" si="108"/>
        <v>0.23448275862068965</v>
      </c>
      <c r="M286" s="306" t="s">
        <v>619</v>
      </c>
      <c r="N286" s="311">
        <v>43025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03">
        <v>101</v>
      </c>
      <c r="B287" s="304">
        <v>43014</v>
      </c>
      <c r="C287" s="304"/>
      <c r="D287" s="305" t="s">
        <v>342</v>
      </c>
      <c r="E287" s="306" t="s">
        <v>766</v>
      </c>
      <c r="F287" s="307">
        <v>256</v>
      </c>
      <c r="G287" s="306"/>
      <c r="H287" s="306">
        <v>323</v>
      </c>
      <c r="I287" s="308">
        <v>320</v>
      </c>
      <c r="J287" s="309" t="s">
        <v>824</v>
      </c>
      <c r="K287" s="279">
        <f t="shared" si="107"/>
        <v>67</v>
      </c>
      <c r="L287" s="310">
        <f t="shared" si="108"/>
        <v>0.26171875</v>
      </c>
      <c r="M287" s="306" t="s">
        <v>619</v>
      </c>
      <c r="N287" s="311">
        <v>43067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03">
        <v>102</v>
      </c>
      <c r="B288" s="304">
        <v>43017</v>
      </c>
      <c r="C288" s="304"/>
      <c r="D288" s="305" t="s">
        <v>360</v>
      </c>
      <c r="E288" s="306" t="s">
        <v>766</v>
      </c>
      <c r="F288" s="307">
        <v>137.5</v>
      </c>
      <c r="G288" s="306"/>
      <c r="H288" s="306">
        <v>184</v>
      </c>
      <c r="I288" s="308">
        <v>183</v>
      </c>
      <c r="J288" s="309" t="s">
        <v>899</v>
      </c>
      <c r="K288" s="279">
        <f t="shared" si="107"/>
        <v>46.5</v>
      </c>
      <c r="L288" s="310">
        <f t="shared" si="108"/>
        <v>0.33818181818181819</v>
      </c>
      <c r="M288" s="306" t="s">
        <v>619</v>
      </c>
      <c r="N288" s="311">
        <v>43108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03">
        <v>103</v>
      </c>
      <c r="B289" s="304">
        <v>43018</v>
      </c>
      <c r="C289" s="304"/>
      <c r="D289" s="305" t="s">
        <v>900</v>
      </c>
      <c r="E289" s="306" t="s">
        <v>766</v>
      </c>
      <c r="F289" s="307">
        <v>125.5</v>
      </c>
      <c r="G289" s="306"/>
      <c r="H289" s="306">
        <v>158</v>
      </c>
      <c r="I289" s="308">
        <v>155</v>
      </c>
      <c r="J289" s="309" t="s">
        <v>901</v>
      </c>
      <c r="K289" s="279">
        <f t="shared" si="107"/>
        <v>32.5</v>
      </c>
      <c r="L289" s="310">
        <f t="shared" si="108"/>
        <v>0.25896414342629481</v>
      </c>
      <c r="M289" s="306" t="s">
        <v>619</v>
      </c>
      <c r="N289" s="311">
        <v>43067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03">
        <v>104</v>
      </c>
      <c r="B290" s="304">
        <v>43018</v>
      </c>
      <c r="C290" s="304"/>
      <c r="D290" s="305" t="s">
        <v>902</v>
      </c>
      <c r="E290" s="306" t="s">
        <v>766</v>
      </c>
      <c r="F290" s="307">
        <v>895</v>
      </c>
      <c r="G290" s="306"/>
      <c r="H290" s="306">
        <v>1122.5</v>
      </c>
      <c r="I290" s="308">
        <v>1078</v>
      </c>
      <c r="J290" s="309" t="s">
        <v>903</v>
      </c>
      <c r="K290" s="279">
        <v>227.5</v>
      </c>
      <c r="L290" s="310">
        <v>0.25418994413407803</v>
      </c>
      <c r="M290" s="306" t="s">
        <v>619</v>
      </c>
      <c r="N290" s="311">
        <v>43117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03">
        <v>105</v>
      </c>
      <c r="B291" s="304">
        <v>43020</v>
      </c>
      <c r="C291" s="304"/>
      <c r="D291" s="305" t="s">
        <v>351</v>
      </c>
      <c r="E291" s="306" t="s">
        <v>766</v>
      </c>
      <c r="F291" s="307">
        <v>525</v>
      </c>
      <c r="G291" s="306"/>
      <c r="H291" s="306">
        <v>629</v>
      </c>
      <c r="I291" s="308">
        <v>629</v>
      </c>
      <c r="J291" s="309" t="s">
        <v>824</v>
      </c>
      <c r="K291" s="279">
        <v>104</v>
      </c>
      <c r="L291" s="310">
        <v>0.19809523809523799</v>
      </c>
      <c r="M291" s="306" t="s">
        <v>619</v>
      </c>
      <c r="N291" s="311">
        <v>43119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03">
        <v>106</v>
      </c>
      <c r="B292" s="304">
        <v>43046</v>
      </c>
      <c r="C292" s="304"/>
      <c r="D292" s="305" t="s">
        <v>397</v>
      </c>
      <c r="E292" s="306" t="s">
        <v>766</v>
      </c>
      <c r="F292" s="307">
        <v>740</v>
      </c>
      <c r="G292" s="306"/>
      <c r="H292" s="306">
        <v>892.5</v>
      </c>
      <c r="I292" s="308">
        <v>900</v>
      </c>
      <c r="J292" s="309" t="s">
        <v>904</v>
      </c>
      <c r="K292" s="279">
        <f t="shared" ref="K292:K294" si="109">H292-F292</f>
        <v>152.5</v>
      </c>
      <c r="L292" s="310">
        <f t="shared" ref="L292:L294" si="110">K292/F292</f>
        <v>0.20608108108108109</v>
      </c>
      <c r="M292" s="306" t="s">
        <v>619</v>
      </c>
      <c r="N292" s="311">
        <v>43052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2">
        <v>107</v>
      </c>
      <c r="B293" s="273">
        <v>43073</v>
      </c>
      <c r="C293" s="273"/>
      <c r="D293" s="274" t="s">
        <v>905</v>
      </c>
      <c r="E293" s="275" t="s">
        <v>766</v>
      </c>
      <c r="F293" s="276">
        <v>118.5</v>
      </c>
      <c r="G293" s="275"/>
      <c r="H293" s="275">
        <v>143.5</v>
      </c>
      <c r="I293" s="277">
        <v>145</v>
      </c>
      <c r="J293" s="278" t="s">
        <v>687</v>
      </c>
      <c r="K293" s="279">
        <f t="shared" si="109"/>
        <v>25</v>
      </c>
      <c r="L293" s="280">
        <f t="shared" si="110"/>
        <v>0.2109704641350211</v>
      </c>
      <c r="M293" s="275" t="s">
        <v>619</v>
      </c>
      <c r="N293" s="281">
        <v>43097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82">
        <v>108</v>
      </c>
      <c r="B294" s="283">
        <v>43090</v>
      </c>
      <c r="C294" s="283"/>
      <c r="D294" s="284" t="s">
        <v>445</v>
      </c>
      <c r="E294" s="285" t="s">
        <v>766</v>
      </c>
      <c r="F294" s="286">
        <v>715</v>
      </c>
      <c r="G294" s="286"/>
      <c r="H294" s="287">
        <v>500</v>
      </c>
      <c r="I294" s="287">
        <v>872</v>
      </c>
      <c r="J294" s="288" t="s">
        <v>906</v>
      </c>
      <c r="K294" s="289">
        <f t="shared" si="109"/>
        <v>-215</v>
      </c>
      <c r="L294" s="290">
        <f t="shared" si="110"/>
        <v>-0.30069930069930068</v>
      </c>
      <c r="M294" s="286" t="s">
        <v>653</v>
      </c>
      <c r="N294" s="283">
        <v>43670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2">
        <v>109</v>
      </c>
      <c r="B295" s="273">
        <v>43098</v>
      </c>
      <c r="C295" s="273"/>
      <c r="D295" s="274" t="s">
        <v>664</v>
      </c>
      <c r="E295" s="275" t="s">
        <v>766</v>
      </c>
      <c r="F295" s="276">
        <v>435</v>
      </c>
      <c r="G295" s="275"/>
      <c r="H295" s="275">
        <v>542.5</v>
      </c>
      <c r="I295" s="277">
        <v>539</v>
      </c>
      <c r="J295" s="278" t="s">
        <v>824</v>
      </c>
      <c r="K295" s="279">
        <v>107.5</v>
      </c>
      <c r="L295" s="280">
        <v>0.247126436781609</v>
      </c>
      <c r="M295" s="275" t="s">
        <v>619</v>
      </c>
      <c r="N295" s="281">
        <v>43206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2">
        <v>110</v>
      </c>
      <c r="B296" s="273">
        <v>43098</v>
      </c>
      <c r="C296" s="273"/>
      <c r="D296" s="274" t="s">
        <v>584</v>
      </c>
      <c r="E296" s="275" t="s">
        <v>766</v>
      </c>
      <c r="F296" s="276">
        <v>885</v>
      </c>
      <c r="G296" s="275"/>
      <c r="H296" s="275">
        <v>1090</v>
      </c>
      <c r="I296" s="277">
        <v>1084</v>
      </c>
      <c r="J296" s="278" t="s">
        <v>824</v>
      </c>
      <c r="K296" s="279">
        <v>205</v>
      </c>
      <c r="L296" s="280">
        <v>0.23163841807909599</v>
      </c>
      <c r="M296" s="275" t="s">
        <v>619</v>
      </c>
      <c r="N296" s="281">
        <v>43213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2">
        <v>111</v>
      </c>
      <c r="B297" s="313">
        <v>43192</v>
      </c>
      <c r="C297" s="313"/>
      <c r="D297" s="291" t="s">
        <v>907</v>
      </c>
      <c r="E297" s="286" t="s">
        <v>766</v>
      </c>
      <c r="F297" s="314">
        <v>478.5</v>
      </c>
      <c r="G297" s="286"/>
      <c r="H297" s="286">
        <v>442</v>
      </c>
      <c r="I297" s="287">
        <v>613</v>
      </c>
      <c r="J297" s="288" t="s">
        <v>908</v>
      </c>
      <c r="K297" s="289">
        <f t="shared" ref="K297:K300" si="111">H297-F297</f>
        <v>-36.5</v>
      </c>
      <c r="L297" s="290">
        <f t="shared" ref="L297:L300" si="112">K297/F297</f>
        <v>-7.6280041797283177E-2</v>
      </c>
      <c r="M297" s="286" t="s">
        <v>653</v>
      </c>
      <c r="N297" s="283">
        <v>43762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82">
        <v>112</v>
      </c>
      <c r="B298" s="283">
        <v>43194</v>
      </c>
      <c r="C298" s="283"/>
      <c r="D298" s="284" t="s">
        <v>909</v>
      </c>
      <c r="E298" s="285" t="s">
        <v>766</v>
      </c>
      <c r="F298" s="286">
        <f>141.5-7.3</f>
        <v>134.19999999999999</v>
      </c>
      <c r="G298" s="286"/>
      <c r="H298" s="287">
        <v>77</v>
      </c>
      <c r="I298" s="287">
        <v>180</v>
      </c>
      <c r="J298" s="288" t="s">
        <v>910</v>
      </c>
      <c r="K298" s="289">
        <f t="shared" si="111"/>
        <v>-57.199999999999989</v>
      </c>
      <c r="L298" s="290">
        <f t="shared" si="112"/>
        <v>-0.42622950819672129</v>
      </c>
      <c r="M298" s="286" t="s">
        <v>653</v>
      </c>
      <c r="N298" s="283">
        <v>43522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82">
        <v>113</v>
      </c>
      <c r="B299" s="283">
        <v>43209</v>
      </c>
      <c r="C299" s="283"/>
      <c r="D299" s="284" t="s">
        <v>911</v>
      </c>
      <c r="E299" s="285" t="s">
        <v>766</v>
      </c>
      <c r="F299" s="286">
        <v>430</v>
      </c>
      <c r="G299" s="286"/>
      <c r="H299" s="287">
        <v>220</v>
      </c>
      <c r="I299" s="287">
        <v>537</v>
      </c>
      <c r="J299" s="288" t="s">
        <v>912</v>
      </c>
      <c r="K299" s="289">
        <f t="shared" si="111"/>
        <v>-210</v>
      </c>
      <c r="L299" s="290">
        <f t="shared" si="112"/>
        <v>-0.48837209302325579</v>
      </c>
      <c r="M299" s="286" t="s">
        <v>653</v>
      </c>
      <c r="N299" s="283">
        <v>43252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03">
        <v>114</v>
      </c>
      <c r="B300" s="304">
        <v>43220</v>
      </c>
      <c r="C300" s="304"/>
      <c r="D300" s="305" t="s">
        <v>398</v>
      </c>
      <c r="E300" s="306" t="s">
        <v>766</v>
      </c>
      <c r="F300" s="306">
        <v>153.5</v>
      </c>
      <c r="G300" s="306"/>
      <c r="H300" s="306">
        <v>196</v>
      </c>
      <c r="I300" s="308">
        <v>196</v>
      </c>
      <c r="J300" s="278" t="s">
        <v>913</v>
      </c>
      <c r="K300" s="279">
        <f t="shared" si="111"/>
        <v>42.5</v>
      </c>
      <c r="L300" s="280">
        <f t="shared" si="112"/>
        <v>0.27687296416938112</v>
      </c>
      <c r="M300" s="275" t="s">
        <v>619</v>
      </c>
      <c r="N300" s="281">
        <v>43605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82">
        <v>115</v>
      </c>
      <c r="B301" s="283">
        <v>43306</v>
      </c>
      <c r="C301" s="283"/>
      <c r="D301" s="284" t="s">
        <v>883</v>
      </c>
      <c r="E301" s="285" t="s">
        <v>766</v>
      </c>
      <c r="F301" s="286">
        <v>27.5</v>
      </c>
      <c r="G301" s="286"/>
      <c r="H301" s="287">
        <v>13.1</v>
      </c>
      <c r="I301" s="287">
        <v>60</v>
      </c>
      <c r="J301" s="288" t="s">
        <v>914</v>
      </c>
      <c r="K301" s="289">
        <v>-14.4</v>
      </c>
      <c r="L301" s="290">
        <v>-0.52363636363636401</v>
      </c>
      <c r="M301" s="286" t="s">
        <v>653</v>
      </c>
      <c r="N301" s="283">
        <v>43138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2">
        <v>116</v>
      </c>
      <c r="B302" s="313">
        <v>43318</v>
      </c>
      <c r="C302" s="313"/>
      <c r="D302" s="291" t="s">
        <v>915</v>
      </c>
      <c r="E302" s="286" t="s">
        <v>766</v>
      </c>
      <c r="F302" s="286">
        <v>148.5</v>
      </c>
      <c r="G302" s="286"/>
      <c r="H302" s="286">
        <v>102</v>
      </c>
      <c r="I302" s="287">
        <v>182</v>
      </c>
      <c r="J302" s="288" t="s">
        <v>916</v>
      </c>
      <c r="K302" s="289">
        <f>H302-F302</f>
        <v>-46.5</v>
      </c>
      <c r="L302" s="290">
        <f>K302/F302</f>
        <v>-0.31313131313131315</v>
      </c>
      <c r="M302" s="286" t="s">
        <v>653</v>
      </c>
      <c r="N302" s="283">
        <v>43661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2">
        <v>117</v>
      </c>
      <c r="B303" s="273">
        <v>43335</v>
      </c>
      <c r="C303" s="273"/>
      <c r="D303" s="274" t="s">
        <v>917</v>
      </c>
      <c r="E303" s="275" t="s">
        <v>766</v>
      </c>
      <c r="F303" s="306">
        <v>285</v>
      </c>
      <c r="G303" s="275"/>
      <c r="H303" s="275">
        <v>355</v>
      </c>
      <c r="I303" s="277">
        <v>364</v>
      </c>
      <c r="J303" s="278" t="s">
        <v>918</v>
      </c>
      <c r="K303" s="279">
        <v>70</v>
      </c>
      <c r="L303" s="280">
        <v>0.24561403508771901</v>
      </c>
      <c r="M303" s="275" t="s">
        <v>619</v>
      </c>
      <c r="N303" s="281">
        <v>43455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2">
        <v>118</v>
      </c>
      <c r="B304" s="273">
        <v>43341</v>
      </c>
      <c r="C304" s="273"/>
      <c r="D304" s="274" t="s">
        <v>386</v>
      </c>
      <c r="E304" s="275" t="s">
        <v>766</v>
      </c>
      <c r="F304" s="306">
        <v>525</v>
      </c>
      <c r="G304" s="275"/>
      <c r="H304" s="275">
        <v>585</v>
      </c>
      <c r="I304" s="277">
        <v>635</v>
      </c>
      <c r="J304" s="278" t="s">
        <v>919</v>
      </c>
      <c r="K304" s="279">
        <f t="shared" ref="K304:K320" si="113">H304-F304</f>
        <v>60</v>
      </c>
      <c r="L304" s="280">
        <f t="shared" ref="L304:L320" si="114">K304/F304</f>
        <v>0.11428571428571428</v>
      </c>
      <c r="M304" s="275" t="s">
        <v>619</v>
      </c>
      <c r="N304" s="281">
        <v>43662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72">
        <v>119</v>
      </c>
      <c r="B305" s="273">
        <v>43395</v>
      </c>
      <c r="C305" s="273"/>
      <c r="D305" s="274" t="s">
        <v>370</v>
      </c>
      <c r="E305" s="275" t="s">
        <v>766</v>
      </c>
      <c r="F305" s="306">
        <v>475</v>
      </c>
      <c r="G305" s="275"/>
      <c r="H305" s="275">
        <v>574</v>
      </c>
      <c r="I305" s="277">
        <v>570</v>
      </c>
      <c r="J305" s="278" t="s">
        <v>824</v>
      </c>
      <c r="K305" s="279">
        <f t="shared" si="113"/>
        <v>99</v>
      </c>
      <c r="L305" s="280">
        <f t="shared" si="114"/>
        <v>0.20842105263157895</v>
      </c>
      <c r="M305" s="275" t="s">
        <v>619</v>
      </c>
      <c r="N305" s="281">
        <v>43403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03">
        <v>120</v>
      </c>
      <c r="B306" s="304">
        <v>43397</v>
      </c>
      <c r="C306" s="304"/>
      <c r="D306" s="305" t="s">
        <v>393</v>
      </c>
      <c r="E306" s="306" t="s">
        <v>766</v>
      </c>
      <c r="F306" s="306">
        <v>707.5</v>
      </c>
      <c r="G306" s="306"/>
      <c r="H306" s="306">
        <v>872</v>
      </c>
      <c r="I306" s="308">
        <v>872</v>
      </c>
      <c r="J306" s="309" t="s">
        <v>824</v>
      </c>
      <c r="K306" s="279">
        <f t="shared" si="113"/>
        <v>164.5</v>
      </c>
      <c r="L306" s="310">
        <f t="shared" si="114"/>
        <v>0.23250883392226149</v>
      </c>
      <c r="M306" s="306" t="s">
        <v>619</v>
      </c>
      <c r="N306" s="311">
        <v>43482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03">
        <v>121</v>
      </c>
      <c r="B307" s="304">
        <v>43398</v>
      </c>
      <c r="C307" s="304"/>
      <c r="D307" s="305" t="s">
        <v>920</v>
      </c>
      <c r="E307" s="306" t="s">
        <v>766</v>
      </c>
      <c r="F307" s="306">
        <v>162</v>
      </c>
      <c r="G307" s="306"/>
      <c r="H307" s="306">
        <v>204</v>
      </c>
      <c r="I307" s="308">
        <v>209</v>
      </c>
      <c r="J307" s="309" t="s">
        <v>921</v>
      </c>
      <c r="K307" s="279">
        <f t="shared" si="113"/>
        <v>42</v>
      </c>
      <c r="L307" s="310">
        <f t="shared" si="114"/>
        <v>0.25925925925925924</v>
      </c>
      <c r="M307" s="306" t="s">
        <v>619</v>
      </c>
      <c r="N307" s="311">
        <v>43539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03">
        <v>122</v>
      </c>
      <c r="B308" s="304">
        <v>43399</v>
      </c>
      <c r="C308" s="304"/>
      <c r="D308" s="305" t="s">
        <v>496</v>
      </c>
      <c r="E308" s="306" t="s">
        <v>766</v>
      </c>
      <c r="F308" s="306">
        <v>240</v>
      </c>
      <c r="G308" s="306"/>
      <c r="H308" s="306">
        <v>297</v>
      </c>
      <c r="I308" s="308">
        <v>297</v>
      </c>
      <c r="J308" s="309" t="s">
        <v>824</v>
      </c>
      <c r="K308" s="315">
        <f t="shared" si="113"/>
        <v>57</v>
      </c>
      <c r="L308" s="310">
        <f t="shared" si="114"/>
        <v>0.23749999999999999</v>
      </c>
      <c r="M308" s="306" t="s">
        <v>619</v>
      </c>
      <c r="N308" s="311">
        <v>43417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72">
        <v>123</v>
      </c>
      <c r="B309" s="273">
        <v>43439</v>
      </c>
      <c r="C309" s="273"/>
      <c r="D309" s="274" t="s">
        <v>922</v>
      </c>
      <c r="E309" s="275" t="s">
        <v>766</v>
      </c>
      <c r="F309" s="275">
        <v>202.5</v>
      </c>
      <c r="G309" s="275"/>
      <c r="H309" s="275">
        <v>255</v>
      </c>
      <c r="I309" s="277">
        <v>252</v>
      </c>
      <c r="J309" s="278" t="s">
        <v>824</v>
      </c>
      <c r="K309" s="279">
        <f t="shared" si="113"/>
        <v>52.5</v>
      </c>
      <c r="L309" s="280">
        <f t="shared" si="114"/>
        <v>0.25925925925925924</v>
      </c>
      <c r="M309" s="275" t="s">
        <v>619</v>
      </c>
      <c r="N309" s="281">
        <v>43542</v>
      </c>
      <c r="O309" s="1"/>
      <c r="P309" s="1"/>
      <c r="Q309" s="1"/>
      <c r="R309" s="6" t="s">
        <v>923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03">
        <v>124</v>
      </c>
      <c r="B310" s="304">
        <v>43465</v>
      </c>
      <c r="C310" s="273"/>
      <c r="D310" s="305" t="s">
        <v>426</v>
      </c>
      <c r="E310" s="306" t="s">
        <v>766</v>
      </c>
      <c r="F310" s="306">
        <v>710</v>
      </c>
      <c r="G310" s="306"/>
      <c r="H310" s="306">
        <v>866</v>
      </c>
      <c r="I310" s="308">
        <v>866</v>
      </c>
      <c r="J310" s="309" t="s">
        <v>824</v>
      </c>
      <c r="K310" s="279">
        <f t="shared" si="113"/>
        <v>156</v>
      </c>
      <c r="L310" s="280">
        <f t="shared" si="114"/>
        <v>0.21971830985915494</v>
      </c>
      <c r="M310" s="275" t="s">
        <v>619</v>
      </c>
      <c r="N310" s="281">
        <v>43553</v>
      </c>
      <c r="O310" s="1"/>
      <c r="P310" s="1"/>
      <c r="Q310" s="1"/>
      <c r="R310" s="6" t="s">
        <v>923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03">
        <v>125</v>
      </c>
      <c r="B311" s="304">
        <v>43522</v>
      </c>
      <c r="C311" s="304"/>
      <c r="D311" s="305" t="s">
        <v>154</v>
      </c>
      <c r="E311" s="306" t="s">
        <v>766</v>
      </c>
      <c r="F311" s="306">
        <v>337.25</v>
      </c>
      <c r="G311" s="306"/>
      <c r="H311" s="306">
        <v>398.5</v>
      </c>
      <c r="I311" s="308">
        <v>411</v>
      </c>
      <c r="J311" s="278" t="s">
        <v>924</v>
      </c>
      <c r="K311" s="279">
        <f t="shared" si="113"/>
        <v>61.25</v>
      </c>
      <c r="L311" s="280">
        <f t="shared" si="114"/>
        <v>0.1816160118606375</v>
      </c>
      <c r="M311" s="275" t="s">
        <v>619</v>
      </c>
      <c r="N311" s="281">
        <v>43760</v>
      </c>
      <c r="O311" s="1"/>
      <c r="P311" s="1"/>
      <c r="Q311" s="1"/>
      <c r="R311" s="6" t="s">
        <v>923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6">
        <v>126</v>
      </c>
      <c r="B312" s="317">
        <v>43559</v>
      </c>
      <c r="C312" s="317"/>
      <c r="D312" s="318" t="s">
        <v>925</v>
      </c>
      <c r="E312" s="319" t="s">
        <v>766</v>
      </c>
      <c r="F312" s="319">
        <v>130</v>
      </c>
      <c r="G312" s="319"/>
      <c r="H312" s="319">
        <v>65</v>
      </c>
      <c r="I312" s="320">
        <v>158</v>
      </c>
      <c r="J312" s="288" t="s">
        <v>926</v>
      </c>
      <c r="K312" s="289">
        <f t="shared" si="113"/>
        <v>-65</v>
      </c>
      <c r="L312" s="290">
        <f t="shared" si="114"/>
        <v>-0.5</v>
      </c>
      <c r="M312" s="286" t="s">
        <v>653</v>
      </c>
      <c r="N312" s="283">
        <v>43726</v>
      </c>
      <c r="O312" s="1"/>
      <c r="P312" s="1"/>
      <c r="Q312" s="1"/>
      <c r="R312" s="6" t="s">
        <v>927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21">
        <v>127</v>
      </c>
      <c r="B313" s="322">
        <v>43017</v>
      </c>
      <c r="C313" s="322"/>
      <c r="D313" s="323" t="s">
        <v>187</v>
      </c>
      <c r="E313" s="324" t="s">
        <v>766</v>
      </c>
      <c r="F313" s="324">
        <v>141.5</v>
      </c>
      <c r="G313" s="325"/>
      <c r="H313" s="325">
        <v>183.5</v>
      </c>
      <c r="I313" s="325">
        <v>210</v>
      </c>
      <c r="J313" s="326" t="s">
        <v>928</v>
      </c>
      <c r="K313" s="327">
        <f t="shared" si="113"/>
        <v>42</v>
      </c>
      <c r="L313" s="328">
        <f t="shared" si="114"/>
        <v>0.29681978798586572</v>
      </c>
      <c r="M313" s="324" t="s">
        <v>619</v>
      </c>
      <c r="N313" s="322">
        <v>43042</v>
      </c>
      <c r="O313" s="1"/>
      <c r="P313" s="1"/>
      <c r="Q313" s="1"/>
      <c r="R313" s="6" t="s">
        <v>927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6">
        <v>128</v>
      </c>
      <c r="B314" s="317">
        <v>43074</v>
      </c>
      <c r="C314" s="317"/>
      <c r="D314" s="318" t="s">
        <v>929</v>
      </c>
      <c r="E314" s="319" t="s">
        <v>766</v>
      </c>
      <c r="F314" s="314">
        <v>172</v>
      </c>
      <c r="G314" s="319"/>
      <c r="H314" s="319">
        <v>155.25</v>
      </c>
      <c r="I314" s="320">
        <v>230</v>
      </c>
      <c r="J314" s="288" t="s">
        <v>930</v>
      </c>
      <c r="K314" s="289">
        <f t="shared" si="113"/>
        <v>-16.75</v>
      </c>
      <c r="L314" s="290">
        <f t="shared" si="114"/>
        <v>-9.7383720930232565E-2</v>
      </c>
      <c r="M314" s="286" t="s">
        <v>653</v>
      </c>
      <c r="N314" s="283">
        <v>43787</v>
      </c>
      <c r="O314" s="1"/>
      <c r="P314" s="1"/>
      <c r="Q314" s="1"/>
      <c r="R314" s="6" t="s">
        <v>927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03">
        <v>129</v>
      </c>
      <c r="B315" s="304">
        <v>43398</v>
      </c>
      <c r="C315" s="304"/>
      <c r="D315" s="305" t="s">
        <v>109</v>
      </c>
      <c r="E315" s="306" t="s">
        <v>766</v>
      </c>
      <c r="F315" s="306">
        <v>698.5</v>
      </c>
      <c r="G315" s="306"/>
      <c r="H315" s="306">
        <v>890</v>
      </c>
      <c r="I315" s="308">
        <v>890</v>
      </c>
      <c r="J315" s="278" t="s">
        <v>931</v>
      </c>
      <c r="K315" s="279">
        <f t="shared" si="113"/>
        <v>191.5</v>
      </c>
      <c r="L315" s="280">
        <f t="shared" si="114"/>
        <v>0.27415891195418757</v>
      </c>
      <c r="M315" s="275" t="s">
        <v>619</v>
      </c>
      <c r="N315" s="281">
        <v>44328</v>
      </c>
      <c r="O315" s="1"/>
      <c r="P315" s="1"/>
      <c r="Q315" s="1"/>
      <c r="R315" s="6" t="s">
        <v>923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03">
        <v>130</v>
      </c>
      <c r="B316" s="304">
        <v>42877</v>
      </c>
      <c r="C316" s="304"/>
      <c r="D316" s="305" t="s">
        <v>385</v>
      </c>
      <c r="E316" s="306" t="s">
        <v>766</v>
      </c>
      <c r="F316" s="306">
        <v>127.6</v>
      </c>
      <c r="G316" s="306"/>
      <c r="H316" s="306">
        <v>138</v>
      </c>
      <c r="I316" s="308">
        <v>190</v>
      </c>
      <c r="J316" s="278" t="s">
        <v>932</v>
      </c>
      <c r="K316" s="279">
        <f t="shared" si="113"/>
        <v>10.400000000000006</v>
      </c>
      <c r="L316" s="280">
        <f t="shared" si="114"/>
        <v>8.1504702194357417E-2</v>
      </c>
      <c r="M316" s="275" t="s">
        <v>619</v>
      </c>
      <c r="N316" s="281">
        <v>43774</v>
      </c>
      <c r="O316" s="1"/>
      <c r="P316" s="1"/>
      <c r="Q316" s="1"/>
      <c r="R316" s="6" t="s">
        <v>927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03">
        <v>131</v>
      </c>
      <c r="B317" s="304">
        <v>43158</v>
      </c>
      <c r="C317" s="304"/>
      <c r="D317" s="305" t="s">
        <v>933</v>
      </c>
      <c r="E317" s="306" t="s">
        <v>766</v>
      </c>
      <c r="F317" s="306">
        <v>317</v>
      </c>
      <c r="G317" s="306"/>
      <c r="H317" s="306">
        <v>382.5</v>
      </c>
      <c r="I317" s="308">
        <v>398</v>
      </c>
      <c r="J317" s="278" t="s">
        <v>934</v>
      </c>
      <c r="K317" s="279">
        <f t="shared" si="113"/>
        <v>65.5</v>
      </c>
      <c r="L317" s="280">
        <f t="shared" si="114"/>
        <v>0.20662460567823343</v>
      </c>
      <c r="M317" s="275" t="s">
        <v>619</v>
      </c>
      <c r="N317" s="281">
        <v>44238</v>
      </c>
      <c r="O317" s="1"/>
      <c r="P317" s="1"/>
      <c r="Q317" s="1"/>
      <c r="R317" s="6" t="s">
        <v>927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6">
        <v>132</v>
      </c>
      <c r="B318" s="317">
        <v>43164</v>
      </c>
      <c r="C318" s="317"/>
      <c r="D318" s="318" t="s">
        <v>146</v>
      </c>
      <c r="E318" s="319" t="s">
        <v>766</v>
      </c>
      <c r="F318" s="314">
        <f>510-14.4</f>
        <v>495.6</v>
      </c>
      <c r="G318" s="319"/>
      <c r="H318" s="319">
        <v>350</v>
      </c>
      <c r="I318" s="320">
        <v>672</v>
      </c>
      <c r="J318" s="288" t="s">
        <v>935</v>
      </c>
      <c r="K318" s="289">
        <f t="shared" si="113"/>
        <v>-145.60000000000002</v>
      </c>
      <c r="L318" s="290">
        <f t="shared" si="114"/>
        <v>-0.29378531073446329</v>
      </c>
      <c r="M318" s="286" t="s">
        <v>653</v>
      </c>
      <c r="N318" s="283">
        <v>43887</v>
      </c>
      <c r="O318" s="1"/>
      <c r="P318" s="1"/>
      <c r="Q318" s="1"/>
      <c r="R318" s="6" t="s">
        <v>923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6">
        <v>133</v>
      </c>
      <c r="B319" s="317">
        <v>43237</v>
      </c>
      <c r="C319" s="317"/>
      <c r="D319" s="318" t="s">
        <v>488</v>
      </c>
      <c r="E319" s="319" t="s">
        <v>766</v>
      </c>
      <c r="F319" s="314">
        <v>230.3</v>
      </c>
      <c r="G319" s="319"/>
      <c r="H319" s="319">
        <v>102.5</v>
      </c>
      <c r="I319" s="320">
        <v>348</v>
      </c>
      <c r="J319" s="288" t="s">
        <v>936</v>
      </c>
      <c r="K319" s="289">
        <f t="shared" si="113"/>
        <v>-127.80000000000001</v>
      </c>
      <c r="L319" s="290">
        <f t="shared" si="114"/>
        <v>-0.55492835432045162</v>
      </c>
      <c r="M319" s="286" t="s">
        <v>653</v>
      </c>
      <c r="N319" s="283">
        <v>43896</v>
      </c>
      <c r="O319" s="1"/>
      <c r="P319" s="1"/>
      <c r="Q319" s="1"/>
      <c r="R319" s="6" t="s">
        <v>923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03">
        <v>134</v>
      </c>
      <c r="B320" s="304">
        <v>43258</v>
      </c>
      <c r="C320" s="304"/>
      <c r="D320" s="305" t="s">
        <v>450</v>
      </c>
      <c r="E320" s="306" t="s">
        <v>766</v>
      </c>
      <c r="F320" s="306">
        <f>342.5-5.1</f>
        <v>337.4</v>
      </c>
      <c r="G320" s="306"/>
      <c r="H320" s="306">
        <v>412.5</v>
      </c>
      <c r="I320" s="308">
        <v>439</v>
      </c>
      <c r="J320" s="278" t="s">
        <v>937</v>
      </c>
      <c r="K320" s="279">
        <f t="shared" si="113"/>
        <v>75.100000000000023</v>
      </c>
      <c r="L320" s="280">
        <f t="shared" si="114"/>
        <v>0.22258446947243635</v>
      </c>
      <c r="M320" s="275" t="s">
        <v>619</v>
      </c>
      <c r="N320" s="281">
        <v>44230</v>
      </c>
      <c r="O320" s="1"/>
      <c r="P320" s="1"/>
      <c r="Q320" s="1"/>
      <c r="R320" s="6" t="s">
        <v>927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29">
        <v>135</v>
      </c>
      <c r="B321" s="330">
        <v>43285</v>
      </c>
      <c r="C321" s="330"/>
      <c r="D321" s="20" t="s">
        <v>56</v>
      </c>
      <c r="E321" s="331" t="s">
        <v>766</v>
      </c>
      <c r="F321" s="332">
        <f>127.5-5.53</f>
        <v>121.97</v>
      </c>
      <c r="G321" s="331"/>
      <c r="H321" s="331"/>
      <c r="I321" s="333">
        <v>170</v>
      </c>
      <c r="J321" s="334" t="s">
        <v>626</v>
      </c>
      <c r="K321" s="335"/>
      <c r="L321" s="336"/>
      <c r="M321" s="16" t="s">
        <v>626</v>
      </c>
      <c r="N321" s="337"/>
      <c r="O321" s="1"/>
      <c r="P321" s="1"/>
      <c r="Q321" s="1"/>
      <c r="R321" s="6" t="s">
        <v>923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6">
        <v>136</v>
      </c>
      <c r="B322" s="317">
        <v>43294</v>
      </c>
      <c r="C322" s="317"/>
      <c r="D322" s="318" t="s">
        <v>372</v>
      </c>
      <c r="E322" s="319" t="s">
        <v>766</v>
      </c>
      <c r="F322" s="314">
        <v>46.5</v>
      </c>
      <c r="G322" s="319"/>
      <c r="H322" s="319">
        <v>17</v>
      </c>
      <c r="I322" s="320">
        <v>59</v>
      </c>
      <c r="J322" s="288" t="s">
        <v>938</v>
      </c>
      <c r="K322" s="289">
        <f t="shared" ref="K322:K330" si="115">H322-F322</f>
        <v>-29.5</v>
      </c>
      <c r="L322" s="290">
        <f t="shared" ref="L322:L330" si="116">K322/F322</f>
        <v>-0.63440860215053763</v>
      </c>
      <c r="M322" s="286" t="s">
        <v>653</v>
      </c>
      <c r="N322" s="283">
        <v>43887</v>
      </c>
      <c r="O322" s="1"/>
      <c r="P322" s="1"/>
      <c r="Q322" s="1"/>
      <c r="R322" s="6" t="s">
        <v>923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03">
        <v>137</v>
      </c>
      <c r="B323" s="304">
        <v>43396</v>
      </c>
      <c r="C323" s="304"/>
      <c r="D323" s="305" t="s">
        <v>428</v>
      </c>
      <c r="E323" s="306" t="s">
        <v>766</v>
      </c>
      <c r="F323" s="306">
        <v>156.5</v>
      </c>
      <c r="G323" s="306"/>
      <c r="H323" s="306">
        <v>207.5</v>
      </c>
      <c r="I323" s="308">
        <v>191</v>
      </c>
      <c r="J323" s="278" t="s">
        <v>824</v>
      </c>
      <c r="K323" s="279">
        <f t="shared" si="115"/>
        <v>51</v>
      </c>
      <c r="L323" s="280">
        <f t="shared" si="116"/>
        <v>0.32587859424920129</v>
      </c>
      <c r="M323" s="275" t="s">
        <v>619</v>
      </c>
      <c r="N323" s="281">
        <v>44369</v>
      </c>
      <c r="O323" s="1"/>
      <c r="P323" s="1"/>
      <c r="Q323" s="1"/>
      <c r="R323" s="6" t="s">
        <v>923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03">
        <v>138</v>
      </c>
      <c r="B324" s="304">
        <v>43439</v>
      </c>
      <c r="C324" s="304"/>
      <c r="D324" s="305" t="s">
        <v>332</v>
      </c>
      <c r="E324" s="306" t="s">
        <v>766</v>
      </c>
      <c r="F324" s="306">
        <v>259.5</v>
      </c>
      <c r="G324" s="306"/>
      <c r="H324" s="306">
        <v>320</v>
      </c>
      <c r="I324" s="308">
        <v>320</v>
      </c>
      <c r="J324" s="278" t="s">
        <v>824</v>
      </c>
      <c r="K324" s="279">
        <f t="shared" si="115"/>
        <v>60.5</v>
      </c>
      <c r="L324" s="280">
        <f t="shared" si="116"/>
        <v>0.23314065510597304</v>
      </c>
      <c r="M324" s="275" t="s">
        <v>619</v>
      </c>
      <c r="N324" s="281">
        <v>44323</v>
      </c>
      <c r="O324" s="1"/>
      <c r="P324" s="1"/>
      <c r="Q324" s="1"/>
      <c r="R324" s="6" t="s">
        <v>923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6">
        <v>139</v>
      </c>
      <c r="B325" s="317">
        <v>43439</v>
      </c>
      <c r="C325" s="317"/>
      <c r="D325" s="318" t="s">
        <v>939</v>
      </c>
      <c r="E325" s="319" t="s">
        <v>766</v>
      </c>
      <c r="F325" s="319">
        <v>715</v>
      </c>
      <c r="G325" s="319"/>
      <c r="H325" s="319">
        <v>445</v>
      </c>
      <c r="I325" s="320">
        <v>840</v>
      </c>
      <c r="J325" s="288" t="s">
        <v>940</v>
      </c>
      <c r="K325" s="289">
        <f t="shared" si="115"/>
        <v>-270</v>
      </c>
      <c r="L325" s="290">
        <f t="shared" si="116"/>
        <v>-0.3776223776223776</v>
      </c>
      <c r="M325" s="286" t="s">
        <v>653</v>
      </c>
      <c r="N325" s="283">
        <v>43800</v>
      </c>
      <c r="O325" s="1"/>
      <c r="P325" s="1"/>
      <c r="Q325" s="1"/>
      <c r="R325" s="6" t="s">
        <v>923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03">
        <v>140</v>
      </c>
      <c r="B326" s="304">
        <v>43469</v>
      </c>
      <c r="C326" s="304"/>
      <c r="D326" s="305" t="s">
        <v>159</v>
      </c>
      <c r="E326" s="306" t="s">
        <v>766</v>
      </c>
      <c r="F326" s="306">
        <v>875</v>
      </c>
      <c r="G326" s="306"/>
      <c r="H326" s="306">
        <v>1165</v>
      </c>
      <c r="I326" s="308">
        <v>1185</v>
      </c>
      <c r="J326" s="278" t="s">
        <v>941</v>
      </c>
      <c r="K326" s="279">
        <f t="shared" si="115"/>
        <v>290</v>
      </c>
      <c r="L326" s="280">
        <f t="shared" si="116"/>
        <v>0.33142857142857141</v>
      </c>
      <c r="M326" s="275" t="s">
        <v>619</v>
      </c>
      <c r="N326" s="281">
        <v>43847</v>
      </c>
      <c r="O326" s="1"/>
      <c r="P326" s="1"/>
      <c r="Q326" s="1"/>
      <c r="R326" s="6" t="s">
        <v>923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03">
        <v>141</v>
      </c>
      <c r="B327" s="304">
        <v>43559</v>
      </c>
      <c r="C327" s="304"/>
      <c r="D327" s="305" t="s">
        <v>348</v>
      </c>
      <c r="E327" s="306" t="s">
        <v>766</v>
      </c>
      <c r="F327" s="306">
        <f>387-14.63</f>
        <v>372.37</v>
      </c>
      <c r="G327" s="306"/>
      <c r="H327" s="306">
        <v>490</v>
      </c>
      <c r="I327" s="308">
        <v>490</v>
      </c>
      <c r="J327" s="278" t="s">
        <v>824</v>
      </c>
      <c r="K327" s="279">
        <f t="shared" si="115"/>
        <v>117.63</v>
      </c>
      <c r="L327" s="280">
        <f t="shared" si="116"/>
        <v>0.31589548030185027</v>
      </c>
      <c r="M327" s="275" t="s">
        <v>619</v>
      </c>
      <c r="N327" s="281">
        <v>43850</v>
      </c>
      <c r="O327" s="1"/>
      <c r="P327" s="1"/>
      <c r="Q327" s="1"/>
      <c r="R327" s="6" t="s">
        <v>923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6">
        <v>142</v>
      </c>
      <c r="B328" s="317">
        <v>43578</v>
      </c>
      <c r="C328" s="317"/>
      <c r="D328" s="318" t="s">
        <v>942</v>
      </c>
      <c r="E328" s="319" t="s">
        <v>621</v>
      </c>
      <c r="F328" s="319">
        <v>220</v>
      </c>
      <c r="G328" s="319"/>
      <c r="H328" s="319">
        <v>127.5</v>
      </c>
      <c r="I328" s="320">
        <v>284</v>
      </c>
      <c r="J328" s="288" t="s">
        <v>943</v>
      </c>
      <c r="K328" s="289">
        <f t="shared" si="115"/>
        <v>-92.5</v>
      </c>
      <c r="L328" s="290">
        <f t="shared" si="116"/>
        <v>-0.42045454545454547</v>
      </c>
      <c r="M328" s="286" t="s">
        <v>653</v>
      </c>
      <c r="N328" s="283">
        <v>43896</v>
      </c>
      <c r="O328" s="1"/>
      <c r="P328" s="1"/>
      <c r="Q328" s="1"/>
      <c r="R328" s="6" t="s">
        <v>923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03">
        <v>143</v>
      </c>
      <c r="B329" s="304">
        <v>43622</v>
      </c>
      <c r="C329" s="304"/>
      <c r="D329" s="305" t="s">
        <v>497</v>
      </c>
      <c r="E329" s="306" t="s">
        <v>621</v>
      </c>
      <c r="F329" s="306">
        <v>332.8</v>
      </c>
      <c r="G329" s="306"/>
      <c r="H329" s="306">
        <v>405</v>
      </c>
      <c r="I329" s="308">
        <v>419</v>
      </c>
      <c r="J329" s="278" t="s">
        <v>944</v>
      </c>
      <c r="K329" s="279">
        <f t="shared" si="115"/>
        <v>72.199999999999989</v>
      </c>
      <c r="L329" s="280">
        <f t="shared" si="116"/>
        <v>0.21694711538461534</v>
      </c>
      <c r="M329" s="275" t="s">
        <v>619</v>
      </c>
      <c r="N329" s="281">
        <v>43860</v>
      </c>
      <c r="O329" s="1"/>
      <c r="P329" s="1"/>
      <c r="Q329" s="1"/>
      <c r="R329" s="6" t="s">
        <v>927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97">
        <v>144</v>
      </c>
      <c r="B330" s="296">
        <v>43641</v>
      </c>
      <c r="C330" s="296"/>
      <c r="D330" s="297" t="s">
        <v>152</v>
      </c>
      <c r="E330" s="298" t="s">
        <v>766</v>
      </c>
      <c r="F330" s="298">
        <v>386</v>
      </c>
      <c r="G330" s="299"/>
      <c r="H330" s="299">
        <v>395</v>
      </c>
      <c r="I330" s="299">
        <v>452</v>
      </c>
      <c r="J330" s="300" t="s">
        <v>945</v>
      </c>
      <c r="K330" s="301">
        <f t="shared" si="115"/>
        <v>9</v>
      </c>
      <c r="L330" s="302">
        <f t="shared" si="116"/>
        <v>2.3316062176165803E-2</v>
      </c>
      <c r="M330" s="298" t="s">
        <v>857</v>
      </c>
      <c r="N330" s="296">
        <v>43868</v>
      </c>
      <c r="O330" s="1"/>
      <c r="P330" s="1"/>
      <c r="Q330" s="1"/>
      <c r="R330" s="6" t="s">
        <v>927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38">
        <v>145</v>
      </c>
      <c r="B331" s="339">
        <v>43707</v>
      </c>
      <c r="C331" s="339"/>
      <c r="D331" s="20" t="s">
        <v>132</v>
      </c>
      <c r="E331" s="331" t="s">
        <v>766</v>
      </c>
      <c r="F331" s="331" t="s">
        <v>946</v>
      </c>
      <c r="G331" s="331"/>
      <c r="H331" s="331"/>
      <c r="I331" s="333">
        <v>190</v>
      </c>
      <c r="J331" s="334" t="s">
        <v>626</v>
      </c>
      <c r="K331" s="335"/>
      <c r="L331" s="336"/>
      <c r="M331" s="13" t="s">
        <v>626</v>
      </c>
      <c r="N331" s="337"/>
      <c r="O331" s="1"/>
      <c r="P331" s="1"/>
      <c r="Q331" s="1"/>
      <c r="R331" s="6" t="s">
        <v>923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03">
        <v>146</v>
      </c>
      <c r="B332" s="304">
        <v>43731</v>
      </c>
      <c r="C332" s="304"/>
      <c r="D332" s="305" t="s">
        <v>441</v>
      </c>
      <c r="E332" s="306" t="s">
        <v>766</v>
      </c>
      <c r="F332" s="306">
        <v>235</v>
      </c>
      <c r="G332" s="306"/>
      <c r="H332" s="306">
        <v>295</v>
      </c>
      <c r="I332" s="308">
        <v>296</v>
      </c>
      <c r="J332" s="278" t="s">
        <v>947</v>
      </c>
      <c r="K332" s="279">
        <f t="shared" ref="K332:K337" si="117">H332-F332</f>
        <v>60</v>
      </c>
      <c r="L332" s="280">
        <f t="shared" ref="L332:L337" si="118">K332/F332</f>
        <v>0.25531914893617019</v>
      </c>
      <c r="M332" s="275" t="s">
        <v>619</v>
      </c>
      <c r="N332" s="281">
        <v>43844</v>
      </c>
      <c r="O332" s="1"/>
      <c r="P332" s="1"/>
      <c r="Q332" s="1"/>
      <c r="R332" s="6" t="s">
        <v>927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03">
        <v>147</v>
      </c>
      <c r="B333" s="304">
        <v>43752</v>
      </c>
      <c r="C333" s="304"/>
      <c r="D333" s="305" t="s">
        <v>948</v>
      </c>
      <c r="E333" s="306" t="s">
        <v>766</v>
      </c>
      <c r="F333" s="306">
        <v>277.5</v>
      </c>
      <c r="G333" s="306"/>
      <c r="H333" s="306">
        <v>333</v>
      </c>
      <c r="I333" s="308">
        <v>333</v>
      </c>
      <c r="J333" s="278" t="s">
        <v>949</v>
      </c>
      <c r="K333" s="279">
        <f t="shared" si="117"/>
        <v>55.5</v>
      </c>
      <c r="L333" s="280">
        <f t="shared" si="118"/>
        <v>0.2</v>
      </c>
      <c r="M333" s="275" t="s">
        <v>619</v>
      </c>
      <c r="N333" s="281">
        <v>43846</v>
      </c>
      <c r="O333" s="1"/>
      <c r="P333" s="1"/>
      <c r="Q333" s="1"/>
      <c r="R333" s="6" t="s">
        <v>923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03">
        <v>148</v>
      </c>
      <c r="B334" s="304">
        <v>43752</v>
      </c>
      <c r="C334" s="304"/>
      <c r="D334" s="305" t="s">
        <v>950</v>
      </c>
      <c r="E334" s="306" t="s">
        <v>766</v>
      </c>
      <c r="F334" s="306">
        <v>930</v>
      </c>
      <c r="G334" s="306"/>
      <c r="H334" s="306">
        <v>1165</v>
      </c>
      <c r="I334" s="308">
        <v>1200</v>
      </c>
      <c r="J334" s="278" t="s">
        <v>951</v>
      </c>
      <c r="K334" s="279">
        <f t="shared" si="117"/>
        <v>235</v>
      </c>
      <c r="L334" s="280">
        <f t="shared" si="118"/>
        <v>0.25268817204301075</v>
      </c>
      <c r="M334" s="275" t="s">
        <v>619</v>
      </c>
      <c r="N334" s="281">
        <v>43847</v>
      </c>
      <c r="O334" s="1"/>
      <c r="P334" s="1"/>
      <c r="Q334" s="1"/>
      <c r="R334" s="6" t="s">
        <v>927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03">
        <v>149</v>
      </c>
      <c r="B335" s="304">
        <v>43753</v>
      </c>
      <c r="C335" s="304"/>
      <c r="D335" s="305" t="s">
        <v>952</v>
      </c>
      <c r="E335" s="306" t="s">
        <v>766</v>
      </c>
      <c r="F335" s="276">
        <v>111</v>
      </c>
      <c r="G335" s="306"/>
      <c r="H335" s="306">
        <v>141</v>
      </c>
      <c r="I335" s="308">
        <v>141</v>
      </c>
      <c r="J335" s="278" t="s">
        <v>670</v>
      </c>
      <c r="K335" s="279">
        <f t="shared" si="117"/>
        <v>30</v>
      </c>
      <c r="L335" s="280">
        <f t="shared" si="118"/>
        <v>0.27027027027027029</v>
      </c>
      <c r="M335" s="275" t="s">
        <v>619</v>
      </c>
      <c r="N335" s="281">
        <v>44328</v>
      </c>
      <c r="O335" s="1"/>
      <c r="P335" s="1"/>
      <c r="Q335" s="1"/>
      <c r="R335" s="6" t="s">
        <v>927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03">
        <v>150</v>
      </c>
      <c r="B336" s="304">
        <v>43753</v>
      </c>
      <c r="C336" s="304"/>
      <c r="D336" s="305" t="s">
        <v>953</v>
      </c>
      <c r="E336" s="306" t="s">
        <v>766</v>
      </c>
      <c r="F336" s="276">
        <v>296</v>
      </c>
      <c r="G336" s="306"/>
      <c r="H336" s="306">
        <v>370</v>
      </c>
      <c r="I336" s="308">
        <v>370</v>
      </c>
      <c r="J336" s="278" t="s">
        <v>824</v>
      </c>
      <c r="K336" s="279">
        <f t="shared" si="117"/>
        <v>74</v>
      </c>
      <c r="L336" s="280">
        <f t="shared" si="118"/>
        <v>0.25</v>
      </c>
      <c r="M336" s="275" t="s">
        <v>619</v>
      </c>
      <c r="N336" s="281">
        <v>43853</v>
      </c>
      <c r="O336" s="1"/>
      <c r="P336" s="1"/>
      <c r="Q336" s="1"/>
      <c r="R336" s="6" t="s">
        <v>927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03">
        <v>151</v>
      </c>
      <c r="B337" s="304">
        <v>43754</v>
      </c>
      <c r="C337" s="304"/>
      <c r="D337" s="305" t="s">
        <v>954</v>
      </c>
      <c r="E337" s="306" t="s">
        <v>766</v>
      </c>
      <c r="F337" s="276">
        <v>300</v>
      </c>
      <c r="G337" s="306"/>
      <c r="H337" s="306">
        <v>382.5</v>
      </c>
      <c r="I337" s="308">
        <v>344</v>
      </c>
      <c r="J337" s="278" t="s">
        <v>955</v>
      </c>
      <c r="K337" s="279">
        <f t="shared" si="117"/>
        <v>82.5</v>
      </c>
      <c r="L337" s="280">
        <f t="shared" si="118"/>
        <v>0.27500000000000002</v>
      </c>
      <c r="M337" s="275" t="s">
        <v>619</v>
      </c>
      <c r="N337" s="281">
        <v>44238</v>
      </c>
      <c r="O337" s="1"/>
      <c r="P337" s="1"/>
      <c r="Q337" s="1"/>
      <c r="R337" s="6" t="s">
        <v>927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38">
        <v>152</v>
      </c>
      <c r="B338" s="339">
        <v>43832</v>
      </c>
      <c r="C338" s="339"/>
      <c r="D338" s="340" t="s">
        <v>956</v>
      </c>
      <c r="E338" s="58" t="s">
        <v>766</v>
      </c>
      <c r="F338" s="341" t="s">
        <v>957</v>
      </c>
      <c r="G338" s="58"/>
      <c r="H338" s="58"/>
      <c r="I338" s="342">
        <v>590</v>
      </c>
      <c r="J338" s="334" t="s">
        <v>626</v>
      </c>
      <c r="K338" s="334"/>
      <c r="L338" s="343"/>
      <c r="M338" s="344" t="s">
        <v>626</v>
      </c>
      <c r="N338" s="345"/>
      <c r="O338" s="1"/>
      <c r="P338" s="1"/>
      <c r="Q338" s="1"/>
      <c r="R338" s="6" t="s">
        <v>927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03">
        <v>153</v>
      </c>
      <c r="B339" s="304">
        <v>43966</v>
      </c>
      <c r="C339" s="304"/>
      <c r="D339" s="305" t="s">
        <v>72</v>
      </c>
      <c r="E339" s="306" t="s">
        <v>766</v>
      </c>
      <c r="F339" s="276">
        <v>67.5</v>
      </c>
      <c r="G339" s="306"/>
      <c r="H339" s="306">
        <v>86</v>
      </c>
      <c r="I339" s="308">
        <v>86</v>
      </c>
      <c r="J339" s="278" t="s">
        <v>958</v>
      </c>
      <c r="K339" s="279">
        <f t="shared" ref="K339:K346" si="119">H339-F339</f>
        <v>18.5</v>
      </c>
      <c r="L339" s="280">
        <f t="shared" ref="L339:L346" si="120">K339/F339</f>
        <v>0.27407407407407408</v>
      </c>
      <c r="M339" s="275" t="s">
        <v>619</v>
      </c>
      <c r="N339" s="281">
        <v>44008</v>
      </c>
      <c r="O339" s="1"/>
      <c r="P339" s="1"/>
      <c r="Q339" s="1"/>
      <c r="R339" s="6" t="s">
        <v>927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03">
        <v>154</v>
      </c>
      <c r="B340" s="304">
        <v>44035</v>
      </c>
      <c r="C340" s="304"/>
      <c r="D340" s="305" t="s">
        <v>496</v>
      </c>
      <c r="E340" s="306" t="s">
        <v>766</v>
      </c>
      <c r="F340" s="276">
        <v>231</v>
      </c>
      <c r="G340" s="306"/>
      <c r="H340" s="306">
        <v>281</v>
      </c>
      <c r="I340" s="308">
        <v>281</v>
      </c>
      <c r="J340" s="278" t="s">
        <v>824</v>
      </c>
      <c r="K340" s="279">
        <f t="shared" si="119"/>
        <v>50</v>
      </c>
      <c r="L340" s="280">
        <f t="shared" si="120"/>
        <v>0.21645021645021645</v>
      </c>
      <c r="M340" s="275" t="s">
        <v>619</v>
      </c>
      <c r="N340" s="281">
        <v>44358</v>
      </c>
      <c r="O340" s="1"/>
      <c r="P340" s="1"/>
      <c r="Q340" s="1"/>
      <c r="R340" s="6" t="s">
        <v>927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03">
        <v>155</v>
      </c>
      <c r="B341" s="304">
        <v>44092</v>
      </c>
      <c r="C341" s="304"/>
      <c r="D341" s="305" t="s">
        <v>417</v>
      </c>
      <c r="E341" s="306" t="s">
        <v>766</v>
      </c>
      <c r="F341" s="306">
        <v>206</v>
      </c>
      <c r="G341" s="306"/>
      <c r="H341" s="306">
        <v>248</v>
      </c>
      <c r="I341" s="308">
        <v>248</v>
      </c>
      <c r="J341" s="278" t="s">
        <v>824</v>
      </c>
      <c r="K341" s="279">
        <f t="shared" si="119"/>
        <v>42</v>
      </c>
      <c r="L341" s="280">
        <f t="shared" si="120"/>
        <v>0.20388349514563106</v>
      </c>
      <c r="M341" s="275" t="s">
        <v>619</v>
      </c>
      <c r="N341" s="281">
        <v>44214</v>
      </c>
      <c r="O341" s="1"/>
      <c r="P341" s="1"/>
      <c r="Q341" s="1"/>
      <c r="R341" s="6" t="s">
        <v>927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03">
        <v>156</v>
      </c>
      <c r="B342" s="304">
        <v>44140</v>
      </c>
      <c r="C342" s="304"/>
      <c r="D342" s="305" t="s">
        <v>417</v>
      </c>
      <c r="E342" s="306" t="s">
        <v>766</v>
      </c>
      <c r="F342" s="306">
        <v>182.5</v>
      </c>
      <c r="G342" s="306"/>
      <c r="H342" s="306">
        <v>248</v>
      </c>
      <c r="I342" s="308">
        <v>248</v>
      </c>
      <c r="J342" s="278" t="s">
        <v>824</v>
      </c>
      <c r="K342" s="279">
        <f t="shared" si="119"/>
        <v>65.5</v>
      </c>
      <c r="L342" s="280">
        <f t="shared" si="120"/>
        <v>0.35890410958904112</v>
      </c>
      <c r="M342" s="275" t="s">
        <v>619</v>
      </c>
      <c r="N342" s="281">
        <v>44214</v>
      </c>
      <c r="O342" s="1"/>
      <c r="P342" s="1"/>
      <c r="Q342" s="1"/>
      <c r="R342" s="6" t="s">
        <v>927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03">
        <v>157</v>
      </c>
      <c r="B343" s="304">
        <v>44140</v>
      </c>
      <c r="C343" s="304"/>
      <c r="D343" s="305" t="s">
        <v>332</v>
      </c>
      <c r="E343" s="306" t="s">
        <v>766</v>
      </c>
      <c r="F343" s="306">
        <v>247.5</v>
      </c>
      <c r="G343" s="306"/>
      <c r="H343" s="306">
        <v>320</v>
      </c>
      <c r="I343" s="308">
        <v>320</v>
      </c>
      <c r="J343" s="278" t="s">
        <v>824</v>
      </c>
      <c r="K343" s="279">
        <f t="shared" si="119"/>
        <v>72.5</v>
      </c>
      <c r="L343" s="280">
        <f t="shared" si="120"/>
        <v>0.29292929292929293</v>
      </c>
      <c r="M343" s="275" t="s">
        <v>619</v>
      </c>
      <c r="N343" s="281">
        <v>44323</v>
      </c>
      <c r="O343" s="1"/>
      <c r="P343" s="1"/>
      <c r="Q343" s="1"/>
      <c r="R343" s="6" t="s">
        <v>927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03">
        <v>158</v>
      </c>
      <c r="B344" s="304">
        <v>44140</v>
      </c>
      <c r="C344" s="304"/>
      <c r="D344" s="305" t="s">
        <v>273</v>
      </c>
      <c r="E344" s="306" t="s">
        <v>766</v>
      </c>
      <c r="F344" s="276">
        <v>925</v>
      </c>
      <c r="G344" s="306"/>
      <c r="H344" s="306">
        <v>1095</v>
      </c>
      <c r="I344" s="308">
        <v>1093</v>
      </c>
      <c r="J344" s="278" t="s">
        <v>959</v>
      </c>
      <c r="K344" s="279">
        <f t="shared" si="119"/>
        <v>170</v>
      </c>
      <c r="L344" s="280">
        <f t="shared" si="120"/>
        <v>0.18378378378378379</v>
      </c>
      <c r="M344" s="275" t="s">
        <v>619</v>
      </c>
      <c r="N344" s="281">
        <v>44201</v>
      </c>
      <c r="O344" s="1"/>
      <c r="P344" s="1"/>
      <c r="Q344" s="1"/>
      <c r="R344" s="6" t="s">
        <v>927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303">
        <v>159</v>
      </c>
      <c r="B345" s="304">
        <v>44140</v>
      </c>
      <c r="C345" s="304"/>
      <c r="D345" s="305" t="s">
        <v>348</v>
      </c>
      <c r="E345" s="306" t="s">
        <v>766</v>
      </c>
      <c r="F345" s="276">
        <v>332.5</v>
      </c>
      <c r="G345" s="306"/>
      <c r="H345" s="306">
        <v>393</v>
      </c>
      <c r="I345" s="308">
        <v>406</v>
      </c>
      <c r="J345" s="278" t="s">
        <v>960</v>
      </c>
      <c r="K345" s="279">
        <f t="shared" si="119"/>
        <v>60.5</v>
      </c>
      <c r="L345" s="280">
        <f t="shared" si="120"/>
        <v>0.18195488721804512</v>
      </c>
      <c r="M345" s="275" t="s">
        <v>619</v>
      </c>
      <c r="N345" s="281">
        <v>44256</v>
      </c>
      <c r="O345" s="1"/>
      <c r="P345" s="1"/>
      <c r="Q345" s="1"/>
      <c r="R345" s="6" t="s">
        <v>927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03">
        <v>160</v>
      </c>
      <c r="B346" s="304">
        <v>44141</v>
      </c>
      <c r="C346" s="304"/>
      <c r="D346" s="305" t="s">
        <v>496</v>
      </c>
      <c r="E346" s="306" t="s">
        <v>766</v>
      </c>
      <c r="F346" s="276">
        <v>231</v>
      </c>
      <c r="G346" s="306"/>
      <c r="H346" s="306">
        <v>281</v>
      </c>
      <c r="I346" s="308">
        <v>281</v>
      </c>
      <c r="J346" s="278" t="s">
        <v>824</v>
      </c>
      <c r="K346" s="279">
        <f t="shared" si="119"/>
        <v>50</v>
      </c>
      <c r="L346" s="280">
        <f t="shared" si="120"/>
        <v>0.21645021645021645</v>
      </c>
      <c r="M346" s="275" t="s">
        <v>619</v>
      </c>
      <c r="N346" s="281">
        <v>44358</v>
      </c>
      <c r="O346" s="1"/>
      <c r="P346" s="1"/>
      <c r="Q346" s="1"/>
      <c r="R346" s="6" t="s">
        <v>927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46">
        <v>161</v>
      </c>
      <c r="B347" s="339">
        <v>44187</v>
      </c>
      <c r="C347" s="339"/>
      <c r="D347" s="340" t="s">
        <v>469</v>
      </c>
      <c r="E347" s="58" t="s">
        <v>766</v>
      </c>
      <c r="F347" s="341" t="s">
        <v>961</v>
      </c>
      <c r="G347" s="58"/>
      <c r="H347" s="58"/>
      <c r="I347" s="342">
        <v>239</v>
      </c>
      <c r="J347" s="334" t="s">
        <v>626</v>
      </c>
      <c r="K347" s="334"/>
      <c r="L347" s="343"/>
      <c r="M347" s="344"/>
      <c r="N347" s="345"/>
      <c r="O347" s="1"/>
      <c r="P347" s="1"/>
      <c r="Q347" s="1"/>
      <c r="R347" s="6" t="s">
        <v>927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46">
        <v>162</v>
      </c>
      <c r="B348" s="339">
        <v>44258</v>
      </c>
      <c r="C348" s="339"/>
      <c r="D348" s="340" t="s">
        <v>956</v>
      </c>
      <c r="E348" s="58" t="s">
        <v>766</v>
      </c>
      <c r="F348" s="341" t="s">
        <v>957</v>
      </c>
      <c r="G348" s="58"/>
      <c r="H348" s="58"/>
      <c r="I348" s="342">
        <v>590</v>
      </c>
      <c r="J348" s="334" t="s">
        <v>626</v>
      </c>
      <c r="K348" s="334"/>
      <c r="L348" s="343"/>
      <c r="M348" s="344"/>
      <c r="N348" s="345"/>
      <c r="O348" s="1"/>
      <c r="P348" s="1"/>
      <c r="R348" s="6" t="s">
        <v>927</v>
      </c>
    </row>
    <row r="349" spans="1:26" ht="12.75" customHeight="1">
      <c r="A349" s="303">
        <v>163</v>
      </c>
      <c r="B349" s="304">
        <v>44274</v>
      </c>
      <c r="C349" s="304"/>
      <c r="D349" s="305" t="s">
        <v>348</v>
      </c>
      <c r="E349" s="306" t="s">
        <v>766</v>
      </c>
      <c r="F349" s="276">
        <v>355</v>
      </c>
      <c r="G349" s="306"/>
      <c r="H349" s="306">
        <v>422.5</v>
      </c>
      <c r="I349" s="308">
        <v>420</v>
      </c>
      <c r="J349" s="278" t="s">
        <v>962</v>
      </c>
      <c r="K349" s="279">
        <f t="shared" ref="K349:K351" si="121">H349-F349</f>
        <v>67.5</v>
      </c>
      <c r="L349" s="280">
        <f t="shared" ref="L349:L351" si="122">K349/F349</f>
        <v>0.19014084507042253</v>
      </c>
      <c r="M349" s="275" t="s">
        <v>619</v>
      </c>
      <c r="N349" s="281">
        <v>44361</v>
      </c>
      <c r="O349" s="1"/>
      <c r="R349" s="347" t="s">
        <v>927</v>
      </c>
    </row>
    <row r="350" spans="1:26" ht="12.75" customHeight="1">
      <c r="A350" s="303">
        <v>164</v>
      </c>
      <c r="B350" s="304">
        <v>44295</v>
      </c>
      <c r="C350" s="304"/>
      <c r="D350" s="305" t="s">
        <v>963</v>
      </c>
      <c r="E350" s="306" t="s">
        <v>766</v>
      </c>
      <c r="F350" s="276">
        <v>555</v>
      </c>
      <c r="G350" s="306"/>
      <c r="H350" s="306">
        <v>663</v>
      </c>
      <c r="I350" s="308">
        <v>663</v>
      </c>
      <c r="J350" s="278" t="s">
        <v>964</v>
      </c>
      <c r="K350" s="279">
        <f t="shared" si="121"/>
        <v>108</v>
      </c>
      <c r="L350" s="280">
        <f t="shared" si="122"/>
        <v>0.19459459459459461</v>
      </c>
      <c r="M350" s="275" t="s">
        <v>619</v>
      </c>
      <c r="N350" s="281">
        <v>44321</v>
      </c>
      <c r="O350" s="1"/>
      <c r="P350" s="1"/>
      <c r="Q350" s="1"/>
      <c r="R350" s="6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03">
        <v>165</v>
      </c>
      <c r="B351" s="304">
        <v>44308</v>
      </c>
      <c r="C351" s="304"/>
      <c r="D351" s="305" t="s">
        <v>385</v>
      </c>
      <c r="E351" s="306" t="s">
        <v>766</v>
      </c>
      <c r="F351" s="276">
        <v>126.5</v>
      </c>
      <c r="G351" s="306"/>
      <c r="H351" s="306">
        <v>155</v>
      </c>
      <c r="I351" s="308">
        <v>155</v>
      </c>
      <c r="J351" s="278" t="s">
        <v>824</v>
      </c>
      <c r="K351" s="279">
        <f t="shared" si="121"/>
        <v>28.5</v>
      </c>
      <c r="L351" s="280">
        <f t="shared" si="122"/>
        <v>0.22529644268774704</v>
      </c>
      <c r="M351" s="275" t="s">
        <v>619</v>
      </c>
      <c r="N351" s="281">
        <v>44362</v>
      </c>
      <c r="O351" s="1"/>
      <c r="R351" s="347"/>
    </row>
    <row r="352" spans="1:26" ht="12.75" customHeight="1">
      <c r="A352" s="346">
        <v>166</v>
      </c>
      <c r="B352" s="339">
        <v>44368</v>
      </c>
      <c r="C352" s="339"/>
      <c r="D352" s="340" t="s">
        <v>404</v>
      </c>
      <c r="E352" s="58" t="s">
        <v>766</v>
      </c>
      <c r="F352" s="341" t="s">
        <v>965</v>
      </c>
      <c r="G352" s="58"/>
      <c r="H352" s="58"/>
      <c r="I352" s="342">
        <v>344</v>
      </c>
      <c r="J352" s="334" t="s">
        <v>626</v>
      </c>
      <c r="K352" s="346"/>
      <c r="L352" s="339"/>
      <c r="M352" s="339"/>
      <c r="N352" s="340"/>
      <c r="O352" s="1"/>
      <c r="R352" s="347"/>
    </row>
    <row r="353" spans="1:18" ht="12.75" customHeight="1">
      <c r="A353" s="346">
        <v>167</v>
      </c>
      <c r="B353" s="339">
        <v>44368</v>
      </c>
      <c r="C353" s="339"/>
      <c r="D353" s="340" t="s">
        <v>496</v>
      </c>
      <c r="E353" s="58" t="s">
        <v>766</v>
      </c>
      <c r="F353" s="341" t="s">
        <v>966</v>
      </c>
      <c r="G353" s="58"/>
      <c r="H353" s="58"/>
      <c r="I353" s="342">
        <v>320</v>
      </c>
      <c r="J353" s="334" t="s">
        <v>626</v>
      </c>
      <c r="K353" s="346"/>
      <c r="L353" s="339"/>
      <c r="M353" s="339"/>
      <c r="N353" s="340"/>
      <c r="O353" s="44"/>
      <c r="R353" s="347"/>
    </row>
    <row r="354" spans="1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347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347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347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347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347"/>
    </row>
    <row r="359" spans="1:18" ht="12.75" customHeight="1">
      <c r="A359" s="346"/>
      <c r="B359" s="348" t="s">
        <v>967</v>
      </c>
      <c r="F359" s="61"/>
      <c r="G359" s="61"/>
      <c r="H359" s="61"/>
      <c r="I359" s="61"/>
      <c r="J359" s="44"/>
      <c r="K359" s="61"/>
      <c r="L359" s="61"/>
      <c r="M359" s="61"/>
      <c r="O359" s="44"/>
      <c r="R359" s="347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1:18" ht="12.75" customHeight="1">
      <c r="A369" s="349"/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1:18" ht="12.75" customHeight="1">
      <c r="A370" s="349"/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1:18" ht="12.75" customHeight="1">
      <c r="A371" s="58"/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1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1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1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1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1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1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1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1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1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</sheetData>
  <autoFilter ref="R1:R367"/>
  <mergeCells count="30">
    <mergeCell ref="P127:P128"/>
    <mergeCell ref="A130:A131"/>
    <mergeCell ref="B130:B131"/>
    <mergeCell ref="J130:J131"/>
    <mergeCell ref="I127:I128"/>
    <mergeCell ref="A127:A128"/>
    <mergeCell ref="B127:B128"/>
    <mergeCell ref="A143:A144"/>
    <mergeCell ref="B143:B144"/>
    <mergeCell ref="O127:O128"/>
    <mergeCell ref="M127:M128"/>
    <mergeCell ref="N127:N128"/>
    <mergeCell ref="J127:J128"/>
    <mergeCell ref="L127:L128"/>
    <mergeCell ref="O130:O131"/>
    <mergeCell ref="M130:M131"/>
    <mergeCell ref="N130:N131"/>
    <mergeCell ref="O143:O144"/>
    <mergeCell ref="P143:P144"/>
    <mergeCell ref="J143:J144"/>
    <mergeCell ref="M143:M144"/>
    <mergeCell ref="N143:N144"/>
    <mergeCell ref="P130:P131"/>
    <mergeCell ref="O121:O122"/>
    <mergeCell ref="P121:P122"/>
    <mergeCell ref="A121:A122"/>
    <mergeCell ref="B121:B122"/>
    <mergeCell ref="J121:J122"/>
    <mergeCell ref="M121:M122"/>
    <mergeCell ref="N121:N1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2021-07-28T02:57:08Z</dcterms:modified>
</cp:coreProperties>
</file>